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9"/>
  <workbookPr codeName="ThisWorkbook" defaultThemeVersion="124226"/>
  <mc:AlternateContent xmlns:mc="http://schemas.openxmlformats.org/markup-compatibility/2006">
    <mc:Choice Requires="x15">
      <x15ac:absPath xmlns:x15ac="http://schemas.microsoft.com/office/spreadsheetml/2010/11/ac" url="https://chemonics.sharepoint.com/sites/FO000/1300_CL/Monitoring and Evaluation/CS Indicators and Index/DELIVER materials/Indicator Data/"/>
    </mc:Choice>
  </mc:AlternateContent>
  <xr:revisionPtr revIDLastSave="0" documentId="8_{4ECE0FB1-F3A6-43AC-94BE-D24340D16CF4}" xr6:coauthVersionLast="45" xr6:coauthVersionMax="45" xr10:uidLastSave="{00000000-0000-0000-0000-000000000000}"/>
  <bookViews>
    <workbookView xWindow="-120" yWindow="-120" windowWidth="29040" windowHeight="15840" tabRatio="782" firstSheet="1" activeTab="1" xr2:uid="{00000000-000D-0000-FFFF-FFFF00000000}"/>
  </bookViews>
  <sheets>
    <sheet name="LINKED ALL countries2013" sheetId="170" state="hidden" r:id="rId1"/>
    <sheet name="Introduction" sheetId="220" r:id="rId2"/>
    <sheet name="All countries 2013" sheetId="222" r:id="rId3"/>
    <sheet name="2013 Blank Survey" sheetId="221" r:id="rId4"/>
    <sheet name="FAQ and Survey Tips" sheetId="166" r:id="rId5"/>
    <sheet name="Afghanistan 2013" sheetId="178" r:id="rId6"/>
    <sheet name="Albania 2013" sheetId="192" r:id="rId7"/>
    <sheet name="Armenia 2013" sheetId="168" r:id="rId8"/>
    <sheet name="Azerbaijan 2013" sheetId="179" r:id="rId9"/>
    <sheet name="Bangladesh 2013" sheetId="177" r:id="rId10"/>
    <sheet name="Benin 2013" sheetId="180" r:id="rId11"/>
    <sheet name="Burkina Faso 2013" sheetId="182" r:id="rId12"/>
    <sheet name="Burundi 2013" sheetId="194" r:id="rId13"/>
    <sheet name="Dominican Republic 2013" sheetId="212" r:id="rId14"/>
    <sheet name="El Salvador 2013" sheetId="215" r:id="rId15"/>
    <sheet name="Ethiopia 2013" sheetId="195" r:id="rId16"/>
    <sheet name="Georgia 2013" sheetId="184" r:id="rId17"/>
    <sheet name="Ghana 2013" sheetId="191" r:id="rId18"/>
    <sheet name="Guatemala 2013" sheetId="211" r:id="rId19"/>
    <sheet name="Guinea 2013" sheetId="214" r:id="rId20"/>
    <sheet name="Haiti 2013" sheetId="196" r:id="rId21"/>
    <sheet name="Honduras 2013" sheetId="216" r:id="rId22"/>
    <sheet name="India 2013" sheetId="197" r:id="rId23"/>
    <sheet name="Indonesia 2013" sheetId="198" r:id="rId24"/>
    <sheet name="Kenya 2013" sheetId="199" r:id="rId25"/>
    <sheet name="Liberia 2013" sheetId="200" r:id="rId26"/>
    <sheet name="Madagascar 2013" sheetId="201" r:id="rId27"/>
    <sheet name="Malawi 2013" sheetId="202" r:id="rId28"/>
    <sheet name="Mali 2013" sheetId="203" r:id="rId29"/>
    <sheet name="Mauritania 2013" sheetId="204" r:id="rId30"/>
    <sheet name="Mozambique 2013" sheetId="173" r:id="rId31"/>
    <sheet name="Nepal 2013" sheetId="205" r:id="rId32"/>
    <sheet name="Nicaragua 2013" sheetId="217" r:id="rId33"/>
    <sheet name="Nigeria 2013" sheetId="206" r:id="rId34"/>
    <sheet name="Pakistan 2013" sheetId="189" r:id="rId35"/>
    <sheet name="Paraguay 2013" sheetId="213" r:id="rId36"/>
    <sheet name="Philippines 2013" sheetId="193" r:id="rId37"/>
    <sheet name="Rwanda 2013" sheetId="188" r:id="rId38"/>
    <sheet name="Senegal 2013" sheetId="207" r:id="rId39"/>
    <sheet name="Sierra Leone 2013" sheetId="183" r:id="rId40"/>
    <sheet name="South Sudan 2013" sheetId="208" r:id="rId41"/>
    <sheet name="Tanzania 2013" sheetId="219" r:id="rId42"/>
    <sheet name="Togo 2013" sheetId="209" r:id="rId43"/>
    <sheet name="Uganda 2013" sheetId="210" r:id="rId44"/>
    <sheet name="Ukraine 2013" sheetId="190" r:id="rId45"/>
    <sheet name="Yemen 2013" sheetId="187" r:id="rId46"/>
    <sheet name="Zambia 2013" sheetId="186" r:id="rId47"/>
    <sheet name="Zimbabwe 2013" sheetId="185" r:id="rId48"/>
  </sheets>
  <definedNames>
    <definedName name="_xlnm._FilterDatabase" localSheetId="2" hidden="1">'All countries 2013'!$A$3:$HY$55</definedName>
    <definedName name="_xlnm._FilterDatabase" localSheetId="0" hidden="1">'LINKED ALL countries2013'!$A$3:$HY$55</definedName>
    <definedName name="_xlnm.Print_Area" localSheetId="3">'2013 Blank Survey'!$A$1:$H$157</definedName>
    <definedName name="_xlnm.Print_Area" localSheetId="5">'Afghanistan 2013'!$A$1:$H$154</definedName>
    <definedName name="_xlnm.Print_Area" localSheetId="6">'Albania 2013'!$A$1:$H$154</definedName>
    <definedName name="_xlnm.Print_Area" localSheetId="7">'Armenia 2013'!$A$1:$H$154</definedName>
    <definedName name="_xlnm.Print_Area" localSheetId="8">'Azerbaijan 2013'!$A$1:$H$154</definedName>
    <definedName name="_xlnm.Print_Area" localSheetId="9">'Bangladesh 2013'!$A$1:$H$154</definedName>
    <definedName name="_xlnm.Print_Area" localSheetId="10">'Benin 2013'!$A$1:$H$154</definedName>
    <definedName name="_xlnm.Print_Area" localSheetId="11">'Burkina Faso 2013'!$A$1:$H$154</definedName>
    <definedName name="_xlnm.Print_Area" localSheetId="12">'Burundi 2013'!$A$1:$H$154</definedName>
    <definedName name="_xlnm.Print_Area" localSheetId="13">'Dominican Republic 2013'!$A$1:$H$154</definedName>
    <definedName name="_xlnm.Print_Area" localSheetId="14">'El Salvador 2013'!$A$1:$H$154</definedName>
    <definedName name="_xlnm.Print_Area" localSheetId="15">'Ethiopia 2013'!$A$1:$H$154</definedName>
    <definedName name="_xlnm.Print_Area" localSheetId="4">'FAQ and Survey Tips'!$A$1:$K$196</definedName>
    <definedName name="_xlnm.Print_Area" localSheetId="16">'Georgia 2013'!$A$1:$H$154</definedName>
    <definedName name="_xlnm.Print_Area" localSheetId="17">'Ghana 2013'!$A$1:$H$154</definedName>
    <definedName name="_xlnm.Print_Area" localSheetId="18">'Guatemala 2013'!$A$1:$H$154</definedName>
    <definedName name="_xlnm.Print_Area" localSheetId="19">'Guinea 2013'!$A$1:$H$154</definedName>
    <definedName name="_xlnm.Print_Area" localSheetId="20">'Haiti 2013'!$A$1:$H$154</definedName>
    <definedName name="_xlnm.Print_Area" localSheetId="21">'Honduras 2013'!$A$1:$H$154</definedName>
    <definedName name="_xlnm.Print_Area" localSheetId="22">'India 2013'!$A$1:$H$154</definedName>
    <definedName name="_xlnm.Print_Area" localSheetId="23">'Indonesia 2013'!$A$1:$H$154</definedName>
    <definedName name="_xlnm.Print_Area" localSheetId="1">Introduction!$A$1:$Q$42</definedName>
    <definedName name="_xlnm.Print_Area" localSheetId="24">'Kenya 2013'!$A$1:$H$154</definedName>
    <definedName name="_xlnm.Print_Area" localSheetId="25">'Liberia 2013'!$A$1:$H$154</definedName>
    <definedName name="_xlnm.Print_Area" localSheetId="26">'Madagascar 2013'!$A$1:$H$154</definedName>
    <definedName name="_xlnm.Print_Area" localSheetId="27">'Malawi 2013'!$A$1:$H$154</definedName>
    <definedName name="_xlnm.Print_Area" localSheetId="28">'Mali 2013'!$A$1:$H$154</definedName>
    <definedName name="_xlnm.Print_Area" localSheetId="29">'Mauritania 2013'!$A$1:$H$154</definedName>
    <definedName name="_xlnm.Print_Area" localSheetId="30">'Mozambique 2013'!$A$1:$H$154</definedName>
    <definedName name="_xlnm.Print_Area" localSheetId="31">'Nepal 2013'!$A$1:$H$154</definedName>
    <definedName name="_xlnm.Print_Area" localSheetId="32">'Nicaragua 2013'!$A$1:$H$154</definedName>
    <definedName name="_xlnm.Print_Area" localSheetId="33">'Nigeria 2013'!$A$1:$H$154</definedName>
    <definedName name="_xlnm.Print_Area" localSheetId="34">'Pakistan 2013'!$A$1:$H$154</definedName>
    <definedName name="_xlnm.Print_Area" localSheetId="35">'Paraguay 2013'!$A$1:$H$154</definedName>
    <definedName name="_xlnm.Print_Area" localSheetId="36">'Philippines 2013'!$A$1:$H$154</definedName>
    <definedName name="_xlnm.Print_Area" localSheetId="37">'Rwanda 2013'!$A$1:$H$154</definedName>
    <definedName name="_xlnm.Print_Area" localSheetId="38">'Senegal 2013'!$A$1:$H$154</definedName>
    <definedName name="_xlnm.Print_Area" localSheetId="39">'Sierra Leone 2013'!$A$1:$H$154</definedName>
    <definedName name="_xlnm.Print_Area" localSheetId="40">'South Sudan 2013'!$A$1:$H$154</definedName>
    <definedName name="_xlnm.Print_Area" localSheetId="41">'Tanzania 2013'!$A$1:$H$154</definedName>
    <definedName name="_xlnm.Print_Area" localSheetId="42">'Togo 2013'!$A$1:$H$154</definedName>
    <definedName name="_xlnm.Print_Area" localSheetId="43">'Uganda 2013'!$A$1:$H$154</definedName>
    <definedName name="_xlnm.Print_Area" localSheetId="44">'Ukraine 2013'!$A$1:$H$154</definedName>
    <definedName name="_xlnm.Print_Area" localSheetId="45">'Yemen 2013'!$A$1:$H$154</definedName>
    <definedName name="_xlnm.Print_Area" localSheetId="46">'Zambia 2013'!$A$1:$H$154</definedName>
    <definedName name="_xlnm.Print_Area" localSheetId="47">'Zimbabwe 2013'!$A$1:$H$154</definedName>
    <definedName name="Z_225AFF09_E781_4940_8293_2E317AF19DCB_.wvu.Cols" localSheetId="17" hidden="1">'Ghana 2013'!$I:$Y</definedName>
    <definedName name="Z_225AFF09_E781_4940_8293_2E317AF19DCB_.wvu.PrintArea" localSheetId="17" hidden="1">'Ghana 2013'!$A$1:$H$156</definedName>
    <definedName name="Z_225AFF09_E781_4940_8293_2E317AF19DCB_.wvu.Rows" localSheetId="17" hidden="1">'Ghana 2013'!$130:$136,'Ghana 2013'!$138:$138</definedName>
    <definedName name="Z_6A4A896B_0040_4D82_8842_1A7506EBE176_.wvu.Cols" localSheetId="17" hidden="1">'Ghana 2013'!$I:$Y</definedName>
    <definedName name="Z_6A4A896B_0040_4D82_8842_1A7506EBE176_.wvu.PrintArea" localSheetId="17" hidden="1">'Ghana 2013'!$A$1:$H$156</definedName>
    <definedName name="Z_6A4A896B_0040_4D82_8842_1A7506EBE176_.wvu.Rows" localSheetId="17" hidden="1">'Ghana 2013'!$130:$136,'Ghana 2013'!$138:$138</definedName>
  </definedNames>
  <calcPr calcId="191028" calcCompleted="0"/>
  <customWorkbookViews>
    <customWorkbookView name="a" guid="{77A1396A-E514-456B-81EE-C0D92F59020F}" includePrintSettings="0" includeHiddenRowCol="0" maximized="1" windowWidth="1280" windowHeight="799" tabRatio="782" activeSheetId="220"/>
    <customWorkbookView name="ssacher - Personal View" guid="{32F23C6E-4D26-4BCE-9BF5-05AF0088B6C1}" mergeInterval="0" personalView="1" maximized="1" windowWidth="1020" windowHeight="517" tabRatio="648" activeSheetId="4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M45" i="222" l="1"/>
  <c r="CL45" i="222"/>
  <c r="CK45" i="222"/>
  <c r="CM41" i="222"/>
  <c r="CL41" i="222"/>
  <c r="CK41" i="222"/>
  <c r="CM20" i="222"/>
  <c r="CL20" i="222"/>
  <c r="CK20" i="222"/>
  <c r="BS4" i="170"/>
  <c r="AF19" i="222" l="1"/>
  <c r="X7" i="221"/>
  <c r="X157" i="221"/>
  <c r="O155" i="221"/>
  <c r="K155" i="221"/>
  <c r="Y154" i="221"/>
  <c r="J154" i="221"/>
  <c r="Y153" i="221"/>
  <c r="J153" i="221"/>
  <c r="R151" i="221"/>
  <c r="Q151" i="221"/>
  <c r="R150" i="221"/>
  <c r="Q150" i="221"/>
  <c r="Y149" i="221"/>
  <c r="J149" i="221"/>
  <c r="Y148" i="221"/>
  <c r="J148" i="221"/>
  <c r="Y147" i="221"/>
  <c r="J147" i="221"/>
  <c r="Y146" i="221"/>
  <c r="J146" i="221"/>
  <c r="Y145" i="221"/>
  <c r="J145" i="221"/>
  <c r="Y144" i="221"/>
  <c r="J144" i="221"/>
  <c r="Y143" i="221"/>
  <c r="J143" i="221"/>
  <c r="Y142" i="221"/>
  <c r="J142" i="221"/>
  <c r="Y141" i="221"/>
  <c r="J141" i="221"/>
  <c r="X140" i="221"/>
  <c r="Y139" i="221"/>
  <c r="J139" i="221"/>
  <c r="O137" i="221"/>
  <c r="K137" i="221"/>
  <c r="Y136" i="221"/>
  <c r="J136" i="221"/>
  <c r="Y135" i="221"/>
  <c r="J135" i="221"/>
  <c r="Y134" i="221"/>
  <c r="J134" i="221"/>
  <c r="Y133" i="221"/>
  <c r="J133" i="221"/>
  <c r="R132" i="221"/>
  <c r="J132" i="221"/>
  <c r="X131" i="221"/>
  <c r="O130" i="221"/>
  <c r="K130" i="221"/>
  <c r="O129" i="221"/>
  <c r="K129" i="221"/>
  <c r="R128" i="221"/>
  <c r="J128" i="221"/>
  <c r="R127" i="221"/>
  <c r="J127" i="221"/>
  <c r="Y126" i="221"/>
  <c r="J126" i="221"/>
  <c r="Y125" i="221"/>
  <c r="J125" i="221"/>
  <c r="Y124" i="221"/>
  <c r="J124" i="221"/>
  <c r="Y123" i="221"/>
  <c r="J123" i="221"/>
  <c r="Y122" i="221"/>
  <c r="J122" i="221"/>
  <c r="Y121" i="221"/>
  <c r="J121" i="221"/>
  <c r="Y120" i="221"/>
  <c r="J120" i="221"/>
  <c r="Y119" i="221"/>
  <c r="J119" i="221"/>
  <c r="Y118" i="221"/>
  <c r="J118" i="221"/>
  <c r="Y117" i="221"/>
  <c r="J117" i="221"/>
  <c r="X116" i="221"/>
  <c r="O115" i="221"/>
  <c r="K115" i="221"/>
  <c r="Y114" i="221"/>
  <c r="J114" i="221"/>
  <c r="Y113" i="221"/>
  <c r="J113" i="221"/>
  <c r="Y112" i="221"/>
  <c r="J112" i="221"/>
  <c r="X111" i="221"/>
  <c r="K110" i="221"/>
  <c r="V109" i="221"/>
  <c r="M109" i="221"/>
  <c r="K109" i="221"/>
  <c r="V108" i="221"/>
  <c r="M108" i="221"/>
  <c r="K108" i="221"/>
  <c r="V107" i="221"/>
  <c r="M107" i="221"/>
  <c r="K107" i="221"/>
  <c r="V106" i="221"/>
  <c r="K106" i="221"/>
  <c r="K105" i="221"/>
  <c r="O104" i="221"/>
  <c r="K104" i="221"/>
  <c r="T103" i="221"/>
  <c r="J103" i="221"/>
  <c r="T102" i="221"/>
  <c r="J102" i="221"/>
  <c r="T101" i="221"/>
  <c r="J101" i="221"/>
  <c r="T100" i="221"/>
  <c r="J100" i="221"/>
  <c r="T99" i="221"/>
  <c r="J99" i="221"/>
  <c r="T98" i="221"/>
  <c r="J98" i="221"/>
  <c r="T97" i="221"/>
  <c r="J97" i="221"/>
  <c r="T96" i="221"/>
  <c r="J96" i="221"/>
  <c r="T95" i="221"/>
  <c r="J95" i="221"/>
  <c r="Y94" i="221"/>
  <c r="O93" i="221"/>
  <c r="K93" i="221"/>
  <c r="I92" i="221"/>
  <c r="O91" i="221"/>
  <c r="K91" i="221"/>
  <c r="I90" i="221"/>
  <c r="P89" i="221"/>
  <c r="N89" i="221"/>
  <c r="P88" i="221"/>
  <c r="N88" i="221"/>
  <c r="R87" i="221"/>
  <c r="Q87" i="221"/>
  <c r="S86" i="221"/>
  <c r="M86" i="221"/>
  <c r="K86" i="221"/>
  <c r="J86" i="221"/>
  <c r="S85" i="221"/>
  <c r="M85" i="221"/>
  <c r="K85" i="221"/>
  <c r="J85" i="221"/>
  <c r="I83" i="221"/>
  <c r="O81" i="221"/>
  <c r="K81" i="221"/>
  <c r="K80" i="221"/>
  <c r="K79" i="221"/>
  <c r="K78" i="221"/>
  <c r="K77" i="221"/>
  <c r="K76" i="221"/>
  <c r="K75" i="221"/>
  <c r="K74" i="221"/>
  <c r="K73" i="221"/>
  <c r="K72" i="221"/>
  <c r="K71" i="221"/>
  <c r="K70" i="221"/>
  <c r="K69" i="221"/>
  <c r="K68" i="221"/>
  <c r="X67" i="221"/>
  <c r="O65" i="221"/>
  <c r="K65" i="221"/>
  <c r="R64" i="221"/>
  <c r="Q64" i="221"/>
  <c r="R63" i="221"/>
  <c r="Q63" i="221"/>
  <c r="M63" i="221"/>
  <c r="R62" i="221"/>
  <c r="Q62" i="221"/>
  <c r="K61" i="221"/>
  <c r="R60" i="221"/>
  <c r="J60" i="221"/>
  <c r="R59" i="221"/>
  <c r="J59" i="221"/>
  <c r="R58" i="221"/>
  <c r="J58" i="221"/>
  <c r="R57" i="221"/>
  <c r="J57" i="221"/>
  <c r="X56" i="221"/>
  <c r="K55" i="221"/>
  <c r="K54" i="221"/>
  <c r="E54" i="221"/>
  <c r="K53" i="221"/>
  <c r="K52" i="221"/>
  <c r="O51" i="221"/>
  <c r="K51" i="221"/>
  <c r="K50" i="221"/>
  <c r="K49" i="221"/>
  <c r="X48" i="221"/>
  <c r="K47" i="221"/>
  <c r="K46" i="221"/>
  <c r="E46" i="221"/>
  <c r="F59" i="221" s="1"/>
  <c r="O45" i="221"/>
  <c r="K45" i="221"/>
  <c r="K44" i="221"/>
  <c r="O43" i="221"/>
  <c r="K43" i="221"/>
  <c r="K42" i="221"/>
  <c r="K41" i="221"/>
  <c r="X40" i="221"/>
  <c r="I39" i="221"/>
  <c r="K38" i="221"/>
  <c r="E38" i="221"/>
  <c r="K37" i="221"/>
  <c r="K36" i="221"/>
  <c r="K35" i="221"/>
  <c r="X34" i="221"/>
  <c r="I33" i="221"/>
  <c r="I32" i="221"/>
  <c r="Y31" i="221"/>
  <c r="M31" i="221"/>
  <c r="J31" i="221"/>
  <c r="Y30" i="221"/>
  <c r="M30" i="221"/>
  <c r="J30" i="221"/>
  <c r="K29" i="221"/>
  <c r="K27" i="221"/>
  <c r="I26" i="221"/>
  <c r="I25" i="221"/>
  <c r="Q24" i="221"/>
  <c r="K24" i="221"/>
  <c r="Q23" i="221"/>
  <c r="K23" i="221"/>
  <c r="Q22" i="221"/>
  <c r="K22" i="221"/>
  <c r="Q21" i="221"/>
  <c r="K21" i="221"/>
  <c r="Q20" i="221"/>
  <c r="K20" i="221"/>
  <c r="Q19" i="221"/>
  <c r="K19" i="221"/>
  <c r="Q18" i="221"/>
  <c r="K18" i="221"/>
  <c r="Q17" i="221"/>
  <c r="K17" i="221"/>
  <c r="Q16" i="221"/>
  <c r="K16" i="221"/>
  <c r="K15" i="221"/>
  <c r="O14" i="221"/>
  <c r="L14" i="221"/>
  <c r="K14" i="221"/>
  <c r="I13" i="221"/>
  <c r="K11" i="221"/>
  <c r="X10" i="221"/>
  <c r="S9" i="221"/>
  <c r="K9" i="221"/>
  <c r="J9" i="221"/>
  <c r="T8" i="221"/>
  <c r="K8" i="221"/>
  <c r="J8" i="221"/>
  <c r="F57" i="221" l="1"/>
  <c r="F58" i="221"/>
  <c r="X7" i="195" l="1"/>
  <c r="K8" i="195"/>
  <c r="X9" i="192" l="1"/>
  <c r="X9" i="168"/>
  <c r="X9" i="179"/>
  <c r="X9" i="177"/>
  <c r="X9" i="180"/>
  <c r="X9" i="182"/>
  <c r="X9" i="194"/>
  <c r="X9" i="212"/>
  <c r="X9" i="215"/>
  <c r="X9" i="195"/>
  <c r="X9" i="184"/>
  <c r="X9" i="191"/>
  <c r="X9" i="211"/>
  <c r="X9" i="214"/>
  <c r="X9" i="196"/>
  <c r="X9" i="216"/>
  <c r="X9" i="197"/>
  <c r="X9" i="198"/>
  <c r="X9" i="199"/>
  <c r="X9" i="200"/>
  <c r="X9" i="201"/>
  <c r="X9" i="202"/>
  <c r="X9" i="203"/>
  <c r="X9" i="204"/>
  <c r="X9" i="173"/>
  <c r="X9" i="205"/>
  <c r="X9" i="217"/>
  <c r="X9" i="206"/>
  <c r="X9" i="189"/>
  <c r="X9" i="213"/>
  <c r="X9" i="193"/>
  <c r="X9" i="188"/>
  <c r="X9" i="207"/>
  <c r="X9" i="183"/>
  <c r="X9" i="208"/>
  <c r="X9" i="219"/>
  <c r="X9" i="209"/>
  <c r="X9" i="210"/>
  <c r="X9" i="190"/>
  <c r="X9" i="187"/>
  <c r="X9" i="186"/>
  <c r="X9" i="185"/>
  <c r="X9" i="178"/>
  <c r="X10" i="192"/>
  <c r="X10" i="168"/>
  <c r="X10" i="179"/>
  <c r="X10" i="177"/>
  <c r="X10" i="180"/>
  <c r="X10" i="182"/>
  <c r="X10" i="194"/>
  <c r="X10" i="212"/>
  <c r="X10" i="215"/>
  <c r="X10" i="195"/>
  <c r="X10" i="184"/>
  <c r="X10" i="191"/>
  <c r="X10" i="211"/>
  <c r="X10" i="214"/>
  <c r="X10" i="196"/>
  <c r="X10" i="216"/>
  <c r="X10" i="197"/>
  <c r="X10" i="198"/>
  <c r="X10" i="199"/>
  <c r="X10" i="200"/>
  <c r="X10" i="201"/>
  <c r="X10" i="202"/>
  <c r="X10" i="203"/>
  <c r="X10" i="204"/>
  <c r="X10" i="173"/>
  <c r="X10" i="205"/>
  <c r="X10" i="217"/>
  <c r="X10" i="206"/>
  <c r="X10" i="189"/>
  <c r="X10" i="213"/>
  <c r="X10" i="193"/>
  <c r="X10" i="188"/>
  <c r="X10" i="207"/>
  <c r="X10" i="183"/>
  <c r="X10" i="208"/>
  <c r="X10" i="219"/>
  <c r="X10" i="209"/>
  <c r="X10" i="210"/>
  <c r="X10" i="190"/>
  <c r="X10" i="187"/>
  <c r="X10" i="186"/>
  <c r="X10" i="185"/>
  <c r="X10" i="178"/>
  <c r="E37" i="192" l="1"/>
  <c r="K8" i="219" l="1"/>
  <c r="K8" i="217"/>
  <c r="K8" i="215"/>
  <c r="K8" i="214"/>
  <c r="K8" i="213"/>
  <c r="K8" i="178"/>
  <c r="K8" i="192"/>
  <c r="K8" i="168"/>
  <c r="K8" i="179"/>
  <c r="K8" i="177"/>
  <c r="K8" i="180"/>
  <c r="K8" i="182"/>
  <c r="K8" i="194"/>
  <c r="K8" i="212"/>
  <c r="K8" i="184"/>
  <c r="K8" i="191"/>
  <c r="K8" i="211"/>
  <c r="K8" i="196"/>
  <c r="K8" i="197"/>
  <c r="K8" i="198"/>
  <c r="K8" i="199"/>
  <c r="K8" i="200"/>
  <c r="K8" i="201"/>
  <c r="K8" i="202"/>
  <c r="K8" i="203"/>
  <c r="K8" i="204"/>
  <c r="K8" i="173"/>
  <c r="K8" i="205"/>
  <c r="K8" i="206"/>
  <c r="K8" i="189"/>
  <c r="K8" i="193"/>
  <c r="K8" i="188"/>
  <c r="K8" i="207"/>
  <c r="K8" i="183"/>
  <c r="K8" i="208"/>
  <c r="K8" i="209"/>
  <c r="K8" i="210"/>
  <c r="K8" i="190"/>
  <c r="K8" i="187"/>
  <c r="K8" i="186"/>
  <c r="K8" i="185"/>
  <c r="K8" i="216"/>
  <c r="X7" i="219"/>
  <c r="X7" i="217"/>
  <c r="X7" i="215"/>
  <c r="X7" i="214"/>
  <c r="X7" i="213"/>
  <c r="X7" i="178"/>
  <c r="X7" i="192"/>
  <c r="X7" i="168"/>
  <c r="X7" i="179"/>
  <c r="X7" i="177"/>
  <c r="X7" i="180"/>
  <c r="X7" i="182"/>
  <c r="X7" i="194"/>
  <c r="X7" i="212"/>
  <c r="X7" i="184"/>
  <c r="X7" i="191"/>
  <c r="X7" i="211"/>
  <c r="X7" i="196"/>
  <c r="X7" i="197"/>
  <c r="X7" i="198"/>
  <c r="X7" i="199"/>
  <c r="X7" i="200"/>
  <c r="X7" i="201"/>
  <c r="X7" i="202"/>
  <c r="X7" i="203"/>
  <c r="X7" i="204"/>
  <c r="X7" i="173"/>
  <c r="X7" i="205"/>
  <c r="X7" i="206"/>
  <c r="X7" i="189"/>
  <c r="X7" i="193"/>
  <c r="X7" i="188"/>
  <c r="X7" i="207"/>
  <c r="X7" i="183"/>
  <c r="X7" i="208"/>
  <c r="X7" i="209"/>
  <c r="X7" i="210"/>
  <c r="X7" i="190"/>
  <c r="X7" i="187"/>
  <c r="X7" i="186"/>
  <c r="X7" i="185"/>
  <c r="X7" i="216"/>
  <c r="E37" i="188" l="1"/>
  <c r="E53" i="211" l="1"/>
  <c r="HX40" i="170" l="1"/>
  <c r="HW40" i="170"/>
  <c r="HV40" i="170"/>
  <c r="HT40" i="170"/>
  <c r="HS40" i="170"/>
  <c r="HR40" i="170"/>
  <c r="HQ40" i="170"/>
  <c r="HP40" i="170"/>
  <c r="HO40" i="170"/>
  <c r="HN40" i="170"/>
  <c r="HM40" i="170"/>
  <c r="HL40" i="170"/>
  <c r="HK40" i="170"/>
  <c r="HJ40" i="170"/>
  <c r="HH40" i="170"/>
  <c r="HF40" i="170"/>
  <c r="HE40" i="170"/>
  <c r="HD40" i="170"/>
  <c r="HC40" i="170"/>
  <c r="HB40" i="170"/>
  <c r="HA40" i="170"/>
  <c r="GY40" i="170"/>
  <c r="GX40" i="170"/>
  <c r="GW40" i="170"/>
  <c r="GV40" i="170"/>
  <c r="GU40" i="170"/>
  <c r="GT40" i="170"/>
  <c r="GS40" i="170"/>
  <c r="GR40" i="170"/>
  <c r="GQ40" i="170"/>
  <c r="GP40" i="170"/>
  <c r="GO40" i="170"/>
  <c r="GN40" i="170"/>
  <c r="GM40" i="170"/>
  <c r="GL40" i="170"/>
  <c r="GJ40" i="170"/>
  <c r="GI40" i="170"/>
  <c r="GH40" i="170"/>
  <c r="GG40" i="170"/>
  <c r="GE40" i="170"/>
  <c r="GD40" i="170"/>
  <c r="GC40" i="170"/>
  <c r="GB40" i="170"/>
  <c r="GA40" i="170"/>
  <c r="FZ40" i="170"/>
  <c r="FY40" i="170"/>
  <c r="FX40" i="170"/>
  <c r="FW40" i="170"/>
  <c r="FU40" i="170"/>
  <c r="FT40" i="170"/>
  <c r="FS40" i="170"/>
  <c r="FR40" i="170"/>
  <c r="FQ40" i="170"/>
  <c r="FP40" i="170"/>
  <c r="FO40" i="170"/>
  <c r="FN40" i="170"/>
  <c r="FM40" i="170"/>
  <c r="FL40" i="170"/>
  <c r="FK40" i="170"/>
  <c r="FJ40" i="170"/>
  <c r="FI40" i="170"/>
  <c r="FH40" i="170"/>
  <c r="FG40" i="170"/>
  <c r="FF40" i="170"/>
  <c r="FE40" i="170"/>
  <c r="FC40" i="170"/>
  <c r="FB40" i="170"/>
  <c r="FA40" i="170"/>
  <c r="EZ40" i="170"/>
  <c r="EY40" i="170"/>
  <c r="EX40" i="170"/>
  <c r="EW40" i="170"/>
  <c r="EV40" i="170"/>
  <c r="EU40" i="170"/>
  <c r="ET40" i="170"/>
  <c r="ES40" i="170"/>
  <c r="ER40" i="170"/>
  <c r="EP40" i="170"/>
  <c r="EO40" i="170"/>
  <c r="EN40" i="170"/>
  <c r="EM40" i="170"/>
  <c r="EL40" i="170"/>
  <c r="EK40" i="170"/>
  <c r="EJ40" i="170"/>
  <c r="EI40" i="170"/>
  <c r="EH40" i="170"/>
  <c r="EG40" i="170"/>
  <c r="EF40" i="170"/>
  <c r="EE40" i="170"/>
  <c r="ED40" i="170"/>
  <c r="EB40" i="170"/>
  <c r="EA40" i="170"/>
  <c r="DZ40" i="170"/>
  <c r="DY40" i="170"/>
  <c r="DX40" i="170"/>
  <c r="DW40" i="170"/>
  <c r="DV40" i="170"/>
  <c r="DU40" i="170"/>
  <c r="DT40" i="170"/>
  <c r="DS40" i="170"/>
  <c r="DR40" i="170"/>
  <c r="DQ40" i="170"/>
  <c r="DO40" i="170"/>
  <c r="DN40" i="170"/>
  <c r="DM40" i="170"/>
  <c r="DL40" i="170"/>
  <c r="DK40" i="170"/>
  <c r="DJ40" i="170"/>
  <c r="DI40" i="170"/>
  <c r="DH40" i="170"/>
  <c r="DG40" i="170"/>
  <c r="DF40" i="170"/>
  <c r="DE40" i="170"/>
  <c r="DD40" i="170"/>
  <c r="DB40" i="170"/>
  <c r="DA40" i="170"/>
  <c r="CZ40" i="170"/>
  <c r="CY40" i="170"/>
  <c r="CX40" i="170"/>
  <c r="CW40" i="170"/>
  <c r="CV40" i="170"/>
  <c r="CU40" i="170"/>
  <c r="CT40" i="170"/>
  <c r="CS40" i="170"/>
  <c r="CR40" i="170"/>
  <c r="CQ40" i="170"/>
  <c r="CN40" i="170"/>
  <c r="CM40" i="170"/>
  <c r="CL40" i="170"/>
  <c r="CK40" i="170"/>
  <c r="CJ40" i="170"/>
  <c r="CI40" i="170"/>
  <c r="CH40" i="170"/>
  <c r="CF40" i="170"/>
  <c r="CD40" i="170"/>
  <c r="CB40" i="170"/>
  <c r="BZ40" i="170"/>
  <c r="BY40" i="170"/>
  <c r="BX40" i="170"/>
  <c r="BW40" i="170"/>
  <c r="BV40" i="170"/>
  <c r="BU40" i="170"/>
  <c r="BT40" i="170"/>
  <c r="BS40" i="170"/>
  <c r="BR40" i="170"/>
  <c r="BQ40" i="170"/>
  <c r="BP40" i="170"/>
  <c r="BO40" i="170"/>
  <c r="BN40" i="170"/>
  <c r="BM40" i="170"/>
  <c r="BL40" i="170"/>
  <c r="BK40" i="170"/>
  <c r="BI40" i="170"/>
  <c r="BH40" i="170"/>
  <c r="BG40" i="170"/>
  <c r="BF40" i="170"/>
  <c r="BE40" i="170"/>
  <c r="BD40" i="170"/>
  <c r="BC40" i="170"/>
  <c r="BB40" i="170"/>
  <c r="BA40" i="170"/>
  <c r="AZ40" i="170"/>
  <c r="AY40" i="170"/>
  <c r="AX40" i="170"/>
  <c r="AW40" i="170"/>
  <c r="AV40" i="170"/>
  <c r="AU40" i="170"/>
  <c r="AT40" i="170"/>
  <c r="AR40" i="170"/>
  <c r="AQ40" i="170"/>
  <c r="AP40" i="170"/>
  <c r="AN40" i="170"/>
  <c r="AM40" i="170"/>
  <c r="AL40" i="170"/>
  <c r="AJ40" i="170"/>
  <c r="AI40" i="170"/>
  <c r="AH40" i="170"/>
  <c r="AG40" i="170"/>
  <c r="AF40" i="170"/>
  <c r="AE40" i="170"/>
  <c r="AD40" i="170"/>
  <c r="AB40" i="170"/>
  <c r="AA40" i="170"/>
  <c r="Z40" i="170"/>
  <c r="Y40" i="170"/>
  <c r="X40" i="170"/>
  <c r="W40" i="170"/>
  <c r="V40" i="170"/>
  <c r="U40" i="170"/>
  <c r="T40" i="170"/>
  <c r="S40" i="170"/>
  <c r="R40" i="170"/>
  <c r="Q40" i="170"/>
  <c r="P40" i="170"/>
  <c r="O40" i="170"/>
  <c r="N40" i="170"/>
  <c r="M40" i="170"/>
  <c r="L40" i="170"/>
  <c r="K40" i="170"/>
  <c r="J40" i="170"/>
  <c r="I40" i="170"/>
  <c r="H40" i="170"/>
  <c r="G40" i="170"/>
  <c r="F40" i="170"/>
  <c r="D40" i="170"/>
  <c r="C40" i="170"/>
  <c r="X156" i="219"/>
  <c r="O154" i="219"/>
  <c r="K154" i="219"/>
  <c r="Y153" i="219"/>
  <c r="J153" i="219"/>
  <c r="Y152" i="219"/>
  <c r="J152" i="219"/>
  <c r="R150" i="219"/>
  <c r="Q150" i="219"/>
  <c r="R149" i="219"/>
  <c r="Q149" i="219"/>
  <c r="Y148" i="219"/>
  <c r="J148" i="219"/>
  <c r="Y147" i="219"/>
  <c r="J147" i="219"/>
  <c r="Y146" i="219"/>
  <c r="J146" i="219"/>
  <c r="Y145" i="219"/>
  <c r="J145" i="219"/>
  <c r="Y144" i="219"/>
  <c r="J144" i="219"/>
  <c r="Y143" i="219"/>
  <c r="J143" i="219"/>
  <c r="Y142" i="219"/>
  <c r="J142" i="219"/>
  <c r="Y141" i="219"/>
  <c r="J141" i="219"/>
  <c r="Y140" i="219"/>
  <c r="J140" i="219"/>
  <c r="X139" i="219"/>
  <c r="Y138" i="219"/>
  <c r="J138" i="219"/>
  <c r="O136" i="219"/>
  <c r="K136" i="219"/>
  <c r="Y135" i="219"/>
  <c r="J135" i="219"/>
  <c r="Y134" i="219"/>
  <c r="J134" i="219"/>
  <c r="Y133" i="219"/>
  <c r="J133" i="219"/>
  <c r="Y132" i="219"/>
  <c r="J132" i="219"/>
  <c r="R131" i="219"/>
  <c r="J131" i="219"/>
  <c r="X130" i="219"/>
  <c r="O129" i="219"/>
  <c r="K129" i="219"/>
  <c r="O128" i="219"/>
  <c r="K128" i="219"/>
  <c r="R127" i="219"/>
  <c r="J127" i="219"/>
  <c r="R126" i="219"/>
  <c r="J126" i="219"/>
  <c r="Y125" i="219"/>
  <c r="J125" i="219"/>
  <c r="Y124" i="219"/>
  <c r="J124" i="219"/>
  <c r="Y123" i="219"/>
  <c r="J123" i="219"/>
  <c r="Y122" i="219"/>
  <c r="J122" i="219"/>
  <c r="Y121" i="219"/>
  <c r="J121" i="219"/>
  <c r="Y120" i="219"/>
  <c r="J120" i="219"/>
  <c r="Y119" i="219"/>
  <c r="J119" i="219"/>
  <c r="Y118" i="219"/>
  <c r="J118" i="219"/>
  <c r="Y117" i="219"/>
  <c r="J117" i="219"/>
  <c r="Y116" i="219"/>
  <c r="J116" i="219"/>
  <c r="X115" i="219"/>
  <c r="O114" i="219"/>
  <c r="K114" i="219"/>
  <c r="Y113" i="219"/>
  <c r="J113" i="219"/>
  <c r="Y112" i="219"/>
  <c r="J112" i="219"/>
  <c r="Y111" i="219"/>
  <c r="J111" i="219"/>
  <c r="X110" i="219"/>
  <c r="K109" i="219"/>
  <c r="V108" i="219"/>
  <c r="M108" i="219"/>
  <c r="K108" i="219"/>
  <c r="V107" i="219"/>
  <c r="M107" i="219"/>
  <c r="K107" i="219"/>
  <c r="V106" i="219"/>
  <c r="M106" i="219"/>
  <c r="K106" i="219"/>
  <c r="V105" i="219"/>
  <c r="K105" i="219"/>
  <c r="K104" i="219"/>
  <c r="O103" i="219"/>
  <c r="K103" i="219"/>
  <c r="T102" i="219"/>
  <c r="J102" i="219"/>
  <c r="T101" i="219"/>
  <c r="J101" i="219"/>
  <c r="T100" i="219"/>
  <c r="J100" i="219"/>
  <c r="T99" i="219"/>
  <c r="J99" i="219"/>
  <c r="T98" i="219"/>
  <c r="J98" i="219"/>
  <c r="T97" i="219"/>
  <c r="J97" i="219"/>
  <c r="T96" i="219"/>
  <c r="J96" i="219"/>
  <c r="T95" i="219"/>
  <c r="J95" i="219"/>
  <c r="T94" i="219"/>
  <c r="J94" i="219"/>
  <c r="Y93" i="219"/>
  <c r="O92" i="219"/>
  <c r="K92" i="219"/>
  <c r="I91" i="219"/>
  <c r="O90" i="219"/>
  <c r="K90" i="219"/>
  <c r="I89" i="219"/>
  <c r="P88" i="219"/>
  <c r="N88" i="219"/>
  <c r="P87" i="219"/>
  <c r="N87" i="219"/>
  <c r="R86" i="219"/>
  <c r="Q86" i="219"/>
  <c r="S85" i="219"/>
  <c r="M85" i="219"/>
  <c r="K85" i="219"/>
  <c r="J85" i="219"/>
  <c r="S84" i="219"/>
  <c r="M84" i="219"/>
  <c r="K84" i="219"/>
  <c r="J84" i="219"/>
  <c r="I82" i="219"/>
  <c r="O80" i="219"/>
  <c r="K80" i="219"/>
  <c r="K79" i="219"/>
  <c r="K78" i="219"/>
  <c r="K77" i="219"/>
  <c r="K76" i="219"/>
  <c r="K75" i="219"/>
  <c r="K74" i="219"/>
  <c r="K73" i="219"/>
  <c r="K72" i="219"/>
  <c r="K71" i="219"/>
  <c r="K70" i="219"/>
  <c r="K69" i="219"/>
  <c r="K68" i="219"/>
  <c r="K67" i="219"/>
  <c r="X66" i="219"/>
  <c r="O64" i="219"/>
  <c r="K64" i="219"/>
  <c r="R63" i="219"/>
  <c r="Q63" i="219"/>
  <c r="R62" i="219"/>
  <c r="Q62" i="219"/>
  <c r="M62" i="219"/>
  <c r="R61" i="219"/>
  <c r="Q61" i="219"/>
  <c r="K60" i="219"/>
  <c r="R59" i="219"/>
  <c r="J59" i="219"/>
  <c r="R58" i="219"/>
  <c r="J58" i="219"/>
  <c r="R57" i="219"/>
  <c r="J57" i="219"/>
  <c r="CE40" i="170"/>
  <c r="R56" i="219"/>
  <c r="J56" i="219"/>
  <c r="X55" i="219"/>
  <c r="K54" i="219"/>
  <c r="K53" i="219"/>
  <c r="E53" i="219"/>
  <c r="CC40" i="170" s="1"/>
  <c r="K52" i="219"/>
  <c r="K51" i="219"/>
  <c r="O50" i="219"/>
  <c r="K50" i="219"/>
  <c r="K49" i="219"/>
  <c r="K48" i="219"/>
  <c r="X47" i="219"/>
  <c r="K46" i="219"/>
  <c r="K45" i="219"/>
  <c r="CG40" i="170"/>
  <c r="O44" i="219"/>
  <c r="K44" i="219"/>
  <c r="K43" i="219"/>
  <c r="O42" i="219"/>
  <c r="K42" i="219"/>
  <c r="K41" i="219"/>
  <c r="K40" i="219"/>
  <c r="X39" i="219"/>
  <c r="I38" i="219"/>
  <c r="K37" i="219"/>
  <c r="K36" i="219"/>
  <c r="E36" i="219"/>
  <c r="AO40" i="170" s="1"/>
  <c r="K35" i="219"/>
  <c r="E35" i="219"/>
  <c r="K34" i="219"/>
  <c r="X33" i="219"/>
  <c r="I32" i="219"/>
  <c r="I31" i="219"/>
  <c r="Y30" i="219"/>
  <c r="M30" i="219"/>
  <c r="J30" i="219"/>
  <c r="Y29" i="219"/>
  <c r="M29" i="219"/>
  <c r="J29" i="219"/>
  <c r="K28" i="219"/>
  <c r="K26" i="219"/>
  <c r="I25" i="219"/>
  <c r="I24" i="219"/>
  <c r="Q23" i="219"/>
  <c r="K23" i="219"/>
  <c r="Q22" i="219"/>
  <c r="K22" i="219"/>
  <c r="Q21" i="219"/>
  <c r="K21" i="219"/>
  <c r="Q20" i="219"/>
  <c r="K20" i="219"/>
  <c r="Q19" i="219"/>
  <c r="K19" i="219"/>
  <c r="Q18" i="219"/>
  <c r="K18" i="219"/>
  <c r="Q17" i="219"/>
  <c r="K17" i="219"/>
  <c r="Q16" i="219"/>
  <c r="K16" i="219"/>
  <c r="Q15" i="219"/>
  <c r="K15" i="219"/>
  <c r="K14" i="219"/>
  <c r="O13" i="219"/>
  <c r="L13" i="219"/>
  <c r="K13" i="219"/>
  <c r="I12" i="219"/>
  <c r="HX31" i="170"/>
  <c r="HW31" i="170"/>
  <c r="HV31" i="170"/>
  <c r="HT31" i="170"/>
  <c r="HS31" i="170"/>
  <c r="HR31" i="170"/>
  <c r="HQ31" i="170"/>
  <c r="HP31" i="170"/>
  <c r="HO31" i="170"/>
  <c r="HN31" i="170"/>
  <c r="HM31" i="170"/>
  <c r="HL31" i="170"/>
  <c r="HK31" i="170"/>
  <c r="HJ31" i="170"/>
  <c r="HH31" i="170"/>
  <c r="HF31" i="170"/>
  <c r="HE31" i="170"/>
  <c r="HD31" i="170"/>
  <c r="HC31" i="170"/>
  <c r="HB31" i="170"/>
  <c r="HA31" i="170"/>
  <c r="GY31" i="170"/>
  <c r="GX31" i="170"/>
  <c r="GW31" i="170"/>
  <c r="GV31" i="170"/>
  <c r="GU31" i="170"/>
  <c r="GT31" i="170"/>
  <c r="GS31" i="170"/>
  <c r="GR31" i="170"/>
  <c r="GQ31" i="170"/>
  <c r="GP31" i="170"/>
  <c r="GO31" i="170"/>
  <c r="GN31" i="170"/>
  <c r="GM31" i="170"/>
  <c r="GL31" i="170"/>
  <c r="GJ31" i="170"/>
  <c r="GI31" i="170"/>
  <c r="GH31" i="170"/>
  <c r="GG31" i="170"/>
  <c r="GE31" i="170"/>
  <c r="GD31" i="170"/>
  <c r="GC31" i="170"/>
  <c r="GB31" i="170"/>
  <c r="GA31" i="170"/>
  <c r="FZ31" i="170"/>
  <c r="FY31" i="170"/>
  <c r="FX31" i="170"/>
  <c r="FW31" i="170"/>
  <c r="FU31" i="170"/>
  <c r="FT31" i="170"/>
  <c r="FS31" i="170"/>
  <c r="FR31" i="170"/>
  <c r="FQ31" i="170"/>
  <c r="FP31" i="170"/>
  <c r="FO31" i="170"/>
  <c r="FN31" i="170"/>
  <c r="FM31" i="170"/>
  <c r="FL31" i="170"/>
  <c r="FK31" i="170"/>
  <c r="FJ31" i="170"/>
  <c r="FI31" i="170"/>
  <c r="FH31" i="170"/>
  <c r="FG31" i="170"/>
  <c r="FF31" i="170"/>
  <c r="FE31" i="170"/>
  <c r="FC31" i="170"/>
  <c r="FB31" i="170"/>
  <c r="FA31" i="170"/>
  <c r="EZ31" i="170"/>
  <c r="EY31" i="170"/>
  <c r="EX31" i="170"/>
  <c r="EW31" i="170"/>
  <c r="EV31" i="170"/>
  <c r="EU31" i="170"/>
  <c r="ET31" i="170"/>
  <c r="ES31" i="170"/>
  <c r="ER31" i="170"/>
  <c r="EP31" i="170"/>
  <c r="EO31" i="170"/>
  <c r="EN31" i="170"/>
  <c r="EM31" i="170"/>
  <c r="EL31" i="170"/>
  <c r="EK31" i="170"/>
  <c r="EJ31" i="170"/>
  <c r="EI31" i="170"/>
  <c r="EH31" i="170"/>
  <c r="EG31" i="170"/>
  <c r="EF31" i="170"/>
  <c r="EE31" i="170"/>
  <c r="ED31" i="170"/>
  <c r="EB31" i="170"/>
  <c r="EA31" i="170"/>
  <c r="DZ31" i="170"/>
  <c r="DY31" i="170"/>
  <c r="DX31" i="170"/>
  <c r="DW31" i="170"/>
  <c r="DV31" i="170"/>
  <c r="DU31" i="170"/>
  <c r="DT31" i="170"/>
  <c r="DS31" i="170"/>
  <c r="DR31" i="170"/>
  <c r="DQ31" i="170"/>
  <c r="DO31" i="170"/>
  <c r="DN31" i="170"/>
  <c r="DM31" i="170"/>
  <c r="DL31" i="170"/>
  <c r="DK31" i="170"/>
  <c r="DJ31" i="170"/>
  <c r="DI31" i="170"/>
  <c r="DH31" i="170"/>
  <c r="DG31" i="170"/>
  <c r="DF31" i="170"/>
  <c r="DE31" i="170"/>
  <c r="DD31" i="170"/>
  <c r="DB31" i="170"/>
  <c r="DA31" i="170"/>
  <c r="CZ31" i="170"/>
  <c r="CY31" i="170"/>
  <c r="CX31" i="170"/>
  <c r="CW31" i="170"/>
  <c r="CV31" i="170"/>
  <c r="CU31" i="170"/>
  <c r="CT31" i="170"/>
  <c r="CS31" i="170"/>
  <c r="CR31" i="170"/>
  <c r="CQ31" i="170"/>
  <c r="CN31" i="170"/>
  <c r="CM31" i="170"/>
  <c r="CL31" i="170"/>
  <c r="CK31" i="170"/>
  <c r="CJ31" i="170"/>
  <c r="CI31" i="170"/>
  <c r="CH31" i="170"/>
  <c r="CF31" i="170"/>
  <c r="CD31" i="170"/>
  <c r="CB31" i="170"/>
  <c r="BZ31" i="170"/>
  <c r="BY31" i="170"/>
  <c r="BX31" i="170"/>
  <c r="BW31" i="170"/>
  <c r="BV31" i="170"/>
  <c r="BU31" i="170"/>
  <c r="BT31" i="170"/>
  <c r="BS31" i="170"/>
  <c r="BR31" i="170"/>
  <c r="BQ31" i="170"/>
  <c r="BP31" i="170"/>
  <c r="BO31" i="170"/>
  <c r="BN31" i="170"/>
  <c r="BM31" i="170"/>
  <c r="BL31" i="170"/>
  <c r="BK31" i="170"/>
  <c r="BI31" i="170"/>
  <c r="BG31" i="170"/>
  <c r="BF31" i="170"/>
  <c r="BE31" i="170"/>
  <c r="BD31" i="170"/>
  <c r="BC31" i="170"/>
  <c r="BB31" i="170"/>
  <c r="BA31" i="170"/>
  <c r="AZ31" i="170"/>
  <c r="AY31" i="170"/>
  <c r="AX31" i="170"/>
  <c r="AW31" i="170"/>
  <c r="AV31" i="170"/>
  <c r="AU31" i="170"/>
  <c r="AT31" i="170"/>
  <c r="AR31" i="170"/>
  <c r="AQ31" i="170"/>
  <c r="AP31" i="170"/>
  <c r="AO31" i="170"/>
  <c r="AN31" i="170"/>
  <c r="AM31" i="170"/>
  <c r="AL31" i="170"/>
  <c r="AK31" i="170"/>
  <c r="AJ31" i="170"/>
  <c r="AI31" i="170"/>
  <c r="AH31" i="170"/>
  <c r="AG31" i="170"/>
  <c r="AF31" i="170"/>
  <c r="AE31" i="170"/>
  <c r="AD31" i="170"/>
  <c r="AB31" i="170"/>
  <c r="AA31" i="170"/>
  <c r="Z31" i="170"/>
  <c r="Y31" i="170"/>
  <c r="X31" i="170"/>
  <c r="W31" i="170"/>
  <c r="V31" i="170"/>
  <c r="U31" i="170"/>
  <c r="T31" i="170"/>
  <c r="S31" i="170"/>
  <c r="R31" i="170"/>
  <c r="Q31" i="170"/>
  <c r="P31" i="170"/>
  <c r="O31" i="170"/>
  <c r="N31" i="170"/>
  <c r="M31" i="170"/>
  <c r="L31" i="170"/>
  <c r="K31" i="170"/>
  <c r="J31" i="170"/>
  <c r="I31" i="170"/>
  <c r="H31" i="170"/>
  <c r="G31" i="170"/>
  <c r="F31" i="170"/>
  <c r="D31" i="170"/>
  <c r="C31" i="170"/>
  <c r="X156" i="217"/>
  <c r="O154" i="217"/>
  <c r="K154" i="217"/>
  <c r="Y153" i="217"/>
  <c r="J153" i="217"/>
  <c r="Y152" i="217"/>
  <c r="J152" i="217"/>
  <c r="R150" i="217"/>
  <c r="Q150" i="217"/>
  <c r="R149" i="217"/>
  <c r="Q149" i="217"/>
  <c r="Y148" i="217"/>
  <c r="J148" i="217"/>
  <c r="Y147" i="217"/>
  <c r="J147" i="217"/>
  <c r="Y146" i="217"/>
  <c r="J146" i="217"/>
  <c r="Y145" i="217"/>
  <c r="J145" i="217"/>
  <c r="Y144" i="217"/>
  <c r="J144" i="217"/>
  <c r="Y143" i="217"/>
  <c r="J143" i="217"/>
  <c r="Y142" i="217"/>
  <c r="J142" i="217"/>
  <c r="Y141" i="217"/>
  <c r="J141" i="217"/>
  <c r="Y140" i="217"/>
  <c r="J140" i="217"/>
  <c r="X139" i="217"/>
  <c r="Y138" i="217"/>
  <c r="J138" i="217"/>
  <c r="O136" i="217"/>
  <c r="K136" i="217"/>
  <c r="Y135" i="217"/>
  <c r="J135" i="217"/>
  <c r="Y134" i="217"/>
  <c r="J134" i="217"/>
  <c r="Y133" i="217"/>
  <c r="J133" i="217"/>
  <c r="Y132" i="217"/>
  <c r="J132" i="217"/>
  <c r="R131" i="217"/>
  <c r="J131" i="217"/>
  <c r="X130" i="217"/>
  <c r="O129" i="217"/>
  <c r="K129" i="217"/>
  <c r="O128" i="217"/>
  <c r="K128" i="217"/>
  <c r="R127" i="217"/>
  <c r="J127" i="217"/>
  <c r="R126" i="217"/>
  <c r="J126" i="217"/>
  <c r="Y125" i="217"/>
  <c r="J125" i="217"/>
  <c r="Y124" i="217"/>
  <c r="J124" i="217"/>
  <c r="Y123" i="217"/>
  <c r="J123" i="217"/>
  <c r="Y122" i="217"/>
  <c r="J122" i="217"/>
  <c r="Y121" i="217"/>
  <c r="J121" i="217"/>
  <c r="Y120" i="217"/>
  <c r="J120" i="217"/>
  <c r="Y119" i="217"/>
  <c r="J119" i="217"/>
  <c r="Y118" i="217"/>
  <c r="J118" i="217"/>
  <c r="Y117" i="217"/>
  <c r="J117" i="217"/>
  <c r="Y116" i="217"/>
  <c r="J116" i="217"/>
  <c r="X115" i="217"/>
  <c r="O114" i="217"/>
  <c r="K114" i="217"/>
  <c r="Y113" i="217"/>
  <c r="J113" i="217"/>
  <c r="Y112" i="217"/>
  <c r="J112" i="217"/>
  <c r="Y111" i="217"/>
  <c r="J111" i="217"/>
  <c r="X110" i="217"/>
  <c r="K109" i="217"/>
  <c r="V108" i="217"/>
  <c r="M108" i="217"/>
  <c r="K108" i="217"/>
  <c r="V107" i="217"/>
  <c r="M107" i="217"/>
  <c r="K107" i="217"/>
  <c r="V106" i="217"/>
  <c r="M106" i="217"/>
  <c r="K106" i="217"/>
  <c r="V105" i="217"/>
  <c r="K105" i="217"/>
  <c r="K104" i="217"/>
  <c r="O103" i="217"/>
  <c r="K103" i="217"/>
  <c r="T102" i="217"/>
  <c r="J102" i="217"/>
  <c r="T101" i="217"/>
  <c r="J101" i="217"/>
  <c r="T100" i="217"/>
  <c r="J100" i="217"/>
  <c r="T99" i="217"/>
  <c r="J99" i="217"/>
  <c r="T98" i="217"/>
  <c r="J98" i="217"/>
  <c r="T97" i="217"/>
  <c r="J97" i="217"/>
  <c r="T96" i="217"/>
  <c r="J96" i="217"/>
  <c r="T95" i="217"/>
  <c r="J95" i="217"/>
  <c r="T94" i="217"/>
  <c r="J94" i="217"/>
  <c r="Y93" i="217"/>
  <c r="O92" i="217"/>
  <c r="K92" i="217"/>
  <c r="I91" i="217"/>
  <c r="O90" i="217"/>
  <c r="K90" i="217"/>
  <c r="I89" i="217"/>
  <c r="P88" i="217"/>
  <c r="N88" i="217"/>
  <c r="P87" i="217"/>
  <c r="N87" i="217"/>
  <c r="R86" i="217"/>
  <c r="Q86" i="217"/>
  <c r="S85" i="217"/>
  <c r="M85" i="217"/>
  <c r="K85" i="217"/>
  <c r="J85" i="217"/>
  <c r="S84" i="217"/>
  <c r="M84" i="217"/>
  <c r="K84" i="217"/>
  <c r="J84" i="217"/>
  <c r="I82" i="217"/>
  <c r="O80" i="217"/>
  <c r="K80" i="217"/>
  <c r="K79" i="217"/>
  <c r="K78" i="217"/>
  <c r="K77" i="217"/>
  <c r="K76" i="217"/>
  <c r="K75" i="217"/>
  <c r="K74" i="217"/>
  <c r="K73" i="217"/>
  <c r="K72" i="217"/>
  <c r="K71" i="217"/>
  <c r="K70" i="217"/>
  <c r="K69" i="217"/>
  <c r="K68" i="217"/>
  <c r="K67" i="217"/>
  <c r="X66" i="217"/>
  <c r="O64" i="217"/>
  <c r="K64" i="217"/>
  <c r="R63" i="217"/>
  <c r="Q63" i="217"/>
  <c r="R62" i="217"/>
  <c r="Q62" i="217"/>
  <c r="M62" i="217"/>
  <c r="R61" i="217"/>
  <c r="Q61" i="217"/>
  <c r="K60" i="217"/>
  <c r="R59" i="217"/>
  <c r="J59" i="217"/>
  <c r="R58" i="217"/>
  <c r="J58" i="217"/>
  <c r="R57" i="217"/>
  <c r="J57" i="217"/>
  <c r="R56" i="217"/>
  <c r="J56" i="217"/>
  <c r="X55" i="217"/>
  <c r="K54" i="217"/>
  <c r="K53" i="217"/>
  <c r="E53" i="217"/>
  <c r="K52" i="217"/>
  <c r="K51" i="217"/>
  <c r="O50" i="217"/>
  <c r="K50" i="217"/>
  <c r="K49" i="217"/>
  <c r="K48" i="217"/>
  <c r="X47" i="217"/>
  <c r="K46" i="217"/>
  <c r="K45" i="217"/>
  <c r="E45" i="217"/>
  <c r="O44" i="217"/>
  <c r="K44" i="217"/>
  <c r="K43" i="217"/>
  <c r="O42" i="217"/>
  <c r="K42" i="217"/>
  <c r="K41" i="217"/>
  <c r="K40" i="217"/>
  <c r="X39" i="217"/>
  <c r="I38" i="217"/>
  <c r="K37" i="217"/>
  <c r="E37" i="217"/>
  <c r="AS31" i="170" s="1"/>
  <c r="K36" i="217"/>
  <c r="K35" i="217"/>
  <c r="K34" i="217"/>
  <c r="X33" i="217"/>
  <c r="I32" i="217"/>
  <c r="I31" i="217"/>
  <c r="Y30" i="217"/>
  <c r="M30" i="217"/>
  <c r="J30" i="217"/>
  <c r="Y29" i="217"/>
  <c r="M29" i="217"/>
  <c r="J29" i="217"/>
  <c r="K28" i="217"/>
  <c r="K26" i="217"/>
  <c r="I25" i="217"/>
  <c r="I24" i="217"/>
  <c r="Q23" i="217"/>
  <c r="K23" i="217"/>
  <c r="Q22" i="217"/>
  <c r="K22" i="217"/>
  <c r="Q21" i="217"/>
  <c r="K21" i="217"/>
  <c r="Q20" i="217"/>
  <c r="K20" i="217"/>
  <c r="Q19" i="217"/>
  <c r="K19" i="217"/>
  <c r="Q18" i="217"/>
  <c r="K18" i="217"/>
  <c r="Q17" i="217"/>
  <c r="K17" i="217"/>
  <c r="Q16" i="217"/>
  <c r="K16" i="217"/>
  <c r="Q15" i="217"/>
  <c r="K15" i="217"/>
  <c r="K14" i="217"/>
  <c r="O13" i="217"/>
  <c r="L13" i="217"/>
  <c r="K13" i="217"/>
  <c r="I12" i="217"/>
  <c r="F56" i="217" l="1"/>
  <c r="CC31" i="170" s="1"/>
  <c r="CA40" i="170"/>
  <c r="CA31" i="170"/>
  <c r="F58" i="217"/>
  <c r="CG31" i="170" s="1"/>
  <c r="E37" i="219"/>
  <c r="AS40" i="170" s="1"/>
  <c r="BH31" i="170"/>
  <c r="AK40" i="170"/>
  <c r="F57" i="217"/>
  <c r="CE31" i="170" s="1"/>
  <c r="HX20" i="170" l="1"/>
  <c r="HW20" i="170"/>
  <c r="HV20" i="170"/>
  <c r="HT20" i="170"/>
  <c r="HS20" i="170"/>
  <c r="HR20" i="170"/>
  <c r="HQ20" i="170"/>
  <c r="HP20" i="170"/>
  <c r="HO20" i="170"/>
  <c r="HN20" i="170"/>
  <c r="HM20" i="170"/>
  <c r="HL20" i="170"/>
  <c r="HK20" i="170"/>
  <c r="HJ20" i="170"/>
  <c r="HH20" i="170"/>
  <c r="HF20" i="170"/>
  <c r="HE20" i="170"/>
  <c r="HD20" i="170"/>
  <c r="HC20" i="170"/>
  <c r="HB20" i="170"/>
  <c r="HA20" i="170"/>
  <c r="GY20" i="170"/>
  <c r="GX20" i="170"/>
  <c r="GW20" i="170"/>
  <c r="GV20" i="170"/>
  <c r="GU20" i="170"/>
  <c r="GT20" i="170"/>
  <c r="GS20" i="170"/>
  <c r="GR20" i="170"/>
  <c r="GQ20" i="170"/>
  <c r="GP20" i="170"/>
  <c r="GO20" i="170"/>
  <c r="GN20" i="170"/>
  <c r="GM20" i="170"/>
  <c r="GL20" i="170"/>
  <c r="GJ20" i="170"/>
  <c r="GI20" i="170"/>
  <c r="GH20" i="170"/>
  <c r="GG20" i="170"/>
  <c r="GE20" i="170"/>
  <c r="GD20" i="170"/>
  <c r="GC20" i="170"/>
  <c r="GB20" i="170"/>
  <c r="GA20" i="170"/>
  <c r="FZ20" i="170"/>
  <c r="FY20" i="170"/>
  <c r="FX20" i="170"/>
  <c r="FW20" i="170"/>
  <c r="FU20" i="170"/>
  <c r="FT20" i="170"/>
  <c r="FS20" i="170"/>
  <c r="FR20" i="170"/>
  <c r="FQ20" i="170"/>
  <c r="FP20" i="170"/>
  <c r="FO20" i="170"/>
  <c r="FN20" i="170"/>
  <c r="FM20" i="170"/>
  <c r="FL20" i="170"/>
  <c r="FK20" i="170"/>
  <c r="FJ20" i="170"/>
  <c r="FI20" i="170"/>
  <c r="FH20" i="170"/>
  <c r="FG20" i="170"/>
  <c r="FF20" i="170"/>
  <c r="FE20" i="170"/>
  <c r="FC20" i="170"/>
  <c r="FB20" i="170"/>
  <c r="FA20" i="170"/>
  <c r="EZ20" i="170"/>
  <c r="EY20" i="170"/>
  <c r="EX20" i="170"/>
  <c r="EW20" i="170"/>
  <c r="EV20" i="170"/>
  <c r="EU20" i="170"/>
  <c r="ET20" i="170"/>
  <c r="ES20" i="170"/>
  <c r="ER20" i="170"/>
  <c r="EP20" i="170"/>
  <c r="EO20" i="170"/>
  <c r="EN20" i="170"/>
  <c r="EM20" i="170"/>
  <c r="EL20" i="170"/>
  <c r="EK20" i="170"/>
  <c r="EJ20" i="170"/>
  <c r="EI20" i="170"/>
  <c r="EH20" i="170"/>
  <c r="EG20" i="170"/>
  <c r="EF20" i="170"/>
  <c r="EE20" i="170"/>
  <c r="ED20" i="170"/>
  <c r="EB20" i="170"/>
  <c r="EA20" i="170"/>
  <c r="DZ20" i="170"/>
  <c r="DY20" i="170"/>
  <c r="DX20" i="170"/>
  <c r="DW20" i="170"/>
  <c r="DV20" i="170"/>
  <c r="DU20" i="170"/>
  <c r="DT20" i="170"/>
  <c r="DS20" i="170"/>
  <c r="DR20" i="170"/>
  <c r="DQ20" i="170"/>
  <c r="DO20" i="170"/>
  <c r="DN20" i="170"/>
  <c r="DM20" i="170"/>
  <c r="DL20" i="170"/>
  <c r="DK20" i="170"/>
  <c r="DJ20" i="170"/>
  <c r="DI20" i="170"/>
  <c r="DH20" i="170"/>
  <c r="DG20" i="170"/>
  <c r="DF20" i="170"/>
  <c r="DE20" i="170"/>
  <c r="DD20" i="170"/>
  <c r="DB20" i="170"/>
  <c r="DA20" i="170"/>
  <c r="CZ20" i="170"/>
  <c r="CY20" i="170"/>
  <c r="CX20" i="170"/>
  <c r="CW20" i="170"/>
  <c r="CV20" i="170"/>
  <c r="CU20" i="170"/>
  <c r="CT20" i="170"/>
  <c r="CS20" i="170"/>
  <c r="CR20" i="170"/>
  <c r="CQ20" i="170"/>
  <c r="CN20" i="170"/>
  <c r="CM20" i="170"/>
  <c r="CL20" i="170"/>
  <c r="CK20" i="170"/>
  <c r="CJ20" i="170"/>
  <c r="CI20" i="170"/>
  <c r="CH20" i="170"/>
  <c r="CF20" i="170"/>
  <c r="CD20" i="170"/>
  <c r="CB20" i="170"/>
  <c r="BZ20" i="170"/>
  <c r="BY20" i="170"/>
  <c r="BX20" i="170"/>
  <c r="BW20" i="170"/>
  <c r="BV20" i="170"/>
  <c r="BU20" i="170"/>
  <c r="BT20" i="170"/>
  <c r="BS20" i="170"/>
  <c r="BR20" i="170"/>
  <c r="BQ20" i="170"/>
  <c r="BP20" i="170"/>
  <c r="BO20" i="170"/>
  <c r="BN20" i="170"/>
  <c r="BM20" i="170"/>
  <c r="BL20" i="170"/>
  <c r="BK20" i="170"/>
  <c r="BI20" i="170"/>
  <c r="BG20" i="170"/>
  <c r="BF20" i="170"/>
  <c r="BE20" i="170"/>
  <c r="BD20" i="170"/>
  <c r="BC20" i="170"/>
  <c r="BB20" i="170"/>
  <c r="BA20" i="170"/>
  <c r="AZ20" i="170"/>
  <c r="AY20" i="170"/>
  <c r="AX20" i="170"/>
  <c r="AW20" i="170"/>
  <c r="AV20" i="170"/>
  <c r="AU20" i="170"/>
  <c r="AT20" i="170"/>
  <c r="AR20" i="170"/>
  <c r="AQ20" i="170"/>
  <c r="AP20" i="170"/>
  <c r="AO20" i="170"/>
  <c r="AN20" i="170"/>
  <c r="AM20" i="170"/>
  <c r="AL20" i="170"/>
  <c r="AK20" i="170"/>
  <c r="AJ20" i="170"/>
  <c r="AI20" i="170"/>
  <c r="AH20" i="170"/>
  <c r="AG20" i="170"/>
  <c r="AF20" i="170"/>
  <c r="AE20" i="170"/>
  <c r="AD20" i="170"/>
  <c r="AB20" i="170"/>
  <c r="AA20" i="170"/>
  <c r="Z20" i="170"/>
  <c r="Y20" i="170"/>
  <c r="X20" i="170"/>
  <c r="W20" i="170"/>
  <c r="V20" i="170"/>
  <c r="U20" i="170"/>
  <c r="T20" i="170"/>
  <c r="S20" i="170"/>
  <c r="R20" i="170"/>
  <c r="Q20" i="170"/>
  <c r="P20" i="170"/>
  <c r="O20" i="170"/>
  <c r="N20" i="170"/>
  <c r="M20" i="170"/>
  <c r="L20" i="170"/>
  <c r="K20" i="170"/>
  <c r="J20" i="170"/>
  <c r="I20" i="170"/>
  <c r="H20" i="170"/>
  <c r="G20" i="170"/>
  <c r="F20" i="170"/>
  <c r="D20" i="170"/>
  <c r="C20" i="170"/>
  <c r="X156" i="216"/>
  <c r="O154" i="216"/>
  <c r="K154" i="216"/>
  <c r="Y153" i="216"/>
  <c r="J153" i="216"/>
  <c r="Y152" i="216"/>
  <c r="J152" i="216"/>
  <c r="R150" i="216"/>
  <c r="Q150" i="216"/>
  <c r="R149" i="216"/>
  <c r="Q149" i="216"/>
  <c r="Y148" i="216"/>
  <c r="J148" i="216"/>
  <c r="Y147" i="216"/>
  <c r="J147" i="216"/>
  <c r="Y146" i="216"/>
  <c r="J146" i="216"/>
  <c r="Y145" i="216"/>
  <c r="J145" i="216"/>
  <c r="Y144" i="216"/>
  <c r="J144" i="216"/>
  <c r="Y143" i="216"/>
  <c r="J143" i="216"/>
  <c r="Y142" i="216"/>
  <c r="J142" i="216"/>
  <c r="Y141" i="216"/>
  <c r="J141" i="216"/>
  <c r="Y140" i="216"/>
  <c r="J140" i="216"/>
  <c r="X139" i="216"/>
  <c r="Y138" i="216"/>
  <c r="J138" i="216"/>
  <c r="O136" i="216"/>
  <c r="K136" i="216"/>
  <c r="Y135" i="216"/>
  <c r="J135" i="216"/>
  <c r="Y134" i="216"/>
  <c r="J134" i="216"/>
  <c r="Y133" i="216"/>
  <c r="J133" i="216"/>
  <c r="Y132" i="216"/>
  <c r="J132" i="216"/>
  <c r="R131" i="216"/>
  <c r="J131" i="216"/>
  <c r="X130" i="216"/>
  <c r="O129" i="216"/>
  <c r="K129" i="216"/>
  <c r="O128" i="216"/>
  <c r="K128" i="216"/>
  <c r="R127" i="216"/>
  <c r="J127" i="216"/>
  <c r="R126" i="216"/>
  <c r="J126" i="216"/>
  <c r="Y125" i="216"/>
  <c r="J125" i="216"/>
  <c r="Y124" i="216"/>
  <c r="J124" i="216"/>
  <c r="Y123" i="216"/>
  <c r="J123" i="216"/>
  <c r="Y122" i="216"/>
  <c r="J122" i="216"/>
  <c r="Y121" i="216"/>
  <c r="J121" i="216"/>
  <c r="Y120" i="216"/>
  <c r="J120" i="216"/>
  <c r="Y119" i="216"/>
  <c r="J119" i="216"/>
  <c r="Y118" i="216"/>
  <c r="J118" i="216"/>
  <c r="Y117" i="216"/>
  <c r="J117" i="216"/>
  <c r="Y116" i="216"/>
  <c r="J116" i="216"/>
  <c r="X115" i="216"/>
  <c r="O114" i="216"/>
  <c r="K114" i="216"/>
  <c r="Y113" i="216"/>
  <c r="J113" i="216"/>
  <c r="Y112" i="216"/>
  <c r="J112" i="216"/>
  <c r="Y111" i="216"/>
  <c r="J111" i="216"/>
  <c r="X110" i="216"/>
  <c r="K109" i="216"/>
  <c r="V108" i="216"/>
  <c r="M108" i="216"/>
  <c r="K108" i="216"/>
  <c r="V107" i="216"/>
  <c r="M107" i="216"/>
  <c r="K107" i="216"/>
  <c r="V106" i="216"/>
  <c r="M106" i="216"/>
  <c r="K106" i="216"/>
  <c r="V105" i="216"/>
  <c r="K105" i="216"/>
  <c r="K104" i="216"/>
  <c r="O103" i="216"/>
  <c r="K103" i="216"/>
  <c r="T102" i="216"/>
  <c r="J102" i="216"/>
  <c r="T101" i="216"/>
  <c r="J101" i="216"/>
  <c r="T100" i="216"/>
  <c r="J100" i="216"/>
  <c r="T99" i="216"/>
  <c r="J99" i="216"/>
  <c r="T98" i="216"/>
  <c r="J98" i="216"/>
  <c r="T97" i="216"/>
  <c r="J97" i="216"/>
  <c r="T96" i="216"/>
  <c r="J96" i="216"/>
  <c r="T95" i="216"/>
  <c r="J95" i="216"/>
  <c r="T94" i="216"/>
  <c r="J94" i="216"/>
  <c r="Y93" i="216"/>
  <c r="O92" i="216"/>
  <c r="K92" i="216"/>
  <c r="I91" i="216"/>
  <c r="O90" i="216"/>
  <c r="K90" i="216"/>
  <c r="I89" i="216"/>
  <c r="P88" i="216"/>
  <c r="N88" i="216"/>
  <c r="P87" i="216"/>
  <c r="N87" i="216"/>
  <c r="R86" i="216"/>
  <c r="Q86" i="216"/>
  <c r="S85" i="216"/>
  <c r="M85" i="216"/>
  <c r="K85" i="216"/>
  <c r="J85" i="216"/>
  <c r="S84" i="216"/>
  <c r="M84" i="216"/>
  <c r="K84" i="216"/>
  <c r="J84" i="216"/>
  <c r="I82" i="216"/>
  <c r="O80" i="216"/>
  <c r="K80" i="216"/>
  <c r="K79" i="216"/>
  <c r="K78" i="216"/>
  <c r="K77" i="216"/>
  <c r="K76" i="216"/>
  <c r="K75" i="216"/>
  <c r="K74" i="216"/>
  <c r="K73" i="216"/>
  <c r="K72" i="216"/>
  <c r="K71" i="216"/>
  <c r="K70" i="216"/>
  <c r="K69" i="216"/>
  <c r="K68" i="216"/>
  <c r="K67" i="216"/>
  <c r="X66" i="216"/>
  <c r="O64" i="216"/>
  <c r="K64" i="216"/>
  <c r="R63" i="216"/>
  <c r="Q63" i="216"/>
  <c r="R62" i="216"/>
  <c r="Q62" i="216"/>
  <c r="M62" i="216"/>
  <c r="R61" i="216"/>
  <c r="Q61" i="216"/>
  <c r="K60" i="216"/>
  <c r="R59" i="216"/>
  <c r="J59" i="216"/>
  <c r="R58" i="216"/>
  <c r="J58" i="216"/>
  <c r="R57" i="216"/>
  <c r="J57" i="216"/>
  <c r="R56" i="216"/>
  <c r="J56" i="216"/>
  <c r="X55" i="216"/>
  <c r="K54" i="216"/>
  <c r="K53" i="216"/>
  <c r="E53" i="216"/>
  <c r="CA20" i="170" s="1"/>
  <c r="K52" i="216"/>
  <c r="K51" i="216"/>
  <c r="O50" i="216"/>
  <c r="K50" i="216"/>
  <c r="K49" i="216"/>
  <c r="K48" i="216"/>
  <c r="X47" i="216"/>
  <c r="K46" i="216"/>
  <c r="K45" i="216"/>
  <c r="E45" i="216"/>
  <c r="O44" i="216"/>
  <c r="K44" i="216"/>
  <c r="K43" i="216"/>
  <c r="O42" i="216"/>
  <c r="K42" i="216"/>
  <c r="K41" i="216"/>
  <c r="K40" i="216"/>
  <c r="X39" i="216"/>
  <c r="I38" i="216"/>
  <c r="K37" i="216"/>
  <c r="E37" i="216"/>
  <c r="AS20" i="170" s="1"/>
  <c r="K36" i="216"/>
  <c r="K35" i="216"/>
  <c r="K34" i="216"/>
  <c r="X33" i="216"/>
  <c r="I32" i="216"/>
  <c r="I31" i="216"/>
  <c r="Y30" i="216"/>
  <c r="M30" i="216"/>
  <c r="J30" i="216"/>
  <c r="Y29" i="216"/>
  <c r="M29" i="216"/>
  <c r="J29" i="216"/>
  <c r="K28" i="216"/>
  <c r="K26" i="216"/>
  <c r="I25" i="216"/>
  <c r="I24" i="216"/>
  <c r="Q23" i="216"/>
  <c r="K23" i="216"/>
  <c r="Q22" i="216"/>
  <c r="K22" i="216"/>
  <c r="Q21" i="216"/>
  <c r="K21" i="216"/>
  <c r="Q20" i="216"/>
  <c r="K20" i="216"/>
  <c r="Q19" i="216"/>
  <c r="K19" i="216"/>
  <c r="Q18" i="216"/>
  <c r="K18" i="216"/>
  <c r="Q17" i="216"/>
  <c r="K17" i="216"/>
  <c r="Q16" i="216"/>
  <c r="K16" i="216"/>
  <c r="Q15" i="216"/>
  <c r="K15" i="216"/>
  <c r="K14" i="216"/>
  <c r="O13" i="216"/>
  <c r="L13" i="216"/>
  <c r="K13" i="216"/>
  <c r="I12" i="216"/>
  <c r="F58" i="216" l="1"/>
  <c r="CG20" i="170" s="1"/>
  <c r="CE20" i="170"/>
  <c r="BH20" i="170"/>
  <c r="F56" i="216"/>
  <c r="CC20" i="170" s="1"/>
  <c r="HX13" i="170" l="1"/>
  <c r="HW13" i="170"/>
  <c r="HV13" i="170"/>
  <c r="HT13" i="170"/>
  <c r="HS13" i="170"/>
  <c r="HR13" i="170"/>
  <c r="HQ13" i="170"/>
  <c r="HP13" i="170"/>
  <c r="HO13" i="170"/>
  <c r="HN13" i="170"/>
  <c r="HM13" i="170"/>
  <c r="HL13" i="170"/>
  <c r="HK13" i="170"/>
  <c r="HJ13" i="170"/>
  <c r="HH13" i="170"/>
  <c r="HF13" i="170"/>
  <c r="HE13" i="170"/>
  <c r="HD13" i="170"/>
  <c r="HC13" i="170"/>
  <c r="HB13" i="170"/>
  <c r="HA13" i="170"/>
  <c r="GY13" i="170"/>
  <c r="GX13" i="170"/>
  <c r="GW13" i="170"/>
  <c r="GV13" i="170"/>
  <c r="GU13" i="170"/>
  <c r="GT13" i="170"/>
  <c r="GS13" i="170"/>
  <c r="GR13" i="170"/>
  <c r="GQ13" i="170"/>
  <c r="GP13" i="170"/>
  <c r="GO13" i="170"/>
  <c r="GN13" i="170"/>
  <c r="GM13" i="170"/>
  <c r="GL13" i="170"/>
  <c r="GJ13" i="170"/>
  <c r="GI13" i="170"/>
  <c r="GH13" i="170"/>
  <c r="GG13" i="170"/>
  <c r="GE13" i="170"/>
  <c r="GD13" i="170"/>
  <c r="GC13" i="170"/>
  <c r="GB13" i="170"/>
  <c r="GA13" i="170"/>
  <c r="FZ13" i="170"/>
  <c r="FY13" i="170"/>
  <c r="FX13" i="170"/>
  <c r="FW13" i="170"/>
  <c r="FU13" i="170"/>
  <c r="FT13" i="170"/>
  <c r="FS13" i="170"/>
  <c r="FR13" i="170"/>
  <c r="FQ13" i="170"/>
  <c r="FP13" i="170"/>
  <c r="FO13" i="170"/>
  <c r="FN13" i="170"/>
  <c r="FM13" i="170"/>
  <c r="FL13" i="170"/>
  <c r="FK13" i="170"/>
  <c r="FJ13" i="170"/>
  <c r="FI13" i="170"/>
  <c r="FH13" i="170"/>
  <c r="FG13" i="170"/>
  <c r="FF13" i="170"/>
  <c r="FE13" i="170"/>
  <c r="FC13" i="170"/>
  <c r="FB13" i="170"/>
  <c r="FA13" i="170"/>
  <c r="EZ13" i="170"/>
  <c r="EY13" i="170"/>
  <c r="EX13" i="170"/>
  <c r="EW13" i="170"/>
  <c r="EV13" i="170"/>
  <c r="EU13" i="170"/>
  <c r="ET13" i="170"/>
  <c r="ES13" i="170"/>
  <c r="ER13" i="170"/>
  <c r="EP13" i="170"/>
  <c r="EO13" i="170"/>
  <c r="EN13" i="170"/>
  <c r="EM13" i="170"/>
  <c r="EL13" i="170"/>
  <c r="EK13" i="170"/>
  <c r="EJ13" i="170"/>
  <c r="EI13" i="170"/>
  <c r="EH13" i="170"/>
  <c r="EG13" i="170"/>
  <c r="EF13" i="170"/>
  <c r="EE13" i="170"/>
  <c r="ED13" i="170"/>
  <c r="EB13" i="170"/>
  <c r="EA13" i="170"/>
  <c r="DZ13" i="170"/>
  <c r="DY13" i="170"/>
  <c r="DX13" i="170"/>
  <c r="DW13" i="170"/>
  <c r="DV13" i="170"/>
  <c r="DU13" i="170"/>
  <c r="DT13" i="170"/>
  <c r="DS13" i="170"/>
  <c r="DR13" i="170"/>
  <c r="DQ13" i="170"/>
  <c r="DO13" i="170"/>
  <c r="DN13" i="170"/>
  <c r="DM13" i="170"/>
  <c r="DL13" i="170"/>
  <c r="DK13" i="170"/>
  <c r="DJ13" i="170"/>
  <c r="DI13" i="170"/>
  <c r="DH13" i="170"/>
  <c r="DG13" i="170"/>
  <c r="DF13" i="170"/>
  <c r="DE13" i="170"/>
  <c r="DD13" i="170"/>
  <c r="DB13" i="170"/>
  <c r="DA13" i="170"/>
  <c r="CZ13" i="170"/>
  <c r="CY13" i="170"/>
  <c r="CX13" i="170"/>
  <c r="CW13" i="170"/>
  <c r="CV13" i="170"/>
  <c r="CU13" i="170"/>
  <c r="CT13" i="170"/>
  <c r="CS13" i="170"/>
  <c r="CR13" i="170"/>
  <c r="CQ13" i="170"/>
  <c r="CN13" i="170"/>
  <c r="CM13" i="170"/>
  <c r="CL13" i="170"/>
  <c r="CK13" i="170"/>
  <c r="CJ13" i="170"/>
  <c r="CI13" i="170"/>
  <c r="CH13" i="170"/>
  <c r="CF13" i="170"/>
  <c r="CD13" i="170"/>
  <c r="CB13" i="170"/>
  <c r="BZ13" i="170"/>
  <c r="BY13" i="170"/>
  <c r="BX13" i="170"/>
  <c r="BW13" i="170"/>
  <c r="BV13" i="170"/>
  <c r="BU13" i="170"/>
  <c r="BT13" i="170"/>
  <c r="BS13" i="170"/>
  <c r="BR13" i="170"/>
  <c r="BQ13" i="170"/>
  <c r="BP13" i="170"/>
  <c r="BO13" i="170"/>
  <c r="BN13" i="170"/>
  <c r="BM13" i="170"/>
  <c r="BL13" i="170"/>
  <c r="BK13" i="170"/>
  <c r="BI13" i="170"/>
  <c r="BG13" i="170"/>
  <c r="BF13" i="170"/>
  <c r="BE13" i="170"/>
  <c r="BD13" i="170"/>
  <c r="BC13" i="170"/>
  <c r="BB13" i="170"/>
  <c r="BA13" i="170"/>
  <c r="AZ13" i="170"/>
  <c r="AY13" i="170"/>
  <c r="AX13" i="170"/>
  <c r="AW13" i="170"/>
  <c r="AV13" i="170"/>
  <c r="AU13" i="170"/>
  <c r="AT13" i="170"/>
  <c r="AR13" i="170"/>
  <c r="AQ13" i="170"/>
  <c r="AP13" i="170"/>
  <c r="AO13" i="170"/>
  <c r="AN13" i="170"/>
  <c r="AM13" i="170"/>
  <c r="AL13" i="170"/>
  <c r="AK13" i="170"/>
  <c r="AJ13" i="170"/>
  <c r="AI13" i="170"/>
  <c r="AH13" i="170"/>
  <c r="AG13" i="170"/>
  <c r="AF13" i="170"/>
  <c r="AE13" i="170"/>
  <c r="AD13" i="170"/>
  <c r="AB13" i="170"/>
  <c r="AA13" i="170"/>
  <c r="Z13" i="170"/>
  <c r="Y13" i="170"/>
  <c r="X13" i="170"/>
  <c r="W13" i="170"/>
  <c r="V13" i="170"/>
  <c r="U13" i="170"/>
  <c r="T13" i="170"/>
  <c r="S13" i="170"/>
  <c r="R13" i="170"/>
  <c r="Q13" i="170"/>
  <c r="P13" i="170"/>
  <c r="O13" i="170"/>
  <c r="N13" i="170"/>
  <c r="M13" i="170"/>
  <c r="L13" i="170"/>
  <c r="K13" i="170"/>
  <c r="J13" i="170"/>
  <c r="I13" i="170"/>
  <c r="H13" i="170"/>
  <c r="G13" i="170"/>
  <c r="F13" i="170"/>
  <c r="D13" i="170"/>
  <c r="C13" i="170"/>
  <c r="X156" i="215"/>
  <c r="O154" i="215"/>
  <c r="K154" i="215"/>
  <c r="Y153" i="215"/>
  <c r="J153" i="215"/>
  <c r="Y152" i="215"/>
  <c r="J152" i="215"/>
  <c r="R150" i="215"/>
  <c r="Q150" i="215"/>
  <c r="R149" i="215"/>
  <c r="Q149" i="215"/>
  <c r="Y148" i="215"/>
  <c r="J148" i="215"/>
  <c r="Y147" i="215"/>
  <c r="J147" i="215"/>
  <c r="Y146" i="215"/>
  <c r="J146" i="215"/>
  <c r="Y145" i="215"/>
  <c r="J145" i="215"/>
  <c r="Y144" i="215"/>
  <c r="J144" i="215"/>
  <c r="Y143" i="215"/>
  <c r="J143" i="215"/>
  <c r="Y142" i="215"/>
  <c r="J142" i="215"/>
  <c r="Y141" i="215"/>
  <c r="J141" i="215"/>
  <c r="Y140" i="215"/>
  <c r="J140" i="215"/>
  <c r="X139" i="215"/>
  <c r="Y138" i="215"/>
  <c r="J138" i="215"/>
  <c r="O136" i="215"/>
  <c r="K136" i="215"/>
  <c r="Y135" i="215"/>
  <c r="J135" i="215"/>
  <c r="Y134" i="215"/>
  <c r="J134" i="215"/>
  <c r="Y133" i="215"/>
  <c r="J133" i="215"/>
  <c r="Y132" i="215"/>
  <c r="J132" i="215"/>
  <c r="R131" i="215"/>
  <c r="J131" i="215"/>
  <c r="X130" i="215"/>
  <c r="O129" i="215"/>
  <c r="K129" i="215"/>
  <c r="O128" i="215"/>
  <c r="K128" i="215"/>
  <c r="R127" i="215"/>
  <c r="J127" i="215"/>
  <c r="R126" i="215"/>
  <c r="J126" i="215"/>
  <c r="Y125" i="215"/>
  <c r="J125" i="215"/>
  <c r="Y124" i="215"/>
  <c r="J124" i="215"/>
  <c r="Y123" i="215"/>
  <c r="J123" i="215"/>
  <c r="Y122" i="215"/>
  <c r="J122" i="215"/>
  <c r="Y121" i="215"/>
  <c r="J121" i="215"/>
  <c r="Y120" i="215"/>
  <c r="J120" i="215"/>
  <c r="Y119" i="215"/>
  <c r="J119" i="215"/>
  <c r="Y118" i="215"/>
  <c r="J118" i="215"/>
  <c r="Y117" i="215"/>
  <c r="J117" i="215"/>
  <c r="Y116" i="215"/>
  <c r="J116" i="215"/>
  <c r="X115" i="215"/>
  <c r="O114" i="215"/>
  <c r="K114" i="215"/>
  <c r="Y113" i="215"/>
  <c r="J113" i="215"/>
  <c r="Y112" i="215"/>
  <c r="J112" i="215"/>
  <c r="Y111" i="215"/>
  <c r="J111" i="215"/>
  <c r="X110" i="215"/>
  <c r="K109" i="215"/>
  <c r="V108" i="215"/>
  <c r="M108" i="215"/>
  <c r="K108" i="215"/>
  <c r="V107" i="215"/>
  <c r="M107" i="215"/>
  <c r="K107" i="215"/>
  <c r="V106" i="215"/>
  <c r="M106" i="215"/>
  <c r="K106" i="215"/>
  <c r="V105" i="215"/>
  <c r="K105" i="215"/>
  <c r="K104" i="215"/>
  <c r="O103" i="215"/>
  <c r="K103" i="215"/>
  <c r="T102" i="215"/>
  <c r="J102" i="215"/>
  <c r="T101" i="215"/>
  <c r="J101" i="215"/>
  <c r="T100" i="215"/>
  <c r="J100" i="215"/>
  <c r="T99" i="215"/>
  <c r="J99" i="215"/>
  <c r="T98" i="215"/>
  <c r="J98" i="215"/>
  <c r="T97" i="215"/>
  <c r="J97" i="215"/>
  <c r="T96" i="215"/>
  <c r="J96" i="215"/>
  <c r="T95" i="215"/>
  <c r="J95" i="215"/>
  <c r="T94" i="215"/>
  <c r="J94" i="215"/>
  <c r="Y93" i="215"/>
  <c r="O92" i="215"/>
  <c r="K92" i="215"/>
  <c r="I91" i="215"/>
  <c r="O90" i="215"/>
  <c r="K90" i="215"/>
  <c r="I89" i="215"/>
  <c r="P88" i="215"/>
  <c r="N88" i="215"/>
  <c r="P87" i="215"/>
  <c r="N87" i="215"/>
  <c r="R86" i="215"/>
  <c r="Q86" i="215"/>
  <c r="S85" i="215"/>
  <c r="M85" i="215"/>
  <c r="K85" i="215"/>
  <c r="J85" i="215"/>
  <c r="S84" i="215"/>
  <c r="M84" i="215"/>
  <c r="K84" i="215"/>
  <c r="J84" i="215"/>
  <c r="I82" i="215"/>
  <c r="O80" i="215"/>
  <c r="K80" i="215"/>
  <c r="K79" i="215"/>
  <c r="K78" i="215"/>
  <c r="K77" i="215"/>
  <c r="K76" i="215"/>
  <c r="K75" i="215"/>
  <c r="K74" i="215"/>
  <c r="K73" i="215"/>
  <c r="K72" i="215"/>
  <c r="K71" i="215"/>
  <c r="K70" i="215"/>
  <c r="K69" i="215"/>
  <c r="K68" i="215"/>
  <c r="K67" i="215"/>
  <c r="X66" i="215"/>
  <c r="O64" i="215"/>
  <c r="K64" i="215"/>
  <c r="R63" i="215"/>
  <c r="Q63" i="215"/>
  <c r="R62" i="215"/>
  <c r="Q62" i="215"/>
  <c r="M62" i="215"/>
  <c r="R61" i="215"/>
  <c r="Q61" i="215"/>
  <c r="K60" i="215"/>
  <c r="R59" i="215"/>
  <c r="J59" i="215"/>
  <c r="R58" i="215"/>
  <c r="J58" i="215"/>
  <c r="R57" i="215"/>
  <c r="J57" i="215"/>
  <c r="R56" i="215"/>
  <c r="J56" i="215"/>
  <c r="X55" i="215"/>
  <c r="K54" i="215"/>
  <c r="K53" i="215"/>
  <c r="E53" i="215"/>
  <c r="CA13" i="170" s="1"/>
  <c r="K52" i="215"/>
  <c r="K51" i="215"/>
  <c r="O50" i="215"/>
  <c r="K50" i="215"/>
  <c r="K49" i="215"/>
  <c r="K48" i="215"/>
  <c r="X47" i="215"/>
  <c r="K46" i="215"/>
  <c r="K45" i="215"/>
  <c r="E45" i="215"/>
  <c r="O44" i="215"/>
  <c r="K44" i="215"/>
  <c r="K43" i="215"/>
  <c r="O42" i="215"/>
  <c r="K42" i="215"/>
  <c r="K41" i="215"/>
  <c r="K40" i="215"/>
  <c r="X39" i="215"/>
  <c r="I38" i="215"/>
  <c r="K37" i="215"/>
  <c r="E37" i="215"/>
  <c r="AS13" i="170" s="1"/>
  <c r="K36" i="215"/>
  <c r="K35" i="215"/>
  <c r="K34" i="215"/>
  <c r="X33" i="215"/>
  <c r="I32" i="215"/>
  <c r="I31" i="215"/>
  <c r="Y30" i="215"/>
  <c r="M30" i="215"/>
  <c r="J30" i="215"/>
  <c r="Y29" i="215"/>
  <c r="M29" i="215"/>
  <c r="J29" i="215"/>
  <c r="K28" i="215"/>
  <c r="K26" i="215"/>
  <c r="I25" i="215"/>
  <c r="I24" i="215"/>
  <c r="Q23" i="215"/>
  <c r="K23" i="215"/>
  <c r="Q22" i="215"/>
  <c r="K22" i="215"/>
  <c r="Q21" i="215"/>
  <c r="K21" i="215"/>
  <c r="Q20" i="215"/>
  <c r="K20" i="215"/>
  <c r="Q19" i="215"/>
  <c r="K19" i="215"/>
  <c r="Q18" i="215"/>
  <c r="K18" i="215"/>
  <c r="Q17" i="215"/>
  <c r="K17" i="215"/>
  <c r="Q16" i="215"/>
  <c r="K16" i="215"/>
  <c r="Q15" i="215"/>
  <c r="K15" i="215"/>
  <c r="K14" i="215"/>
  <c r="O13" i="215"/>
  <c r="L13" i="215"/>
  <c r="K13" i="215"/>
  <c r="I12" i="215"/>
  <c r="F58" i="215" l="1"/>
  <c r="CG13" i="170" s="1"/>
  <c r="BH13" i="170"/>
  <c r="F56" i="215"/>
  <c r="CC13" i="170" s="1"/>
  <c r="F57" i="215"/>
  <c r="CE13" i="170" s="1"/>
  <c r="HX18" i="170" l="1"/>
  <c r="HW18" i="170"/>
  <c r="HV18" i="170"/>
  <c r="HT18" i="170"/>
  <c r="HS18" i="170"/>
  <c r="HR18" i="170"/>
  <c r="HQ18" i="170"/>
  <c r="HP18" i="170"/>
  <c r="HO18" i="170"/>
  <c r="HN18" i="170"/>
  <c r="HM18" i="170"/>
  <c r="HL18" i="170"/>
  <c r="HK18" i="170"/>
  <c r="HJ18" i="170"/>
  <c r="HH18" i="170"/>
  <c r="HF18" i="170"/>
  <c r="HE18" i="170"/>
  <c r="HD18" i="170"/>
  <c r="HC18" i="170"/>
  <c r="HB18" i="170"/>
  <c r="HA18" i="170"/>
  <c r="GY18" i="170"/>
  <c r="GX18" i="170"/>
  <c r="GW18" i="170"/>
  <c r="GV18" i="170"/>
  <c r="GU18" i="170"/>
  <c r="GT18" i="170"/>
  <c r="GS18" i="170"/>
  <c r="GR18" i="170"/>
  <c r="GQ18" i="170"/>
  <c r="GP18" i="170"/>
  <c r="GO18" i="170"/>
  <c r="GN18" i="170"/>
  <c r="GM18" i="170"/>
  <c r="GL18" i="170"/>
  <c r="GJ18" i="170"/>
  <c r="GI18" i="170"/>
  <c r="GH18" i="170"/>
  <c r="GG18" i="170"/>
  <c r="GE18" i="170"/>
  <c r="GD18" i="170"/>
  <c r="GC18" i="170"/>
  <c r="GB18" i="170"/>
  <c r="GA18" i="170"/>
  <c r="FZ18" i="170"/>
  <c r="FY18" i="170"/>
  <c r="FX18" i="170"/>
  <c r="FW18" i="170"/>
  <c r="FU18" i="170"/>
  <c r="FT18" i="170"/>
  <c r="FS18" i="170"/>
  <c r="FR18" i="170"/>
  <c r="FQ18" i="170"/>
  <c r="FP18" i="170"/>
  <c r="FO18" i="170"/>
  <c r="FN18" i="170"/>
  <c r="FM18" i="170"/>
  <c r="FL18" i="170"/>
  <c r="FK18" i="170"/>
  <c r="FJ18" i="170"/>
  <c r="FI18" i="170"/>
  <c r="FH18" i="170"/>
  <c r="FG18" i="170"/>
  <c r="FF18" i="170"/>
  <c r="FE18" i="170"/>
  <c r="FC18" i="170"/>
  <c r="FB18" i="170"/>
  <c r="FA18" i="170"/>
  <c r="EZ18" i="170"/>
  <c r="EY18" i="170"/>
  <c r="EX18" i="170"/>
  <c r="EW18" i="170"/>
  <c r="EV18" i="170"/>
  <c r="EU18" i="170"/>
  <c r="ET18" i="170"/>
  <c r="ES18" i="170"/>
  <c r="ER18" i="170"/>
  <c r="EP18" i="170"/>
  <c r="EO18" i="170"/>
  <c r="EN18" i="170"/>
  <c r="EM18" i="170"/>
  <c r="EL18" i="170"/>
  <c r="EK18" i="170"/>
  <c r="EJ18" i="170"/>
  <c r="EI18" i="170"/>
  <c r="EH18" i="170"/>
  <c r="EG18" i="170"/>
  <c r="EF18" i="170"/>
  <c r="EE18" i="170"/>
  <c r="ED18" i="170"/>
  <c r="EB18" i="170"/>
  <c r="EA18" i="170"/>
  <c r="DZ18" i="170"/>
  <c r="DY18" i="170"/>
  <c r="DX18" i="170"/>
  <c r="DW18" i="170"/>
  <c r="DV18" i="170"/>
  <c r="DU18" i="170"/>
  <c r="DT18" i="170"/>
  <c r="DS18" i="170"/>
  <c r="DR18" i="170"/>
  <c r="DQ18" i="170"/>
  <c r="DO18" i="170"/>
  <c r="DN18" i="170"/>
  <c r="DM18" i="170"/>
  <c r="DL18" i="170"/>
  <c r="DK18" i="170"/>
  <c r="DJ18" i="170"/>
  <c r="DI18" i="170"/>
  <c r="DH18" i="170"/>
  <c r="DG18" i="170"/>
  <c r="DF18" i="170"/>
  <c r="DE18" i="170"/>
  <c r="DD18" i="170"/>
  <c r="DB18" i="170"/>
  <c r="DA18" i="170"/>
  <c r="CZ18" i="170"/>
  <c r="CY18" i="170"/>
  <c r="CX18" i="170"/>
  <c r="CW18" i="170"/>
  <c r="CV18" i="170"/>
  <c r="CU18" i="170"/>
  <c r="CT18" i="170"/>
  <c r="CS18" i="170"/>
  <c r="CR18" i="170"/>
  <c r="CQ18" i="170"/>
  <c r="CN18" i="170"/>
  <c r="CM18" i="170"/>
  <c r="CL18" i="170"/>
  <c r="CK18" i="170"/>
  <c r="CJ18" i="170"/>
  <c r="CI18" i="170"/>
  <c r="CH18" i="170"/>
  <c r="CG18" i="170"/>
  <c r="CF18" i="170"/>
  <c r="CE18" i="170"/>
  <c r="CD18" i="170"/>
  <c r="CB18" i="170"/>
  <c r="BZ18" i="170"/>
  <c r="BY18" i="170"/>
  <c r="BX18" i="170"/>
  <c r="BW18" i="170"/>
  <c r="BV18" i="170"/>
  <c r="BU18" i="170"/>
  <c r="BT18" i="170"/>
  <c r="BS18" i="170"/>
  <c r="BR18" i="170"/>
  <c r="BQ18" i="170"/>
  <c r="BP18" i="170"/>
  <c r="BO18" i="170"/>
  <c r="BN18" i="170"/>
  <c r="BM18" i="170"/>
  <c r="BL18" i="170"/>
  <c r="BK18" i="170"/>
  <c r="BI18" i="170"/>
  <c r="BG18" i="170"/>
  <c r="BF18" i="170"/>
  <c r="BE18" i="170"/>
  <c r="BD18" i="170"/>
  <c r="BC18" i="170"/>
  <c r="BB18" i="170"/>
  <c r="BA18" i="170"/>
  <c r="AZ18" i="170"/>
  <c r="AY18" i="170"/>
  <c r="AX18" i="170"/>
  <c r="AW18" i="170"/>
  <c r="AV18" i="170"/>
  <c r="AU18" i="170"/>
  <c r="AT18" i="170"/>
  <c r="AS18" i="170"/>
  <c r="AR18" i="170"/>
  <c r="AQ18" i="170"/>
  <c r="AP18" i="170"/>
  <c r="AO18" i="170"/>
  <c r="AN18" i="170"/>
  <c r="AM18" i="170"/>
  <c r="AL18" i="170"/>
  <c r="AK18" i="170"/>
  <c r="AJ18" i="170"/>
  <c r="AI18" i="170"/>
  <c r="AH18" i="170"/>
  <c r="AG18" i="170"/>
  <c r="AF18" i="170"/>
  <c r="AE18" i="170"/>
  <c r="AD18" i="170"/>
  <c r="AB18" i="170"/>
  <c r="AA18" i="170"/>
  <c r="Z18" i="170"/>
  <c r="Y18" i="170"/>
  <c r="X18" i="170"/>
  <c r="W18" i="170"/>
  <c r="V18" i="170"/>
  <c r="U18" i="170"/>
  <c r="T18" i="170"/>
  <c r="S18" i="170"/>
  <c r="R18" i="170"/>
  <c r="Q18" i="170"/>
  <c r="P18" i="170"/>
  <c r="O18" i="170"/>
  <c r="N18" i="170"/>
  <c r="M18" i="170"/>
  <c r="L18" i="170"/>
  <c r="K18" i="170"/>
  <c r="J18" i="170"/>
  <c r="I18" i="170"/>
  <c r="H18" i="170"/>
  <c r="G18" i="170"/>
  <c r="F18" i="170"/>
  <c r="D18" i="170"/>
  <c r="C18" i="170"/>
  <c r="X156" i="214"/>
  <c r="O154" i="214"/>
  <c r="K154" i="214"/>
  <c r="Y153" i="214"/>
  <c r="J153" i="214"/>
  <c r="Y152" i="214"/>
  <c r="J152" i="214"/>
  <c r="R150" i="214"/>
  <c r="Q150" i="214"/>
  <c r="R149" i="214"/>
  <c r="Q149" i="214"/>
  <c r="Y148" i="214"/>
  <c r="J148" i="214"/>
  <c r="Y147" i="214"/>
  <c r="J147" i="214"/>
  <c r="Y146" i="214"/>
  <c r="J146" i="214"/>
  <c r="Y145" i="214"/>
  <c r="J145" i="214"/>
  <c r="Y144" i="214"/>
  <c r="J144" i="214"/>
  <c r="Y143" i="214"/>
  <c r="J143" i="214"/>
  <c r="Y142" i="214"/>
  <c r="J142" i="214"/>
  <c r="Y141" i="214"/>
  <c r="J141" i="214"/>
  <c r="Y140" i="214"/>
  <c r="J140" i="214"/>
  <c r="X139" i="214"/>
  <c r="Y138" i="214"/>
  <c r="J138" i="214"/>
  <c r="O136" i="214"/>
  <c r="K136" i="214"/>
  <c r="Y135" i="214"/>
  <c r="J135" i="214"/>
  <c r="Y134" i="214"/>
  <c r="J134" i="214"/>
  <c r="Y133" i="214"/>
  <c r="J133" i="214"/>
  <c r="Y132" i="214"/>
  <c r="J132" i="214"/>
  <c r="R131" i="214"/>
  <c r="J131" i="214"/>
  <c r="X130" i="214"/>
  <c r="O129" i="214"/>
  <c r="K129" i="214"/>
  <c r="O128" i="214"/>
  <c r="K128" i="214"/>
  <c r="R127" i="214"/>
  <c r="J127" i="214"/>
  <c r="R126" i="214"/>
  <c r="J126" i="214"/>
  <c r="Y125" i="214"/>
  <c r="J125" i="214"/>
  <c r="Y124" i="214"/>
  <c r="J124" i="214"/>
  <c r="Y123" i="214"/>
  <c r="J123" i="214"/>
  <c r="Y122" i="214"/>
  <c r="J122" i="214"/>
  <c r="Y121" i="214"/>
  <c r="J121" i="214"/>
  <c r="Y120" i="214"/>
  <c r="J120" i="214"/>
  <c r="Y119" i="214"/>
  <c r="J119" i="214"/>
  <c r="Y118" i="214"/>
  <c r="J118" i="214"/>
  <c r="Y117" i="214"/>
  <c r="J117" i="214"/>
  <c r="Y116" i="214"/>
  <c r="J116" i="214"/>
  <c r="X115" i="214"/>
  <c r="O114" i="214"/>
  <c r="K114" i="214"/>
  <c r="Y113" i="214"/>
  <c r="J113" i="214"/>
  <c r="Y112" i="214"/>
  <c r="J112" i="214"/>
  <c r="Y111" i="214"/>
  <c r="J111" i="214"/>
  <c r="X110" i="214"/>
  <c r="K109" i="214"/>
  <c r="V108" i="214"/>
  <c r="M108" i="214"/>
  <c r="K108" i="214"/>
  <c r="V107" i="214"/>
  <c r="M107" i="214"/>
  <c r="K107" i="214"/>
  <c r="V106" i="214"/>
  <c r="M106" i="214"/>
  <c r="K106" i="214"/>
  <c r="V105" i="214"/>
  <c r="K105" i="214"/>
  <c r="K104" i="214"/>
  <c r="O103" i="214"/>
  <c r="K103" i="214"/>
  <c r="T102" i="214"/>
  <c r="J102" i="214"/>
  <c r="T101" i="214"/>
  <c r="J101" i="214"/>
  <c r="T100" i="214"/>
  <c r="J100" i="214"/>
  <c r="T99" i="214"/>
  <c r="J99" i="214"/>
  <c r="T98" i="214"/>
  <c r="J98" i="214"/>
  <c r="T97" i="214"/>
  <c r="J97" i="214"/>
  <c r="T96" i="214"/>
  <c r="J96" i="214"/>
  <c r="T95" i="214"/>
  <c r="J95" i="214"/>
  <c r="T94" i="214"/>
  <c r="J94" i="214"/>
  <c r="Y93" i="214"/>
  <c r="O92" i="214"/>
  <c r="K92" i="214"/>
  <c r="I91" i="214"/>
  <c r="O90" i="214"/>
  <c r="K90" i="214"/>
  <c r="I89" i="214"/>
  <c r="P88" i="214"/>
  <c r="N88" i="214"/>
  <c r="P87" i="214"/>
  <c r="N87" i="214"/>
  <c r="R86" i="214"/>
  <c r="Q86" i="214"/>
  <c r="S85" i="214"/>
  <c r="M85" i="214"/>
  <c r="K85" i="214"/>
  <c r="J85" i="214"/>
  <c r="S84" i="214"/>
  <c r="M84" i="214"/>
  <c r="K84" i="214"/>
  <c r="J84" i="214"/>
  <c r="I82" i="214"/>
  <c r="O80" i="214"/>
  <c r="K80" i="214"/>
  <c r="K79" i="214"/>
  <c r="K78" i="214"/>
  <c r="K77" i="214"/>
  <c r="K76" i="214"/>
  <c r="K75" i="214"/>
  <c r="K74" i="214"/>
  <c r="K73" i="214"/>
  <c r="K72" i="214"/>
  <c r="K71" i="214"/>
  <c r="K70" i="214"/>
  <c r="K69" i="214"/>
  <c r="K68" i="214"/>
  <c r="K67" i="214"/>
  <c r="X66" i="214"/>
  <c r="O64" i="214"/>
  <c r="K64" i="214"/>
  <c r="R63" i="214"/>
  <c r="Q63" i="214"/>
  <c r="R62" i="214"/>
  <c r="Q62" i="214"/>
  <c r="M62" i="214"/>
  <c r="R61" i="214"/>
  <c r="Q61" i="214"/>
  <c r="K60" i="214"/>
  <c r="R59" i="214"/>
  <c r="J59" i="214"/>
  <c r="R58" i="214"/>
  <c r="J58" i="214"/>
  <c r="R57" i="214"/>
  <c r="J57" i="214"/>
  <c r="R56" i="214"/>
  <c r="J56" i="214"/>
  <c r="X55" i="214"/>
  <c r="K54" i="214"/>
  <c r="K53" i="214"/>
  <c r="E53" i="214"/>
  <c r="CA18" i="170" s="1"/>
  <c r="K52" i="214"/>
  <c r="K51" i="214"/>
  <c r="O50" i="214"/>
  <c r="K50" i="214"/>
  <c r="K49" i="214"/>
  <c r="K48" i="214"/>
  <c r="X47" i="214"/>
  <c r="K46" i="214"/>
  <c r="K45" i="214"/>
  <c r="E45" i="214"/>
  <c r="F56" i="214" s="1"/>
  <c r="CC18" i="170" s="1"/>
  <c r="O44" i="214"/>
  <c r="K44" i="214"/>
  <c r="K43" i="214"/>
  <c r="O42" i="214"/>
  <c r="K42" i="214"/>
  <c r="K41" i="214"/>
  <c r="K40" i="214"/>
  <c r="X39" i="214"/>
  <c r="I38" i="214"/>
  <c r="K37" i="214"/>
  <c r="K36" i="214"/>
  <c r="K35" i="214"/>
  <c r="K34" i="214"/>
  <c r="X33" i="214"/>
  <c r="I32" i="214"/>
  <c r="I31" i="214"/>
  <c r="Y30" i="214"/>
  <c r="M30" i="214"/>
  <c r="J30" i="214"/>
  <c r="Y29" i="214"/>
  <c r="M29" i="214"/>
  <c r="J29" i="214"/>
  <c r="K28" i="214"/>
  <c r="K26" i="214"/>
  <c r="I25" i="214"/>
  <c r="I24" i="214"/>
  <c r="Q23" i="214"/>
  <c r="K23" i="214"/>
  <c r="Q22" i="214"/>
  <c r="K22" i="214"/>
  <c r="Q21" i="214"/>
  <c r="K21" i="214"/>
  <c r="Q20" i="214"/>
  <c r="K20" i="214"/>
  <c r="Q19" i="214"/>
  <c r="K19" i="214"/>
  <c r="Q18" i="214"/>
  <c r="K18" i="214"/>
  <c r="Q17" i="214"/>
  <c r="K17" i="214"/>
  <c r="Q16" i="214"/>
  <c r="K16" i="214"/>
  <c r="Q15" i="214"/>
  <c r="K15" i="214"/>
  <c r="K14" i="214"/>
  <c r="O13" i="214"/>
  <c r="L13" i="214"/>
  <c r="K13" i="214"/>
  <c r="I12" i="214"/>
  <c r="BH18" i="170" l="1"/>
  <c r="HX34" i="170"/>
  <c r="HW34" i="170"/>
  <c r="HV34" i="170"/>
  <c r="HT34" i="170"/>
  <c r="HS34" i="170"/>
  <c r="HR34" i="170"/>
  <c r="HQ34" i="170"/>
  <c r="HP34" i="170"/>
  <c r="HO34" i="170"/>
  <c r="HN34" i="170"/>
  <c r="HM34" i="170"/>
  <c r="HL34" i="170"/>
  <c r="HK34" i="170"/>
  <c r="HJ34" i="170"/>
  <c r="HH34" i="170"/>
  <c r="HF34" i="170"/>
  <c r="HE34" i="170"/>
  <c r="HD34" i="170"/>
  <c r="HC34" i="170"/>
  <c r="HB34" i="170"/>
  <c r="HA34" i="170"/>
  <c r="GY34" i="170"/>
  <c r="GX34" i="170"/>
  <c r="GW34" i="170"/>
  <c r="GV34" i="170"/>
  <c r="GU34" i="170"/>
  <c r="GT34" i="170"/>
  <c r="GS34" i="170"/>
  <c r="GR34" i="170"/>
  <c r="GQ34" i="170"/>
  <c r="GP34" i="170"/>
  <c r="GO34" i="170"/>
  <c r="GN34" i="170"/>
  <c r="GM34" i="170"/>
  <c r="GL34" i="170"/>
  <c r="GJ34" i="170"/>
  <c r="GI34" i="170"/>
  <c r="GH34" i="170"/>
  <c r="GG34" i="170"/>
  <c r="GE34" i="170"/>
  <c r="GD34" i="170"/>
  <c r="GC34" i="170"/>
  <c r="GB34" i="170"/>
  <c r="GA34" i="170"/>
  <c r="FZ34" i="170"/>
  <c r="FY34" i="170"/>
  <c r="FX34" i="170"/>
  <c r="FW34" i="170"/>
  <c r="FU34" i="170"/>
  <c r="FT34" i="170"/>
  <c r="FS34" i="170"/>
  <c r="FR34" i="170"/>
  <c r="FQ34" i="170"/>
  <c r="FP34" i="170"/>
  <c r="FO34" i="170"/>
  <c r="FN34" i="170"/>
  <c r="FM34" i="170"/>
  <c r="FL34" i="170"/>
  <c r="FK34" i="170"/>
  <c r="FJ34" i="170"/>
  <c r="FI34" i="170"/>
  <c r="FH34" i="170"/>
  <c r="FG34" i="170"/>
  <c r="FF34" i="170"/>
  <c r="FE34" i="170"/>
  <c r="FC34" i="170"/>
  <c r="FB34" i="170"/>
  <c r="FA34" i="170"/>
  <c r="EZ34" i="170"/>
  <c r="EY34" i="170"/>
  <c r="EX34" i="170"/>
  <c r="EW34" i="170"/>
  <c r="EV34" i="170"/>
  <c r="EU34" i="170"/>
  <c r="ET34" i="170"/>
  <c r="ES34" i="170"/>
  <c r="ER34" i="170"/>
  <c r="EP34" i="170"/>
  <c r="EO34" i="170"/>
  <c r="EN34" i="170"/>
  <c r="EM34" i="170"/>
  <c r="EL34" i="170"/>
  <c r="EK34" i="170"/>
  <c r="EJ34" i="170"/>
  <c r="EI34" i="170"/>
  <c r="EH34" i="170"/>
  <c r="EG34" i="170"/>
  <c r="EF34" i="170"/>
  <c r="EE34" i="170"/>
  <c r="ED34" i="170"/>
  <c r="EB34" i="170"/>
  <c r="EA34" i="170"/>
  <c r="DZ34" i="170"/>
  <c r="DY34" i="170"/>
  <c r="DX34" i="170"/>
  <c r="DW34" i="170"/>
  <c r="DV34" i="170"/>
  <c r="DU34" i="170"/>
  <c r="DT34" i="170"/>
  <c r="DS34" i="170"/>
  <c r="DR34" i="170"/>
  <c r="DQ34" i="170"/>
  <c r="DO34" i="170"/>
  <c r="DN34" i="170"/>
  <c r="DM34" i="170"/>
  <c r="DL34" i="170"/>
  <c r="DK34" i="170"/>
  <c r="DJ34" i="170"/>
  <c r="DI34" i="170"/>
  <c r="DH34" i="170"/>
  <c r="DG34" i="170"/>
  <c r="DF34" i="170"/>
  <c r="DE34" i="170"/>
  <c r="DD34" i="170"/>
  <c r="DB34" i="170"/>
  <c r="DA34" i="170"/>
  <c r="CZ34" i="170"/>
  <c r="CY34" i="170"/>
  <c r="CX34" i="170"/>
  <c r="CW34" i="170"/>
  <c r="CV34" i="170"/>
  <c r="CU34" i="170"/>
  <c r="CT34" i="170"/>
  <c r="CS34" i="170"/>
  <c r="CR34" i="170"/>
  <c r="CQ34" i="170"/>
  <c r="CN34" i="170"/>
  <c r="CM34" i="170"/>
  <c r="CL34" i="170"/>
  <c r="CK34" i="170"/>
  <c r="CJ34" i="170"/>
  <c r="CI34" i="170"/>
  <c r="CH34" i="170"/>
  <c r="CF34" i="170"/>
  <c r="CD34" i="170"/>
  <c r="CB34" i="170"/>
  <c r="BZ34" i="170"/>
  <c r="BY34" i="170"/>
  <c r="BX34" i="170"/>
  <c r="BW34" i="170"/>
  <c r="BV34" i="170"/>
  <c r="BU34" i="170"/>
  <c r="BT34" i="170"/>
  <c r="BS34" i="170"/>
  <c r="BR34" i="170"/>
  <c r="BQ34" i="170"/>
  <c r="BP34" i="170"/>
  <c r="BO34" i="170"/>
  <c r="BN34" i="170"/>
  <c r="BM34" i="170"/>
  <c r="BL34" i="170"/>
  <c r="BK34" i="170"/>
  <c r="BI34" i="170"/>
  <c r="BG34" i="170"/>
  <c r="BF34" i="170"/>
  <c r="BE34" i="170"/>
  <c r="BD34" i="170"/>
  <c r="BC34" i="170"/>
  <c r="BB34" i="170"/>
  <c r="BA34" i="170"/>
  <c r="AZ34" i="170"/>
  <c r="AY34" i="170"/>
  <c r="AX34" i="170"/>
  <c r="AW34" i="170"/>
  <c r="AV34" i="170"/>
  <c r="AU34" i="170"/>
  <c r="AT34" i="170"/>
  <c r="AR34" i="170"/>
  <c r="AQ34" i="170"/>
  <c r="AP34" i="170"/>
  <c r="AO34" i="170"/>
  <c r="AN34" i="170"/>
  <c r="AM34" i="170"/>
  <c r="AL34" i="170"/>
  <c r="AK34" i="170"/>
  <c r="AJ34" i="170"/>
  <c r="AI34" i="170"/>
  <c r="AH34" i="170"/>
  <c r="AG34" i="170"/>
  <c r="AF34" i="170"/>
  <c r="AE34" i="170"/>
  <c r="AD34" i="170"/>
  <c r="AB34" i="170"/>
  <c r="AA34" i="170"/>
  <c r="Z34" i="170"/>
  <c r="Y34" i="170"/>
  <c r="X34" i="170"/>
  <c r="W34" i="170"/>
  <c r="V34" i="170"/>
  <c r="U34" i="170"/>
  <c r="T34" i="170"/>
  <c r="S34" i="170"/>
  <c r="R34" i="170"/>
  <c r="Q34" i="170"/>
  <c r="P34" i="170"/>
  <c r="O34" i="170"/>
  <c r="N34" i="170"/>
  <c r="M34" i="170"/>
  <c r="L34" i="170"/>
  <c r="K34" i="170"/>
  <c r="J34" i="170"/>
  <c r="I34" i="170"/>
  <c r="H34" i="170"/>
  <c r="G34" i="170"/>
  <c r="F34" i="170"/>
  <c r="D34" i="170"/>
  <c r="C34" i="170"/>
  <c r="X156" i="213"/>
  <c r="O154" i="213"/>
  <c r="K154" i="213"/>
  <c r="Y153" i="213"/>
  <c r="J153" i="213"/>
  <c r="Y152" i="213"/>
  <c r="J152" i="213"/>
  <c r="R150" i="213"/>
  <c r="Q150" i="213"/>
  <c r="R149" i="213"/>
  <c r="Q149" i="213"/>
  <c r="Y148" i="213"/>
  <c r="J148" i="213"/>
  <c r="Y147" i="213"/>
  <c r="J147" i="213"/>
  <c r="Y146" i="213"/>
  <c r="J146" i="213"/>
  <c r="Y145" i="213"/>
  <c r="J145" i="213"/>
  <c r="Y144" i="213"/>
  <c r="J144" i="213"/>
  <c r="Y143" i="213"/>
  <c r="J143" i="213"/>
  <c r="Y142" i="213"/>
  <c r="J142" i="213"/>
  <c r="Y141" i="213"/>
  <c r="J141" i="213"/>
  <c r="Y140" i="213"/>
  <c r="J140" i="213"/>
  <c r="X139" i="213"/>
  <c r="Y138" i="213"/>
  <c r="J138" i="213"/>
  <c r="O136" i="213"/>
  <c r="K136" i="213"/>
  <c r="Y135" i="213"/>
  <c r="J135" i="213"/>
  <c r="Y134" i="213"/>
  <c r="J134" i="213"/>
  <c r="Y133" i="213"/>
  <c r="J133" i="213"/>
  <c r="Y132" i="213"/>
  <c r="J132" i="213"/>
  <c r="R131" i="213"/>
  <c r="J131" i="213"/>
  <c r="X130" i="213"/>
  <c r="O129" i="213"/>
  <c r="K129" i="213"/>
  <c r="O128" i="213"/>
  <c r="K128" i="213"/>
  <c r="R127" i="213"/>
  <c r="J127" i="213"/>
  <c r="R126" i="213"/>
  <c r="J126" i="213"/>
  <c r="Y125" i="213"/>
  <c r="J125" i="213"/>
  <c r="Y124" i="213"/>
  <c r="J124" i="213"/>
  <c r="Y123" i="213"/>
  <c r="J123" i="213"/>
  <c r="Y122" i="213"/>
  <c r="J122" i="213"/>
  <c r="Y121" i="213"/>
  <c r="J121" i="213"/>
  <c r="Y120" i="213"/>
  <c r="J120" i="213"/>
  <c r="Y119" i="213"/>
  <c r="J119" i="213"/>
  <c r="Y118" i="213"/>
  <c r="J118" i="213"/>
  <c r="Y117" i="213"/>
  <c r="J117" i="213"/>
  <c r="Y116" i="213"/>
  <c r="J116" i="213"/>
  <c r="X115" i="213"/>
  <c r="O114" i="213"/>
  <c r="K114" i="213"/>
  <c r="Y113" i="213"/>
  <c r="J113" i="213"/>
  <c r="Y112" i="213"/>
  <c r="J112" i="213"/>
  <c r="Y111" i="213"/>
  <c r="J111" i="213"/>
  <c r="X110" i="213"/>
  <c r="K109" i="213"/>
  <c r="V108" i="213"/>
  <c r="M108" i="213"/>
  <c r="K108" i="213"/>
  <c r="V107" i="213"/>
  <c r="M107" i="213"/>
  <c r="K107" i="213"/>
  <c r="V106" i="213"/>
  <c r="M106" i="213"/>
  <c r="K106" i="213"/>
  <c r="V105" i="213"/>
  <c r="K105" i="213"/>
  <c r="K104" i="213"/>
  <c r="O103" i="213"/>
  <c r="K103" i="213"/>
  <c r="T102" i="213"/>
  <c r="J102" i="213"/>
  <c r="T101" i="213"/>
  <c r="J101" i="213"/>
  <c r="T100" i="213"/>
  <c r="J100" i="213"/>
  <c r="T99" i="213"/>
  <c r="J99" i="213"/>
  <c r="T98" i="213"/>
  <c r="J98" i="213"/>
  <c r="T97" i="213"/>
  <c r="J97" i="213"/>
  <c r="T96" i="213"/>
  <c r="J96" i="213"/>
  <c r="T95" i="213"/>
  <c r="J95" i="213"/>
  <c r="T94" i="213"/>
  <c r="J94" i="213"/>
  <c r="Y93" i="213"/>
  <c r="O92" i="213"/>
  <c r="K92" i="213"/>
  <c r="I91" i="213"/>
  <c r="O90" i="213"/>
  <c r="K90" i="213"/>
  <c r="I89" i="213"/>
  <c r="P88" i="213"/>
  <c r="N88" i="213"/>
  <c r="P87" i="213"/>
  <c r="N87" i="213"/>
  <c r="R86" i="213"/>
  <c r="Q86" i="213"/>
  <c r="S85" i="213"/>
  <c r="M85" i="213"/>
  <c r="K85" i="213"/>
  <c r="J85" i="213"/>
  <c r="S84" i="213"/>
  <c r="M84" i="213"/>
  <c r="K84" i="213"/>
  <c r="J84" i="213"/>
  <c r="I82" i="213"/>
  <c r="O80" i="213"/>
  <c r="K80" i="213"/>
  <c r="K79" i="213"/>
  <c r="K78" i="213"/>
  <c r="K77" i="213"/>
  <c r="K76" i="213"/>
  <c r="K75" i="213"/>
  <c r="K74" i="213"/>
  <c r="K73" i="213"/>
  <c r="K72" i="213"/>
  <c r="K71" i="213"/>
  <c r="K70" i="213"/>
  <c r="K69" i="213"/>
  <c r="K68" i="213"/>
  <c r="K67" i="213"/>
  <c r="X66" i="213"/>
  <c r="O64" i="213"/>
  <c r="K64" i="213"/>
  <c r="R63" i="213"/>
  <c r="Q63" i="213"/>
  <c r="R62" i="213"/>
  <c r="Q62" i="213"/>
  <c r="M62" i="213"/>
  <c r="R61" i="213"/>
  <c r="Q61" i="213"/>
  <c r="K60" i="213"/>
  <c r="R59" i="213"/>
  <c r="J59" i="213"/>
  <c r="R58" i="213"/>
  <c r="J58" i="213"/>
  <c r="R57" i="213"/>
  <c r="J57" i="213"/>
  <c r="R56" i="213"/>
  <c r="J56" i="213"/>
  <c r="X55" i="213"/>
  <c r="K54" i="213"/>
  <c r="K53" i="213"/>
  <c r="E53" i="213"/>
  <c r="CA34" i="170" s="1"/>
  <c r="K52" i="213"/>
  <c r="K51" i="213"/>
  <c r="O50" i="213"/>
  <c r="K50" i="213"/>
  <c r="K49" i="213"/>
  <c r="K48" i="213"/>
  <c r="X47" i="213"/>
  <c r="K46" i="213"/>
  <c r="K45" i="213"/>
  <c r="E45" i="213"/>
  <c r="BH34" i="170" s="1"/>
  <c r="O44" i="213"/>
  <c r="K44" i="213"/>
  <c r="K43" i="213"/>
  <c r="O42" i="213"/>
  <c r="K42" i="213"/>
  <c r="K41" i="213"/>
  <c r="K40" i="213"/>
  <c r="X39" i="213"/>
  <c r="I38" i="213"/>
  <c r="K37" i="213"/>
  <c r="E37" i="213"/>
  <c r="AS34" i="170" s="1"/>
  <c r="K36" i="213"/>
  <c r="K35" i="213"/>
  <c r="K34" i="213"/>
  <c r="X33" i="213"/>
  <c r="I32" i="213"/>
  <c r="I31" i="213"/>
  <c r="Y30" i="213"/>
  <c r="M30" i="213"/>
  <c r="J30" i="213"/>
  <c r="Y29" i="213"/>
  <c r="M29" i="213"/>
  <c r="J29" i="213"/>
  <c r="K28" i="213"/>
  <c r="K26" i="213"/>
  <c r="I25" i="213"/>
  <c r="I24" i="213"/>
  <c r="Q23" i="213"/>
  <c r="K23" i="213"/>
  <c r="Q22" i="213"/>
  <c r="K22" i="213"/>
  <c r="Q21" i="213"/>
  <c r="K21" i="213"/>
  <c r="Q20" i="213"/>
  <c r="K20" i="213"/>
  <c r="Q19" i="213"/>
  <c r="K19" i="213"/>
  <c r="Q18" i="213"/>
  <c r="K18" i="213"/>
  <c r="Q17" i="213"/>
  <c r="K17" i="213"/>
  <c r="Q16" i="213"/>
  <c r="K16" i="213"/>
  <c r="Q15" i="213"/>
  <c r="K15" i="213"/>
  <c r="K14" i="213"/>
  <c r="O13" i="213"/>
  <c r="L13" i="213"/>
  <c r="K13" i="213"/>
  <c r="I12" i="213"/>
  <c r="F58" i="213" l="1"/>
  <c r="CG34" i="170" s="1"/>
  <c r="F57" i="213"/>
  <c r="CE34" i="170" s="1"/>
  <c r="F56" i="213"/>
  <c r="CC34" i="170" s="1"/>
  <c r="HX12" i="170" l="1"/>
  <c r="HW12" i="170"/>
  <c r="HV12" i="170"/>
  <c r="HT12" i="170"/>
  <c r="HS12" i="170"/>
  <c r="HR12" i="170"/>
  <c r="HQ12" i="170"/>
  <c r="HP12" i="170"/>
  <c r="HO12" i="170"/>
  <c r="HN12" i="170"/>
  <c r="HM12" i="170"/>
  <c r="HL12" i="170"/>
  <c r="HK12" i="170"/>
  <c r="HJ12" i="170"/>
  <c r="HH12" i="170"/>
  <c r="HF12" i="170"/>
  <c r="HE12" i="170"/>
  <c r="HD12" i="170"/>
  <c r="HC12" i="170"/>
  <c r="HB12" i="170"/>
  <c r="HA12" i="170"/>
  <c r="GY12" i="170"/>
  <c r="GX12" i="170"/>
  <c r="GW12" i="170"/>
  <c r="GV12" i="170"/>
  <c r="GU12" i="170"/>
  <c r="GT12" i="170"/>
  <c r="GS12" i="170"/>
  <c r="GR12" i="170"/>
  <c r="GQ12" i="170"/>
  <c r="GP12" i="170"/>
  <c r="GO12" i="170"/>
  <c r="GN12" i="170"/>
  <c r="GM12" i="170"/>
  <c r="GL12" i="170"/>
  <c r="GJ12" i="170"/>
  <c r="GI12" i="170"/>
  <c r="GH12" i="170"/>
  <c r="GG12" i="170"/>
  <c r="GE12" i="170"/>
  <c r="GD12" i="170"/>
  <c r="GC12" i="170"/>
  <c r="GB12" i="170"/>
  <c r="GA12" i="170"/>
  <c r="FZ12" i="170"/>
  <c r="FY12" i="170"/>
  <c r="FX12" i="170"/>
  <c r="FW12" i="170"/>
  <c r="FU12" i="170"/>
  <c r="FT12" i="170"/>
  <c r="FS12" i="170"/>
  <c r="FR12" i="170"/>
  <c r="FQ12" i="170"/>
  <c r="FP12" i="170"/>
  <c r="FO12" i="170"/>
  <c r="FN12" i="170"/>
  <c r="FM12" i="170"/>
  <c r="FL12" i="170"/>
  <c r="FK12" i="170"/>
  <c r="FJ12" i="170"/>
  <c r="FI12" i="170"/>
  <c r="FH12" i="170"/>
  <c r="FG12" i="170"/>
  <c r="FF12" i="170"/>
  <c r="FE12" i="170"/>
  <c r="FC12" i="170"/>
  <c r="FB12" i="170"/>
  <c r="FA12" i="170"/>
  <c r="EZ12" i="170"/>
  <c r="EY12" i="170"/>
  <c r="EX12" i="170"/>
  <c r="EW12" i="170"/>
  <c r="EV12" i="170"/>
  <c r="EU12" i="170"/>
  <c r="ET12" i="170"/>
  <c r="ES12" i="170"/>
  <c r="ER12" i="170"/>
  <c r="EP12" i="170"/>
  <c r="EO12" i="170"/>
  <c r="EN12" i="170"/>
  <c r="EM12" i="170"/>
  <c r="EL12" i="170"/>
  <c r="EK12" i="170"/>
  <c r="EJ12" i="170"/>
  <c r="EI12" i="170"/>
  <c r="EH12" i="170"/>
  <c r="EG12" i="170"/>
  <c r="EF12" i="170"/>
  <c r="EE12" i="170"/>
  <c r="ED12" i="170"/>
  <c r="EB12" i="170"/>
  <c r="EA12" i="170"/>
  <c r="DZ12" i="170"/>
  <c r="DY12" i="170"/>
  <c r="DX12" i="170"/>
  <c r="DW12" i="170"/>
  <c r="DV12" i="170"/>
  <c r="DU12" i="170"/>
  <c r="DT12" i="170"/>
  <c r="DS12" i="170"/>
  <c r="DR12" i="170"/>
  <c r="DQ12" i="170"/>
  <c r="DO12" i="170"/>
  <c r="DN12" i="170"/>
  <c r="DM12" i="170"/>
  <c r="DL12" i="170"/>
  <c r="DK12" i="170"/>
  <c r="DJ12" i="170"/>
  <c r="DI12" i="170"/>
  <c r="DH12" i="170"/>
  <c r="DG12" i="170"/>
  <c r="DF12" i="170"/>
  <c r="DE12" i="170"/>
  <c r="DD12" i="170"/>
  <c r="DB12" i="170"/>
  <c r="DA12" i="170"/>
  <c r="CZ12" i="170"/>
  <c r="CY12" i="170"/>
  <c r="CX12" i="170"/>
  <c r="CW12" i="170"/>
  <c r="CV12" i="170"/>
  <c r="CU12" i="170"/>
  <c r="CT12" i="170"/>
  <c r="CS12" i="170"/>
  <c r="CR12" i="170"/>
  <c r="CQ12" i="170"/>
  <c r="CN12" i="170"/>
  <c r="CM12" i="170"/>
  <c r="CL12" i="170"/>
  <c r="CK12" i="170"/>
  <c r="CJ12" i="170"/>
  <c r="CI12" i="170"/>
  <c r="CH12" i="170"/>
  <c r="CF12" i="170"/>
  <c r="CD12" i="170"/>
  <c r="CB12" i="170"/>
  <c r="BZ12" i="170"/>
  <c r="BY12" i="170"/>
  <c r="BX12" i="170"/>
  <c r="BW12" i="170"/>
  <c r="BV12" i="170"/>
  <c r="BU12" i="170"/>
  <c r="BT12" i="170"/>
  <c r="BS12" i="170"/>
  <c r="BR12" i="170"/>
  <c r="BQ12" i="170"/>
  <c r="BP12" i="170"/>
  <c r="BO12" i="170"/>
  <c r="BN12" i="170"/>
  <c r="BM12" i="170"/>
  <c r="BL12" i="170"/>
  <c r="BK12" i="170"/>
  <c r="BI12" i="170"/>
  <c r="BG12" i="170"/>
  <c r="BF12" i="170"/>
  <c r="BE12" i="170"/>
  <c r="BD12" i="170"/>
  <c r="BC12" i="170"/>
  <c r="BB12" i="170"/>
  <c r="BA12" i="170"/>
  <c r="AZ12" i="170"/>
  <c r="AY12" i="170"/>
  <c r="AX12" i="170"/>
  <c r="AW12" i="170"/>
  <c r="AV12" i="170"/>
  <c r="AU12" i="170"/>
  <c r="AT12" i="170"/>
  <c r="AR12" i="170"/>
  <c r="AQ12" i="170"/>
  <c r="AP12" i="170"/>
  <c r="AO12" i="170"/>
  <c r="AN12" i="170"/>
  <c r="AM12" i="170"/>
  <c r="AL12" i="170"/>
  <c r="AK12" i="170"/>
  <c r="AJ12" i="170"/>
  <c r="AI12" i="170"/>
  <c r="AH12" i="170"/>
  <c r="AG12" i="170"/>
  <c r="AF12" i="170"/>
  <c r="AE12" i="170"/>
  <c r="AD12" i="170"/>
  <c r="AB12" i="170"/>
  <c r="AA12" i="170"/>
  <c r="Z12" i="170"/>
  <c r="Y12" i="170"/>
  <c r="X12" i="170"/>
  <c r="W12" i="170"/>
  <c r="V12" i="170"/>
  <c r="U12" i="170"/>
  <c r="T12" i="170"/>
  <c r="S12" i="170"/>
  <c r="R12" i="170"/>
  <c r="Q12" i="170"/>
  <c r="P12" i="170"/>
  <c r="O12" i="170"/>
  <c r="N12" i="170"/>
  <c r="M12" i="170"/>
  <c r="L12" i="170"/>
  <c r="K12" i="170"/>
  <c r="J12" i="170"/>
  <c r="I12" i="170"/>
  <c r="H12" i="170"/>
  <c r="G12" i="170"/>
  <c r="F12" i="170"/>
  <c r="D12" i="170"/>
  <c r="C12" i="170"/>
  <c r="X156" i="212" l="1"/>
  <c r="O154" i="212"/>
  <c r="K154" i="212"/>
  <c r="Y153" i="212"/>
  <c r="J153" i="212"/>
  <c r="Y152" i="212"/>
  <c r="J152" i="212"/>
  <c r="R150" i="212"/>
  <c r="Q150" i="212"/>
  <c r="R149" i="212"/>
  <c r="Q149" i="212"/>
  <c r="Y148" i="212"/>
  <c r="J148" i="212"/>
  <c r="Y147" i="212"/>
  <c r="J147" i="212"/>
  <c r="Y146" i="212"/>
  <c r="J146" i="212"/>
  <c r="Y145" i="212"/>
  <c r="J145" i="212"/>
  <c r="Y144" i="212"/>
  <c r="J144" i="212"/>
  <c r="Y143" i="212"/>
  <c r="J143" i="212"/>
  <c r="Y142" i="212"/>
  <c r="J142" i="212"/>
  <c r="Y141" i="212"/>
  <c r="J141" i="212"/>
  <c r="Y140" i="212"/>
  <c r="J140" i="212"/>
  <c r="X139" i="212"/>
  <c r="Y138" i="212"/>
  <c r="J138" i="212"/>
  <c r="O136" i="212"/>
  <c r="K136" i="212"/>
  <c r="Y135" i="212"/>
  <c r="J135" i="212"/>
  <c r="Y134" i="212"/>
  <c r="J134" i="212"/>
  <c r="Y133" i="212"/>
  <c r="J133" i="212"/>
  <c r="Y132" i="212"/>
  <c r="J132" i="212"/>
  <c r="R131" i="212"/>
  <c r="J131" i="212"/>
  <c r="X130" i="212"/>
  <c r="O129" i="212"/>
  <c r="K129" i="212"/>
  <c r="O128" i="212"/>
  <c r="K128" i="212"/>
  <c r="R127" i="212"/>
  <c r="J127" i="212"/>
  <c r="R126" i="212"/>
  <c r="J126" i="212"/>
  <c r="Y125" i="212"/>
  <c r="J125" i="212"/>
  <c r="Y124" i="212"/>
  <c r="J124" i="212"/>
  <c r="Y123" i="212"/>
  <c r="J123" i="212"/>
  <c r="Y122" i="212"/>
  <c r="J122" i="212"/>
  <c r="Y121" i="212"/>
  <c r="J121" i="212"/>
  <c r="Y120" i="212"/>
  <c r="J120" i="212"/>
  <c r="Y119" i="212"/>
  <c r="J119" i="212"/>
  <c r="Y118" i="212"/>
  <c r="J118" i="212"/>
  <c r="Y117" i="212"/>
  <c r="J117" i="212"/>
  <c r="Y116" i="212"/>
  <c r="J116" i="212"/>
  <c r="X115" i="212"/>
  <c r="O114" i="212"/>
  <c r="K114" i="212"/>
  <c r="Y113" i="212"/>
  <c r="J113" i="212"/>
  <c r="Y112" i="212"/>
  <c r="J112" i="212"/>
  <c r="Y111" i="212"/>
  <c r="J111" i="212"/>
  <c r="X110" i="212"/>
  <c r="K109" i="212"/>
  <c r="V108" i="212"/>
  <c r="M108" i="212"/>
  <c r="K108" i="212"/>
  <c r="V107" i="212"/>
  <c r="M107" i="212"/>
  <c r="K107" i="212"/>
  <c r="V106" i="212"/>
  <c r="M106" i="212"/>
  <c r="K106" i="212"/>
  <c r="V105" i="212"/>
  <c r="K105" i="212"/>
  <c r="K104" i="212"/>
  <c r="O103" i="212"/>
  <c r="K103" i="212"/>
  <c r="T102" i="212"/>
  <c r="J102" i="212"/>
  <c r="T101" i="212"/>
  <c r="J101" i="212"/>
  <c r="T100" i="212"/>
  <c r="J100" i="212"/>
  <c r="T99" i="212"/>
  <c r="J99" i="212"/>
  <c r="T98" i="212"/>
  <c r="J98" i="212"/>
  <c r="T97" i="212"/>
  <c r="J97" i="212"/>
  <c r="T96" i="212"/>
  <c r="J96" i="212"/>
  <c r="T95" i="212"/>
  <c r="J95" i="212"/>
  <c r="T94" i="212"/>
  <c r="J94" i="212"/>
  <c r="Y93" i="212"/>
  <c r="O92" i="212"/>
  <c r="K92" i="212"/>
  <c r="I91" i="212"/>
  <c r="O90" i="212"/>
  <c r="K90" i="212"/>
  <c r="I89" i="212"/>
  <c r="P88" i="212"/>
  <c r="N88" i="212"/>
  <c r="P87" i="212"/>
  <c r="N87" i="212"/>
  <c r="R86" i="212"/>
  <c r="Q86" i="212"/>
  <c r="S85" i="212"/>
  <c r="M85" i="212"/>
  <c r="K85" i="212"/>
  <c r="J85" i="212"/>
  <c r="S84" i="212"/>
  <c r="M84" i="212"/>
  <c r="K84" i="212"/>
  <c r="J84" i="212"/>
  <c r="I82" i="212"/>
  <c r="O80" i="212"/>
  <c r="K80" i="212"/>
  <c r="K79" i="212"/>
  <c r="K78" i="212"/>
  <c r="K77" i="212"/>
  <c r="K76" i="212"/>
  <c r="K75" i="212"/>
  <c r="K74" i="212"/>
  <c r="K73" i="212"/>
  <c r="K72" i="212"/>
  <c r="K71" i="212"/>
  <c r="K70" i="212"/>
  <c r="K69" i="212"/>
  <c r="K68" i="212"/>
  <c r="K67" i="212"/>
  <c r="X66" i="212"/>
  <c r="O64" i="212"/>
  <c r="K64" i="212"/>
  <c r="R63" i="212"/>
  <c r="Q63" i="212"/>
  <c r="R62" i="212"/>
  <c r="Q62" i="212"/>
  <c r="M62" i="212"/>
  <c r="R61" i="212"/>
  <c r="Q61" i="212"/>
  <c r="K60" i="212"/>
  <c r="R59" i="212"/>
  <c r="J59" i="212"/>
  <c r="R58" i="212"/>
  <c r="J58" i="212"/>
  <c r="R57" i="212"/>
  <c r="J57" i="212"/>
  <c r="R56" i="212"/>
  <c r="J56" i="212"/>
  <c r="X55" i="212"/>
  <c r="K54" i="212"/>
  <c r="K53" i="212"/>
  <c r="E53" i="212"/>
  <c r="K52" i="212"/>
  <c r="K51" i="212"/>
  <c r="O50" i="212"/>
  <c r="K50" i="212"/>
  <c r="K49" i="212"/>
  <c r="K48" i="212"/>
  <c r="X47" i="212"/>
  <c r="K46" i="212"/>
  <c r="K45" i="212"/>
  <c r="E45" i="212"/>
  <c r="O44" i="212"/>
  <c r="K44" i="212"/>
  <c r="K43" i="212"/>
  <c r="O42" i="212"/>
  <c r="K42" i="212"/>
  <c r="K41" i="212"/>
  <c r="K40" i="212"/>
  <c r="X39" i="212"/>
  <c r="I38" i="212"/>
  <c r="K37" i="212"/>
  <c r="E37" i="212"/>
  <c r="AS12" i="170" s="1"/>
  <c r="K36" i="212"/>
  <c r="K35" i="212"/>
  <c r="K34" i="212"/>
  <c r="X33" i="212"/>
  <c r="I32" i="212"/>
  <c r="I31" i="212"/>
  <c r="Y30" i="212"/>
  <c r="M30" i="212"/>
  <c r="J30" i="212"/>
  <c r="Y29" i="212"/>
  <c r="M29" i="212"/>
  <c r="J29" i="212"/>
  <c r="K28" i="212"/>
  <c r="K26" i="212"/>
  <c r="I25" i="212"/>
  <c r="I24" i="212"/>
  <c r="Q23" i="212"/>
  <c r="K23" i="212"/>
  <c r="Q22" i="212"/>
  <c r="K22" i="212"/>
  <c r="Q21" i="212"/>
  <c r="K21" i="212"/>
  <c r="Q20" i="212"/>
  <c r="K20" i="212"/>
  <c r="Q19" i="212"/>
  <c r="K19" i="212"/>
  <c r="Q18" i="212"/>
  <c r="K18" i="212"/>
  <c r="Q17" i="212"/>
  <c r="K17" i="212"/>
  <c r="Q16" i="212"/>
  <c r="K16" i="212"/>
  <c r="Q15" i="212"/>
  <c r="K15" i="212"/>
  <c r="K14" i="212"/>
  <c r="O13" i="212"/>
  <c r="L13" i="212"/>
  <c r="K13" i="212"/>
  <c r="I12" i="212"/>
  <c r="F56" i="212" l="1"/>
  <c r="CC12" i="170" s="1"/>
  <c r="CA12" i="170"/>
  <c r="F58" i="212"/>
  <c r="CG12" i="170" s="1"/>
  <c r="BH12" i="170"/>
  <c r="F57" i="212"/>
  <c r="CE12" i="170" s="1"/>
  <c r="HX17" i="170" l="1"/>
  <c r="HW17" i="170"/>
  <c r="HV17" i="170"/>
  <c r="HT17" i="170"/>
  <c r="HS17" i="170"/>
  <c r="HR17" i="170"/>
  <c r="HQ17" i="170"/>
  <c r="HP17" i="170"/>
  <c r="HO17" i="170"/>
  <c r="HN17" i="170"/>
  <c r="HM17" i="170"/>
  <c r="HL17" i="170"/>
  <c r="HK17" i="170"/>
  <c r="HJ17" i="170"/>
  <c r="HH17" i="170"/>
  <c r="HF17" i="170"/>
  <c r="HE17" i="170"/>
  <c r="HD17" i="170"/>
  <c r="HC17" i="170"/>
  <c r="HB17" i="170"/>
  <c r="HA17" i="170"/>
  <c r="GY17" i="170"/>
  <c r="GX17" i="170"/>
  <c r="GW17" i="170"/>
  <c r="GV17" i="170"/>
  <c r="GU17" i="170"/>
  <c r="GT17" i="170"/>
  <c r="GS17" i="170"/>
  <c r="GR17" i="170"/>
  <c r="GQ17" i="170"/>
  <c r="GP17" i="170"/>
  <c r="GO17" i="170"/>
  <c r="GN17" i="170"/>
  <c r="GM17" i="170"/>
  <c r="GL17" i="170"/>
  <c r="GJ17" i="170"/>
  <c r="GI17" i="170"/>
  <c r="GH17" i="170"/>
  <c r="GG17" i="170"/>
  <c r="GE17" i="170"/>
  <c r="GD17" i="170"/>
  <c r="GC17" i="170"/>
  <c r="GB17" i="170"/>
  <c r="GA17" i="170"/>
  <c r="FZ17" i="170"/>
  <c r="FY17" i="170"/>
  <c r="FX17" i="170"/>
  <c r="FW17" i="170"/>
  <c r="FU17" i="170"/>
  <c r="FT17" i="170"/>
  <c r="FS17" i="170"/>
  <c r="FR17" i="170"/>
  <c r="FQ17" i="170"/>
  <c r="FP17" i="170"/>
  <c r="FO17" i="170"/>
  <c r="FN17" i="170"/>
  <c r="FM17" i="170"/>
  <c r="FL17" i="170"/>
  <c r="FK17" i="170"/>
  <c r="FJ17" i="170"/>
  <c r="FI17" i="170"/>
  <c r="FH17" i="170"/>
  <c r="FG17" i="170"/>
  <c r="FF17" i="170"/>
  <c r="FE17" i="170"/>
  <c r="FC17" i="170"/>
  <c r="FB17" i="170"/>
  <c r="FA17" i="170"/>
  <c r="EZ17" i="170"/>
  <c r="EY17" i="170"/>
  <c r="EX17" i="170"/>
  <c r="EW17" i="170"/>
  <c r="EV17" i="170"/>
  <c r="EU17" i="170"/>
  <c r="ET17" i="170"/>
  <c r="ES17" i="170"/>
  <c r="ER17" i="170"/>
  <c r="EP17" i="170"/>
  <c r="EO17" i="170"/>
  <c r="EN17" i="170"/>
  <c r="EM17" i="170"/>
  <c r="EL17" i="170"/>
  <c r="EK17" i="170"/>
  <c r="EJ17" i="170"/>
  <c r="EI17" i="170"/>
  <c r="EH17" i="170"/>
  <c r="EG17" i="170"/>
  <c r="EF17" i="170"/>
  <c r="EE17" i="170"/>
  <c r="ED17" i="170"/>
  <c r="EB17" i="170"/>
  <c r="EA17" i="170"/>
  <c r="DZ17" i="170"/>
  <c r="DY17" i="170"/>
  <c r="DX17" i="170"/>
  <c r="DW17" i="170"/>
  <c r="DV17" i="170"/>
  <c r="DU17" i="170"/>
  <c r="DT17" i="170"/>
  <c r="DS17" i="170"/>
  <c r="DR17" i="170"/>
  <c r="DQ17" i="170"/>
  <c r="DO17" i="170"/>
  <c r="DN17" i="170"/>
  <c r="DM17" i="170"/>
  <c r="DL17" i="170"/>
  <c r="DK17" i="170"/>
  <c r="DJ17" i="170"/>
  <c r="DI17" i="170"/>
  <c r="DH17" i="170"/>
  <c r="DG17" i="170"/>
  <c r="DF17" i="170"/>
  <c r="DE17" i="170"/>
  <c r="DD17" i="170"/>
  <c r="DB17" i="170"/>
  <c r="DA17" i="170"/>
  <c r="CZ17" i="170"/>
  <c r="CY17" i="170"/>
  <c r="CX17" i="170"/>
  <c r="CW17" i="170"/>
  <c r="CV17" i="170"/>
  <c r="CU17" i="170"/>
  <c r="CT17" i="170"/>
  <c r="CS17" i="170"/>
  <c r="CR17" i="170"/>
  <c r="CQ17" i="170"/>
  <c r="CN17" i="170"/>
  <c r="CM17" i="170"/>
  <c r="CL17" i="170"/>
  <c r="CK17" i="170"/>
  <c r="CJ17" i="170"/>
  <c r="CI17" i="170"/>
  <c r="CH17" i="170"/>
  <c r="CF17" i="170"/>
  <c r="CD17" i="170"/>
  <c r="CB17" i="170"/>
  <c r="CA17" i="170"/>
  <c r="BZ17" i="170"/>
  <c r="BY17" i="170"/>
  <c r="BX17" i="170"/>
  <c r="BW17" i="170"/>
  <c r="BV17" i="170"/>
  <c r="BU17" i="170"/>
  <c r="BT17" i="170"/>
  <c r="BS17" i="170"/>
  <c r="BR17" i="170"/>
  <c r="BQ17" i="170"/>
  <c r="BP17" i="170"/>
  <c r="BO17" i="170"/>
  <c r="BN17" i="170"/>
  <c r="BM17" i="170"/>
  <c r="BL17" i="170"/>
  <c r="BK17" i="170"/>
  <c r="BI17" i="170"/>
  <c r="BG17" i="170"/>
  <c r="BF17" i="170"/>
  <c r="BE17" i="170"/>
  <c r="BD17" i="170"/>
  <c r="BC17" i="170"/>
  <c r="BB17" i="170"/>
  <c r="BA17" i="170"/>
  <c r="AZ17" i="170"/>
  <c r="AY17" i="170"/>
  <c r="AX17" i="170"/>
  <c r="AW17" i="170"/>
  <c r="AV17" i="170"/>
  <c r="AU17" i="170"/>
  <c r="AT17" i="170"/>
  <c r="AR17" i="170"/>
  <c r="AQ17" i="170"/>
  <c r="AP17" i="170"/>
  <c r="AO17" i="170"/>
  <c r="AN17" i="170"/>
  <c r="AM17" i="170"/>
  <c r="AL17" i="170"/>
  <c r="AK17" i="170"/>
  <c r="AJ17" i="170"/>
  <c r="AI17" i="170"/>
  <c r="AH17" i="170"/>
  <c r="AG17" i="170"/>
  <c r="AF17" i="170"/>
  <c r="AE17" i="170"/>
  <c r="AD17" i="170"/>
  <c r="AB17" i="170"/>
  <c r="AA17" i="170"/>
  <c r="Z17" i="170"/>
  <c r="Y17" i="170"/>
  <c r="X17" i="170"/>
  <c r="W17" i="170"/>
  <c r="V17" i="170"/>
  <c r="U17" i="170"/>
  <c r="T17" i="170"/>
  <c r="S17" i="170"/>
  <c r="R17" i="170"/>
  <c r="Q17" i="170"/>
  <c r="P17" i="170"/>
  <c r="O17" i="170"/>
  <c r="N17" i="170"/>
  <c r="M17" i="170"/>
  <c r="L17" i="170"/>
  <c r="K17" i="170"/>
  <c r="J17" i="170"/>
  <c r="I17" i="170"/>
  <c r="H17" i="170"/>
  <c r="G17" i="170"/>
  <c r="F17" i="170"/>
  <c r="D17" i="170"/>
  <c r="C17" i="170"/>
  <c r="X156" i="211"/>
  <c r="O154" i="211"/>
  <c r="K154" i="211"/>
  <c r="Y153" i="211"/>
  <c r="J153" i="211"/>
  <c r="Y152" i="211"/>
  <c r="J152" i="211"/>
  <c r="R150" i="211"/>
  <c r="Q150" i="211"/>
  <c r="R149" i="211"/>
  <c r="Q149" i="211"/>
  <c r="Y148" i="211"/>
  <c r="J148" i="211"/>
  <c r="Y147" i="211"/>
  <c r="J147" i="211"/>
  <c r="Y146" i="211"/>
  <c r="J146" i="211"/>
  <c r="Y145" i="211"/>
  <c r="J145" i="211"/>
  <c r="Y144" i="211"/>
  <c r="J144" i="211"/>
  <c r="Y143" i="211"/>
  <c r="J143" i="211"/>
  <c r="Y142" i="211"/>
  <c r="J142" i="211"/>
  <c r="Y141" i="211"/>
  <c r="J141" i="211"/>
  <c r="Y140" i="211"/>
  <c r="J140" i="211"/>
  <c r="X139" i="211"/>
  <c r="Y138" i="211"/>
  <c r="J138" i="211"/>
  <c r="O136" i="211"/>
  <c r="K136" i="211"/>
  <c r="Y135" i="211"/>
  <c r="J135" i="211"/>
  <c r="Y134" i="211"/>
  <c r="J134" i="211"/>
  <c r="Y133" i="211"/>
  <c r="J133" i="211"/>
  <c r="Y132" i="211"/>
  <c r="J132" i="211"/>
  <c r="R131" i="211"/>
  <c r="J131" i="211"/>
  <c r="X130" i="211"/>
  <c r="O129" i="211"/>
  <c r="K129" i="211"/>
  <c r="O128" i="211"/>
  <c r="K128" i="211"/>
  <c r="R127" i="211"/>
  <c r="J127" i="211"/>
  <c r="R126" i="211"/>
  <c r="J126" i="211"/>
  <c r="Y125" i="211"/>
  <c r="J125" i="211"/>
  <c r="Y124" i="211"/>
  <c r="J124" i="211"/>
  <c r="Y123" i="211"/>
  <c r="J123" i="211"/>
  <c r="Y122" i="211"/>
  <c r="J122" i="211"/>
  <c r="Y121" i="211"/>
  <c r="J121" i="211"/>
  <c r="Y120" i="211"/>
  <c r="J120" i="211"/>
  <c r="Y119" i="211"/>
  <c r="J119" i="211"/>
  <c r="Y118" i="211"/>
  <c r="J118" i="211"/>
  <c r="Y117" i="211"/>
  <c r="J117" i="211"/>
  <c r="Y116" i="211"/>
  <c r="J116" i="211"/>
  <c r="X115" i="211"/>
  <c r="O114" i="211"/>
  <c r="K114" i="211"/>
  <c r="Y113" i="211"/>
  <c r="J113" i="211"/>
  <c r="Y112" i="211"/>
  <c r="J112" i="211"/>
  <c r="Y111" i="211"/>
  <c r="J111" i="211"/>
  <c r="X110" i="211"/>
  <c r="K109" i="211"/>
  <c r="V108" i="211"/>
  <c r="M108" i="211"/>
  <c r="K108" i="211"/>
  <c r="V107" i="211"/>
  <c r="M107" i="211"/>
  <c r="K107" i="211"/>
  <c r="V106" i="211"/>
  <c r="M106" i="211"/>
  <c r="K106" i="211"/>
  <c r="V105" i="211"/>
  <c r="K105" i="211"/>
  <c r="K104" i="211"/>
  <c r="O103" i="211"/>
  <c r="K103" i="211"/>
  <c r="T102" i="211"/>
  <c r="J102" i="211"/>
  <c r="T101" i="211"/>
  <c r="J101" i="211"/>
  <c r="T100" i="211"/>
  <c r="J100" i="211"/>
  <c r="T99" i="211"/>
  <c r="J99" i="211"/>
  <c r="T98" i="211"/>
  <c r="J98" i="211"/>
  <c r="T97" i="211"/>
  <c r="J97" i="211"/>
  <c r="T96" i="211"/>
  <c r="J96" i="211"/>
  <c r="T95" i="211"/>
  <c r="J95" i="211"/>
  <c r="T94" i="211"/>
  <c r="J94" i="211"/>
  <c r="Y93" i="211"/>
  <c r="O92" i="211"/>
  <c r="K92" i="211"/>
  <c r="I91" i="211"/>
  <c r="O90" i="211"/>
  <c r="K90" i="211"/>
  <c r="I89" i="211"/>
  <c r="P88" i="211"/>
  <c r="N88" i="211"/>
  <c r="P87" i="211"/>
  <c r="N87" i="211"/>
  <c r="R86" i="211"/>
  <c r="Q86" i="211"/>
  <c r="S85" i="211"/>
  <c r="M85" i="211"/>
  <c r="K85" i="211"/>
  <c r="J85" i="211"/>
  <c r="S84" i="211"/>
  <c r="M84" i="211"/>
  <c r="K84" i="211"/>
  <c r="J84" i="211"/>
  <c r="I82" i="211"/>
  <c r="O80" i="211"/>
  <c r="K80" i="211"/>
  <c r="K79" i="211"/>
  <c r="K78" i="211"/>
  <c r="K77" i="211"/>
  <c r="K76" i="211"/>
  <c r="K75" i="211"/>
  <c r="K74" i="211"/>
  <c r="K73" i="211"/>
  <c r="K72" i="211"/>
  <c r="K71" i="211"/>
  <c r="K70" i="211"/>
  <c r="K69" i="211"/>
  <c r="K68" i="211"/>
  <c r="K67" i="211"/>
  <c r="X66" i="211"/>
  <c r="O64" i="211"/>
  <c r="K64" i="211"/>
  <c r="R63" i="211"/>
  <c r="Q63" i="211"/>
  <c r="R62" i="211"/>
  <c r="Q62" i="211"/>
  <c r="M62" i="211"/>
  <c r="R61" i="211"/>
  <c r="Q61" i="211"/>
  <c r="K60" i="211"/>
  <c r="R59" i="211"/>
  <c r="J59" i="211"/>
  <c r="R58" i="211"/>
  <c r="J58" i="211"/>
  <c r="R57" i="211"/>
  <c r="J57" i="211"/>
  <c r="R56" i="211"/>
  <c r="J56" i="211"/>
  <c r="X55" i="211"/>
  <c r="K54" i="211"/>
  <c r="K53" i="211"/>
  <c r="K52" i="211"/>
  <c r="K51" i="211"/>
  <c r="O50" i="211"/>
  <c r="K50" i="211"/>
  <c r="K49" i="211"/>
  <c r="K48" i="211"/>
  <c r="X47" i="211"/>
  <c r="K46" i="211"/>
  <c r="K45" i="211"/>
  <c r="E45" i="211"/>
  <c r="F58" i="211" s="1"/>
  <c r="CG17" i="170" s="1"/>
  <c r="O44" i="211"/>
  <c r="K44" i="211"/>
  <c r="K43" i="211"/>
  <c r="O42" i="211"/>
  <c r="K42" i="211"/>
  <c r="K41" i="211"/>
  <c r="K40" i="211"/>
  <c r="X39" i="211"/>
  <c r="I38" i="211"/>
  <c r="K37" i="211"/>
  <c r="E37" i="211"/>
  <c r="AS17" i="170" s="1"/>
  <c r="K36" i="211"/>
  <c r="K35" i="211"/>
  <c r="K34" i="211"/>
  <c r="X33" i="211"/>
  <c r="I32" i="211"/>
  <c r="I31" i="211"/>
  <c r="Y30" i="211"/>
  <c r="M30" i="211"/>
  <c r="J30" i="211"/>
  <c r="Y29" i="211"/>
  <c r="M29" i="211"/>
  <c r="J29" i="211"/>
  <c r="K28" i="211"/>
  <c r="K26" i="211"/>
  <c r="I25" i="211"/>
  <c r="I24" i="211"/>
  <c r="Q23" i="211"/>
  <c r="K23" i="211"/>
  <c r="Q22" i="211"/>
  <c r="K22" i="211"/>
  <c r="Q21" i="211"/>
  <c r="K21" i="211"/>
  <c r="Q20" i="211"/>
  <c r="K20" i="211"/>
  <c r="Q19" i="211"/>
  <c r="K19" i="211"/>
  <c r="Q18" i="211"/>
  <c r="K18" i="211"/>
  <c r="Q17" i="211"/>
  <c r="K17" i="211"/>
  <c r="Q16" i="211"/>
  <c r="K16" i="211"/>
  <c r="Q15" i="211"/>
  <c r="K15" i="211"/>
  <c r="K14" i="211"/>
  <c r="O13" i="211"/>
  <c r="L13" i="211"/>
  <c r="K13" i="211"/>
  <c r="I12" i="211"/>
  <c r="F56" i="211" l="1"/>
  <c r="CC17" i="170" s="1"/>
  <c r="BH17" i="170"/>
  <c r="F57" i="211"/>
  <c r="CE17" i="170" s="1"/>
  <c r="HX42" i="170" l="1"/>
  <c r="HW42" i="170"/>
  <c r="HV42" i="170"/>
  <c r="HT42" i="170"/>
  <c r="HS42" i="170"/>
  <c r="HR42" i="170"/>
  <c r="HQ42" i="170"/>
  <c r="HP42" i="170"/>
  <c r="HO42" i="170"/>
  <c r="HN42" i="170"/>
  <c r="HM42" i="170"/>
  <c r="HL42" i="170"/>
  <c r="HK42" i="170"/>
  <c r="HJ42" i="170"/>
  <c r="HH42" i="170"/>
  <c r="HF42" i="170"/>
  <c r="HE42" i="170"/>
  <c r="HD42" i="170"/>
  <c r="HC42" i="170"/>
  <c r="HB42" i="170"/>
  <c r="HA42" i="170"/>
  <c r="GY42" i="170"/>
  <c r="GX42" i="170"/>
  <c r="GW42" i="170"/>
  <c r="GV42" i="170"/>
  <c r="GU42" i="170"/>
  <c r="GT42" i="170"/>
  <c r="GS42" i="170"/>
  <c r="GR42" i="170"/>
  <c r="GQ42" i="170"/>
  <c r="GP42" i="170"/>
  <c r="GO42" i="170"/>
  <c r="GN42" i="170"/>
  <c r="GM42" i="170"/>
  <c r="GL42" i="170"/>
  <c r="GJ42" i="170"/>
  <c r="GI42" i="170"/>
  <c r="GH42" i="170"/>
  <c r="GG42" i="170"/>
  <c r="GE42" i="170"/>
  <c r="GD42" i="170"/>
  <c r="GC42" i="170"/>
  <c r="GB42" i="170"/>
  <c r="GA42" i="170"/>
  <c r="FZ42" i="170"/>
  <c r="FY42" i="170"/>
  <c r="FX42" i="170"/>
  <c r="FW42" i="170"/>
  <c r="FU42" i="170"/>
  <c r="FT42" i="170"/>
  <c r="FS42" i="170"/>
  <c r="FR42" i="170"/>
  <c r="FQ42" i="170"/>
  <c r="FP42" i="170"/>
  <c r="FO42" i="170"/>
  <c r="FN42" i="170"/>
  <c r="FM42" i="170"/>
  <c r="FL42" i="170"/>
  <c r="FK42" i="170"/>
  <c r="FJ42" i="170"/>
  <c r="FI42" i="170"/>
  <c r="FH42" i="170"/>
  <c r="FG42" i="170"/>
  <c r="FF42" i="170"/>
  <c r="FE42" i="170"/>
  <c r="FC42" i="170"/>
  <c r="FB42" i="170"/>
  <c r="FA42" i="170"/>
  <c r="EZ42" i="170"/>
  <c r="EY42" i="170"/>
  <c r="EX42" i="170"/>
  <c r="EW42" i="170"/>
  <c r="EV42" i="170"/>
  <c r="EU42" i="170"/>
  <c r="ET42" i="170"/>
  <c r="ES42" i="170"/>
  <c r="ER42" i="170"/>
  <c r="EP42" i="170"/>
  <c r="EO42" i="170"/>
  <c r="EN42" i="170"/>
  <c r="EM42" i="170"/>
  <c r="EL42" i="170"/>
  <c r="EK42" i="170"/>
  <c r="EJ42" i="170"/>
  <c r="EI42" i="170"/>
  <c r="EH42" i="170"/>
  <c r="EG42" i="170"/>
  <c r="EF42" i="170"/>
  <c r="EE42" i="170"/>
  <c r="ED42" i="170"/>
  <c r="EB42" i="170"/>
  <c r="EA42" i="170"/>
  <c r="DZ42" i="170"/>
  <c r="DY42" i="170"/>
  <c r="DX42" i="170"/>
  <c r="DW42" i="170"/>
  <c r="DV42" i="170"/>
  <c r="DU42" i="170"/>
  <c r="DT42" i="170"/>
  <c r="DS42" i="170"/>
  <c r="DR42" i="170"/>
  <c r="DQ42" i="170"/>
  <c r="DO42" i="170"/>
  <c r="DN42" i="170"/>
  <c r="DM42" i="170"/>
  <c r="DL42" i="170"/>
  <c r="DK42" i="170"/>
  <c r="DJ42" i="170"/>
  <c r="DI42" i="170"/>
  <c r="DH42" i="170"/>
  <c r="DG42" i="170"/>
  <c r="DF42" i="170"/>
  <c r="DE42" i="170"/>
  <c r="DD42" i="170"/>
  <c r="DB42" i="170"/>
  <c r="DA42" i="170"/>
  <c r="CZ42" i="170"/>
  <c r="CY42" i="170"/>
  <c r="CX42" i="170"/>
  <c r="CW42" i="170"/>
  <c r="CV42" i="170"/>
  <c r="CU42" i="170"/>
  <c r="CT42" i="170"/>
  <c r="CS42" i="170"/>
  <c r="CR42" i="170"/>
  <c r="CQ42" i="170"/>
  <c r="CN42" i="170"/>
  <c r="CM42" i="170"/>
  <c r="CL42" i="170"/>
  <c r="CK42" i="170"/>
  <c r="CJ42" i="170"/>
  <c r="CI42" i="170"/>
  <c r="CH42" i="170"/>
  <c r="CF42" i="170"/>
  <c r="CD42" i="170"/>
  <c r="CB42" i="170"/>
  <c r="BZ42" i="170"/>
  <c r="BY42" i="170"/>
  <c r="BX42" i="170"/>
  <c r="BW42" i="170"/>
  <c r="BV42" i="170"/>
  <c r="BU42" i="170"/>
  <c r="BT42" i="170"/>
  <c r="BS42" i="170"/>
  <c r="BR42" i="170"/>
  <c r="BQ42" i="170"/>
  <c r="BP42" i="170"/>
  <c r="BO42" i="170"/>
  <c r="BN42" i="170"/>
  <c r="BM42" i="170"/>
  <c r="BL42" i="170"/>
  <c r="BK42" i="170"/>
  <c r="BI42" i="170"/>
  <c r="BG42" i="170"/>
  <c r="BF42" i="170"/>
  <c r="BE42" i="170"/>
  <c r="BD42" i="170"/>
  <c r="BC42" i="170"/>
  <c r="BB42" i="170"/>
  <c r="BA42" i="170"/>
  <c r="AZ42" i="170"/>
  <c r="AY42" i="170"/>
  <c r="AX42" i="170"/>
  <c r="AW42" i="170"/>
  <c r="AV42" i="170"/>
  <c r="AU42" i="170"/>
  <c r="AT42" i="170"/>
  <c r="AR42" i="170"/>
  <c r="AQ42" i="170"/>
  <c r="AP42" i="170"/>
  <c r="AO42" i="170"/>
  <c r="AN42" i="170"/>
  <c r="AM42" i="170"/>
  <c r="AL42" i="170"/>
  <c r="AK42" i="170"/>
  <c r="AJ42" i="170"/>
  <c r="AI42" i="170"/>
  <c r="AH42" i="170"/>
  <c r="AG42" i="170"/>
  <c r="AF42" i="170"/>
  <c r="AE42" i="170"/>
  <c r="AD42" i="170"/>
  <c r="AB42" i="170"/>
  <c r="AA42" i="170"/>
  <c r="Z42" i="170"/>
  <c r="Y42" i="170"/>
  <c r="X42" i="170"/>
  <c r="W42" i="170"/>
  <c r="V42" i="170"/>
  <c r="U42" i="170"/>
  <c r="T42" i="170"/>
  <c r="S42" i="170"/>
  <c r="R42" i="170"/>
  <c r="Q42" i="170"/>
  <c r="P42" i="170"/>
  <c r="O42" i="170"/>
  <c r="N42" i="170"/>
  <c r="M42" i="170"/>
  <c r="L42" i="170"/>
  <c r="K42" i="170"/>
  <c r="J42" i="170"/>
  <c r="I42" i="170"/>
  <c r="H42" i="170"/>
  <c r="G42" i="170"/>
  <c r="F42" i="170"/>
  <c r="D42" i="170"/>
  <c r="C42" i="170"/>
  <c r="X156" i="210"/>
  <c r="O154" i="210"/>
  <c r="K154" i="210"/>
  <c r="Y153" i="210"/>
  <c r="J153" i="210"/>
  <c r="Y152" i="210"/>
  <c r="J152" i="210"/>
  <c r="R150" i="210"/>
  <c r="Q150" i="210"/>
  <c r="R149" i="210"/>
  <c r="Q149" i="210"/>
  <c r="Y148" i="210"/>
  <c r="J148" i="210"/>
  <c r="Y147" i="210"/>
  <c r="J147" i="210"/>
  <c r="Y146" i="210"/>
  <c r="J146" i="210"/>
  <c r="Y145" i="210"/>
  <c r="J145" i="210"/>
  <c r="Y144" i="210"/>
  <c r="J144" i="210"/>
  <c r="Y143" i="210"/>
  <c r="J143" i="210"/>
  <c r="Y142" i="210"/>
  <c r="J142" i="210"/>
  <c r="Y141" i="210"/>
  <c r="J141" i="210"/>
  <c r="Y140" i="210"/>
  <c r="J140" i="210"/>
  <c r="X139" i="210"/>
  <c r="Y138" i="210"/>
  <c r="J138" i="210"/>
  <c r="O136" i="210"/>
  <c r="K136" i="210"/>
  <c r="Y135" i="210"/>
  <c r="J135" i="210"/>
  <c r="Y134" i="210"/>
  <c r="J134" i="210"/>
  <c r="Y133" i="210"/>
  <c r="J133" i="210"/>
  <c r="Y132" i="210"/>
  <c r="J132" i="210"/>
  <c r="R131" i="210"/>
  <c r="J131" i="210"/>
  <c r="X130" i="210"/>
  <c r="O129" i="210"/>
  <c r="K129" i="210"/>
  <c r="O128" i="210"/>
  <c r="K128" i="210"/>
  <c r="R127" i="210"/>
  <c r="J127" i="210"/>
  <c r="R126" i="210"/>
  <c r="J126" i="210"/>
  <c r="Y125" i="210"/>
  <c r="J125" i="210"/>
  <c r="Y124" i="210"/>
  <c r="J124" i="210"/>
  <c r="Y123" i="210"/>
  <c r="J123" i="210"/>
  <c r="Y122" i="210"/>
  <c r="J122" i="210"/>
  <c r="Y121" i="210"/>
  <c r="J121" i="210"/>
  <c r="Y120" i="210"/>
  <c r="J120" i="210"/>
  <c r="Y119" i="210"/>
  <c r="J119" i="210"/>
  <c r="Y118" i="210"/>
  <c r="J118" i="210"/>
  <c r="Y117" i="210"/>
  <c r="J117" i="210"/>
  <c r="Y116" i="210"/>
  <c r="J116" i="210"/>
  <c r="X115" i="210"/>
  <c r="O114" i="210"/>
  <c r="K114" i="210"/>
  <c r="Y113" i="210"/>
  <c r="J113" i="210"/>
  <c r="Y112" i="210"/>
  <c r="J112" i="210"/>
  <c r="Y111" i="210"/>
  <c r="J111" i="210"/>
  <c r="X110" i="210"/>
  <c r="K109" i="210"/>
  <c r="V108" i="210"/>
  <c r="M108" i="210"/>
  <c r="K108" i="210"/>
  <c r="V107" i="210"/>
  <c r="M107" i="210"/>
  <c r="K107" i="210"/>
  <c r="V106" i="210"/>
  <c r="M106" i="210"/>
  <c r="K106" i="210"/>
  <c r="V105" i="210"/>
  <c r="K105" i="210"/>
  <c r="K104" i="210"/>
  <c r="O103" i="210"/>
  <c r="K103" i="210"/>
  <c r="T102" i="210"/>
  <c r="J102" i="210"/>
  <c r="T101" i="210"/>
  <c r="J101" i="210"/>
  <c r="T100" i="210"/>
  <c r="J100" i="210"/>
  <c r="T99" i="210"/>
  <c r="J99" i="210"/>
  <c r="T98" i="210"/>
  <c r="J98" i="210"/>
  <c r="T97" i="210"/>
  <c r="J97" i="210"/>
  <c r="T96" i="210"/>
  <c r="J96" i="210"/>
  <c r="T95" i="210"/>
  <c r="J95" i="210"/>
  <c r="T94" i="210"/>
  <c r="J94" i="210"/>
  <c r="Y93" i="210"/>
  <c r="O92" i="210"/>
  <c r="K92" i="210"/>
  <c r="I91" i="210"/>
  <c r="O90" i="210"/>
  <c r="K90" i="210"/>
  <c r="I89" i="210"/>
  <c r="P88" i="210"/>
  <c r="N88" i="210"/>
  <c r="P87" i="210"/>
  <c r="N87" i="210"/>
  <c r="R86" i="210"/>
  <c r="Q86" i="210"/>
  <c r="S85" i="210"/>
  <c r="M85" i="210"/>
  <c r="K85" i="210"/>
  <c r="J85" i="210"/>
  <c r="S84" i="210"/>
  <c r="M84" i="210"/>
  <c r="K84" i="210"/>
  <c r="J84" i="210"/>
  <c r="I82" i="210"/>
  <c r="O80" i="210"/>
  <c r="K80" i="210"/>
  <c r="K79" i="210"/>
  <c r="K78" i="210"/>
  <c r="K77" i="210"/>
  <c r="K76" i="210"/>
  <c r="K75" i="210"/>
  <c r="K74" i="210"/>
  <c r="K73" i="210"/>
  <c r="K72" i="210"/>
  <c r="K71" i="210"/>
  <c r="K70" i="210"/>
  <c r="K69" i="210"/>
  <c r="K68" i="210"/>
  <c r="K67" i="210"/>
  <c r="X66" i="210"/>
  <c r="O64" i="210"/>
  <c r="K64" i="210"/>
  <c r="R63" i="210"/>
  <c r="Q63" i="210"/>
  <c r="R62" i="210"/>
  <c r="Q62" i="210"/>
  <c r="M62" i="210"/>
  <c r="R61" i="210"/>
  <c r="Q61" i="210"/>
  <c r="K60" i="210"/>
  <c r="R59" i="210"/>
  <c r="J59" i="210"/>
  <c r="R58" i="210"/>
  <c r="J58" i="210"/>
  <c r="R57" i="210"/>
  <c r="J57" i="210"/>
  <c r="R56" i="210"/>
  <c r="J56" i="210"/>
  <c r="X55" i="210"/>
  <c r="K54" i="210"/>
  <c r="K53" i="210"/>
  <c r="E53" i="210"/>
  <c r="CA42" i="170" s="1"/>
  <c r="K52" i="210"/>
  <c r="K51" i="210"/>
  <c r="O50" i="210"/>
  <c r="K50" i="210"/>
  <c r="K49" i="210"/>
  <c r="K48" i="210"/>
  <c r="X47" i="210"/>
  <c r="K46" i="210"/>
  <c r="K45" i="210"/>
  <c r="E45" i="210"/>
  <c r="O44" i="210"/>
  <c r="K44" i="210"/>
  <c r="K43" i="210"/>
  <c r="O42" i="210"/>
  <c r="K42" i="210"/>
  <c r="K41" i="210"/>
  <c r="K40" i="210"/>
  <c r="X39" i="210"/>
  <c r="I38" i="210"/>
  <c r="K37" i="210"/>
  <c r="E37" i="210"/>
  <c r="AS42" i="170" s="1"/>
  <c r="K36" i="210"/>
  <c r="K35" i="210"/>
  <c r="K34" i="210"/>
  <c r="X33" i="210"/>
  <c r="I32" i="210"/>
  <c r="I31" i="210"/>
  <c r="Y30" i="210"/>
  <c r="M30" i="210"/>
  <c r="J30" i="210"/>
  <c r="Y29" i="210"/>
  <c r="M29" i="210"/>
  <c r="J29" i="210"/>
  <c r="K28" i="210"/>
  <c r="K26" i="210"/>
  <c r="I25" i="210"/>
  <c r="I24" i="210"/>
  <c r="Q23" i="210"/>
  <c r="K23" i="210"/>
  <c r="Q22" i="210"/>
  <c r="K22" i="210"/>
  <c r="Q21" i="210"/>
  <c r="K21" i="210"/>
  <c r="Q20" i="210"/>
  <c r="K20" i="210"/>
  <c r="Q19" i="210"/>
  <c r="K19" i="210"/>
  <c r="Q18" i="210"/>
  <c r="K18" i="210"/>
  <c r="Q17" i="210"/>
  <c r="K17" i="210"/>
  <c r="Q16" i="210"/>
  <c r="K16" i="210"/>
  <c r="Q15" i="210"/>
  <c r="K15" i="210"/>
  <c r="K14" i="210"/>
  <c r="O13" i="210"/>
  <c r="L13" i="210"/>
  <c r="K13" i="210"/>
  <c r="I12" i="210"/>
  <c r="F58" i="210" l="1"/>
  <c r="CG42" i="170" s="1"/>
  <c r="F57" i="210"/>
  <c r="CE42" i="170" s="1"/>
  <c r="BH42" i="170"/>
  <c r="F56" i="210"/>
  <c r="CC42" i="170" s="1"/>
  <c r="HX41" i="170" l="1"/>
  <c r="HW41" i="170"/>
  <c r="HV41" i="170"/>
  <c r="HT41" i="170"/>
  <c r="HS41" i="170"/>
  <c r="HR41" i="170"/>
  <c r="HQ41" i="170"/>
  <c r="HP41" i="170"/>
  <c r="HO41" i="170"/>
  <c r="HN41" i="170"/>
  <c r="HM41" i="170"/>
  <c r="HL41" i="170"/>
  <c r="HK41" i="170"/>
  <c r="HJ41" i="170"/>
  <c r="HH41" i="170"/>
  <c r="HF41" i="170"/>
  <c r="HE41" i="170"/>
  <c r="HD41" i="170"/>
  <c r="HC41" i="170"/>
  <c r="HB41" i="170"/>
  <c r="HA41" i="170"/>
  <c r="GY41" i="170"/>
  <c r="GX41" i="170"/>
  <c r="GW41" i="170"/>
  <c r="GV41" i="170"/>
  <c r="GU41" i="170"/>
  <c r="GT41" i="170"/>
  <c r="GS41" i="170"/>
  <c r="GR41" i="170"/>
  <c r="GQ41" i="170"/>
  <c r="GP41" i="170"/>
  <c r="GO41" i="170"/>
  <c r="GN41" i="170"/>
  <c r="GM41" i="170"/>
  <c r="GL41" i="170"/>
  <c r="GJ41" i="170"/>
  <c r="GI41" i="170"/>
  <c r="GH41" i="170"/>
  <c r="GG41" i="170"/>
  <c r="GE41" i="170"/>
  <c r="GD41" i="170"/>
  <c r="GC41" i="170"/>
  <c r="GB41" i="170"/>
  <c r="GA41" i="170"/>
  <c r="FZ41" i="170"/>
  <c r="FY41" i="170"/>
  <c r="FX41" i="170"/>
  <c r="FW41" i="170"/>
  <c r="FU41" i="170"/>
  <c r="FT41" i="170"/>
  <c r="FS41" i="170"/>
  <c r="FR41" i="170"/>
  <c r="FQ41" i="170"/>
  <c r="FP41" i="170"/>
  <c r="FO41" i="170"/>
  <c r="FN41" i="170"/>
  <c r="FM41" i="170"/>
  <c r="FL41" i="170"/>
  <c r="FK41" i="170"/>
  <c r="FJ41" i="170"/>
  <c r="FI41" i="170"/>
  <c r="FH41" i="170"/>
  <c r="FG41" i="170"/>
  <c r="FF41" i="170"/>
  <c r="FE41" i="170"/>
  <c r="FC41" i="170"/>
  <c r="FB41" i="170"/>
  <c r="FA41" i="170"/>
  <c r="EZ41" i="170"/>
  <c r="EY41" i="170"/>
  <c r="EX41" i="170"/>
  <c r="EW41" i="170"/>
  <c r="EV41" i="170"/>
  <c r="EU41" i="170"/>
  <c r="ET41" i="170"/>
  <c r="ES41" i="170"/>
  <c r="ER41" i="170"/>
  <c r="EP41" i="170"/>
  <c r="EO41" i="170"/>
  <c r="EN41" i="170"/>
  <c r="EM41" i="170"/>
  <c r="EL41" i="170"/>
  <c r="EK41" i="170"/>
  <c r="EJ41" i="170"/>
  <c r="EI41" i="170"/>
  <c r="EH41" i="170"/>
  <c r="EG41" i="170"/>
  <c r="EF41" i="170"/>
  <c r="EE41" i="170"/>
  <c r="ED41" i="170"/>
  <c r="EB41" i="170"/>
  <c r="EA41" i="170"/>
  <c r="DZ41" i="170"/>
  <c r="DY41" i="170"/>
  <c r="DX41" i="170"/>
  <c r="DW41" i="170"/>
  <c r="DV41" i="170"/>
  <c r="DU41" i="170"/>
  <c r="DT41" i="170"/>
  <c r="DS41" i="170"/>
  <c r="DR41" i="170"/>
  <c r="DQ41" i="170"/>
  <c r="DO41" i="170"/>
  <c r="DN41" i="170"/>
  <c r="DM41" i="170"/>
  <c r="DL41" i="170"/>
  <c r="DK41" i="170"/>
  <c r="DJ41" i="170"/>
  <c r="DI41" i="170"/>
  <c r="DH41" i="170"/>
  <c r="DG41" i="170"/>
  <c r="DF41" i="170"/>
  <c r="DE41" i="170"/>
  <c r="DD41" i="170"/>
  <c r="DB41" i="170"/>
  <c r="DA41" i="170"/>
  <c r="CZ41" i="170"/>
  <c r="CY41" i="170"/>
  <c r="CX41" i="170"/>
  <c r="CW41" i="170"/>
  <c r="CV41" i="170"/>
  <c r="CU41" i="170"/>
  <c r="CT41" i="170"/>
  <c r="CS41" i="170"/>
  <c r="CR41" i="170"/>
  <c r="CQ41" i="170"/>
  <c r="CN41" i="170"/>
  <c r="CM41" i="170"/>
  <c r="CL41" i="170"/>
  <c r="CK41" i="170"/>
  <c r="CJ41" i="170"/>
  <c r="CI41" i="170"/>
  <c r="CH41" i="170"/>
  <c r="CF41" i="170"/>
  <c r="CD41" i="170"/>
  <c r="CB41" i="170"/>
  <c r="BZ41" i="170"/>
  <c r="BY41" i="170"/>
  <c r="BX41" i="170"/>
  <c r="BW41" i="170"/>
  <c r="BV41" i="170"/>
  <c r="BU41" i="170"/>
  <c r="BT41" i="170"/>
  <c r="BS41" i="170"/>
  <c r="BR41" i="170"/>
  <c r="BQ41" i="170"/>
  <c r="BP41" i="170"/>
  <c r="BO41" i="170"/>
  <c r="BN41" i="170"/>
  <c r="BM41" i="170"/>
  <c r="BL41" i="170"/>
  <c r="BK41" i="170"/>
  <c r="BI41" i="170"/>
  <c r="BG41" i="170"/>
  <c r="BF41" i="170"/>
  <c r="BE41" i="170"/>
  <c r="BD41" i="170"/>
  <c r="BC41" i="170"/>
  <c r="BB41" i="170"/>
  <c r="BA41" i="170"/>
  <c r="AZ41" i="170"/>
  <c r="AY41" i="170"/>
  <c r="AX41" i="170"/>
  <c r="AW41" i="170"/>
  <c r="AV41" i="170"/>
  <c r="AU41" i="170"/>
  <c r="AT41" i="170"/>
  <c r="AR41" i="170"/>
  <c r="AQ41" i="170"/>
  <c r="AP41" i="170"/>
  <c r="AO41" i="170"/>
  <c r="AN41" i="170"/>
  <c r="AM41" i="170"/>
  <c r="AL41" i="170"/>
  <c r="AK41" i="170"/>
  <c r="AJ41" i="170"/>
  <c r="AI41" i="170"/>
  <c r="AH41" i="170"/>
  <c r="AG41" i="170"/>
  <c r="AF41" i="170"/>
  <c r="AE41" i="170"/>
  <c r="AD41" i="170"/>
  <c r="AB41" i="170"/>
  <c r="AA41" i="170"/>
  <c r="Z41" i="170"/>
  <c r="Y41" i="170"/>
  <c r="X41" i="170"/>
  <c r="W41" i="170"/>
  <c r="V41" i="170"/>
  <c r="U41" i="170"/>
  <c r="T41" i="170"/>
  <c r="S41" i="170"/>
  <c r="R41" i="170"/>
  <c r="Q41" i="170"/>
  <c r="P41" i="170"/>
  <c r="O41" i="170"/>
  <c r="N41" i="170"/>
  <c r="M41" i="170"/>
  <c r="L41" i="170"/>
  <c r="K41" i="170"/>
  <c r="J41" i="170"/>
  <c r="I41" i="170"/>
  <c r="H41" i="170"/>
  <c r="G41" i="170"/>
  <c r="F41" i="170"/>
  <c r="D41" i="170"/>
  <c r="C41" i="170"/>
  <c r="X156" i="209"/>
  <c r="O154" i="209"/>
  <c r="K154" i="209"/>
  <c r="Y153" i="209"/>
  <c r="J153" i="209"/>
  <c r="Y152" i="209"/>
  <c r="J152" i="209"/>
  <c r="R150" i="209"/>
  <c r="Q150" i="209"/>
  <c r="R149" i="209"/>
  <c r="Q149" i="209"/>
  <c r="Y148" i="209"/>
  <c r="J148" i="209"/>
  <c r="Y147" i="209"/>
  <c r="J147" i="209"/>
  <c r="Y146" i="209"/>
  <c r="J146" i="209"/>
  <c r="Y145" i="209"/>
  <c r="J145" i="209"/>
  <c r="Y144" i="209"/>
  <c r="J144" i="209"/>
  <c r="Y143" i="209"/>
  <c r="J143" i="209"/>
  <c r="Y142" i="209"/>
  <c r="J142" i="209"/>
  <c r="Y141" i="209"/>
  <c r="J141" i="209"/>
  <c r="Y140" i="209"/>
  <c r="J140" i="209"/>
  <c r="X139" i="209"/>
  <c r="Y138" i="209"/>
  <c r="J138" i="209"/>
  <c r="O136" i="209"/>
  <c r="K136" i="209"/>
  <c r="Y135" i="209"/>
  <c r="J135" i="209"/>
  <c r="Y134" i="209"/>
  <c r="J134" i="209"/>
  <c r="Y133" i="209"/>
  <c r="J133" i="209"/>
  <c r="Y132" i="209"/>
  <c r="J132" i="209"/>
  <c r="R131" i="209"/>
  <c r="J131" i="209"/>
  <c r="X130" i="209"/>
  <c r="O129" i="209"/>
  <c r="K129" i="209"/>
  <c r="O128" i="209"/>
  <c r="K128" i="209"/>
  <c r="R127" i="209"/>
  <c r="J127" i="209"/>
  <c r="R126" i="209"/>
  <c r="J126" i="209"/>
  <c r="Y125" i="209"/>
  <c r="J125" i="209"/>
  <c r="Y124" i="209"/>
  <c r="J124" i="209"/>
  <c r="Y123" i="209"/>
  <c r="J123" i="209"/>
  <c r="Y122" i="209"/>
  <c r="J122" i="209"/>
  <c r="Y121" i="209"/>
  <c r="J121" i="209"/>
  <c r="Y120" i="209"/>
  <c r="J120" i="209"/>
  <c r="Y119" i="209"/>
  <c r="J119" i="209"/>
  <c r="Y118" i="209"/>
  <c r="J118" i="209"/>
  <c r="Y117" i="209"/>
  <c r="J117" i="209"/>
  <c r="Y116" i="209"/>
  <c r="J116" i="209"/>
  <c r="X115" i="209"/>
  <c r="O114" i="209"/>
  <c r="K114" i="209"/>
  <c r="Y113" i="209"/>
  <c r="J113" i="209"/>
  <c r="Y112" i="209"/>
  <c r="J112" i="209"/>
  <c r="Y111" i="209"/>
  <c r="J111" i="209"/>
  <c r="X110" i="209"/>
  <c r="K109" i="209"/>
  <c r="V108" i="209"/>
  <c r="M108" i="209"/>
  <c r="K108" i="209"/>
  <c r="V107" i="209"/>
  <c r="M107" i="209"/>
  <c r="K107" i="209"/>
  <c r="V106" i="209"/>
  <c r="M106" i="209"/>
  <c r="K106" i="209"/>
  <c r="V105" i="209"/>
  <c r="K105" i="209"/>
  <c r="K104" i="209"/>
  <c r="O103" i="209"/>
  <c r="K103" i="209"/>
  <c r="T102" i="209"/>
  <c r="J102" i="209"/>
  <c r="T101" i="209"/>
  <c r="J101" i="209"/>
  <c r="T100" i="209"/>
  <c r="J100" i="209"/>
  <c r="T99" i="209"/>
  <c r="J99" i="209"/>
  <c r="T98" i="209"/>
  <c r="J98" i="209"/>
  <c r="T97" i="209"/>
  <c r="J97" i="209"/>
  <c r="T96" i="209"/>
  <c r="J96" i="209"/>
  <c r="T95" i="209"/>
  <c r="J95" i="209"/>
  <c r="T94" i="209"/>
  <c r="J94" i="209"/>
  <c r="Y93" i="209"/>
  <c r="O92" i="209"/>
  <c r="K92" i="209"/>
  <c r="I91" i="209"/>
  <c r="O90" i="209"/>
  <c r="K90" i="209"/>
  <c r="I89" i="209"/>
  <c r="P88" i="209"/>
  <c r="N88" i="209"/>
  <c r="P87" i="209"/>
  <c r="N87" i="209"/>
  <c r="R86" i="209"/>
  <c r="Q86" i="209"/>
  <c r="S85" i="209"/>
  <c r="M85" i="209"/>
  <c r="K85" i="209"/>
  <c r="J85" i="209"/>
  <c r="S84" i="209"/>
  <c r="M84" i="209"/>
  <c r="K84" i="209"/>
  <c r="J84" i="209"/>
  <c r="I82" i="209"/>
  <c r="O80" i="209"/>
  <c r="K80" i="209"/>
  <c r="K79" i="209"/>
  <c r="K78" i="209"/>
  <c r="K77" i="209"/>
  <c r="K76" i="209"/>
  <c r="K75" i="209"/>
  <c r="K74" i="209"/>
  <c r="K73" i="209"/>
  <c r="K72" i="209"/>
  <c r="K71" i="209"/>
  <c r="K70" i="209"/>
  <c r="K69" i="209"/>
  <c r="K68" i="209"/>
  <c r="K67" i="209"/>
  <c r="X66" i="209"/>
  <c r="O64" i="209"/>
  <c r="K64" i="209"/>
  <c r="R63" i="209"/>
  <c r="Q63" i="209"/>
  <c r="R62" i="209"/>
  <c r="Q62" i="209"/>
  <c r="M62" i="209"/>
  <c r="R61" i="209"/>
  <c r="Q61" i="209"/>
  <c r="K60" i="209"/>
  <c r="R59" i="209"/>
  <c r="J59" i="209"/>
  <c r="R58" i="209"/>
  <c r="J58" i="209"/>
  <c r="R57" i="209"/>
  <c r="J57" i="209"/>
  <c r="R56" i="209"/>
  <c r="J56" i="209"/>
  <c r="X55" i="209"/>
  <c r="K54" i="209"/>
  <c r="K53" i="209"/>
  <c r="E53" i="209"/>
  <c r="CA41" i="170" s="1"/>
  <c r="K52" i="209"/>
  <c r="K51" i="209"/>
  <c r="O50" i="209"/>
  <c r="K50" i="209"/>
  <c r="K49" i="209"/>
  <c r="K48" i="209"/>
  <c r="X47" i="209"/>
  <c r="K46" i="209"/>
  <c r="K45" i="209"/>
  <c r="E45" i="209"/>
  <c r="O44" i="209"/>
  <c r="K44" i="209"/>
  <c r="K43" i="209"/>
  <c r="O42" i="209"/>
  <c r="K42" i="209"/>
  <c r="K41" i="209"/>
  <c r="K40" i="209"/>
  <c r="X39" i="209"/>
  <c r="I38" i="209"/>
  <c r="K37" i="209"/>
  <c r="E37" i="209"/>
  <c r="AS41" i="170" s="1"/>
  <c r="K36" i="209"/>
  <c r="K35" i="209"/>
  <c r="K34" i="209"/>
  <c r="X33" i="209"/>
  <c r="I32" i="209"/>
  <c r="I31" i="209"/>
  <c r="Y30" i="209"/>
  <c r="M30" i="209"/>
  <c r="J30" i="209"/>
  <c r="Y29" i="209"/>
  <c r="M29" i="209"/>
  <c r="J29" i="209"/>
  <c r="K28" i="209"/>
  <c r="K26" i="209"/>
  <c r="I25" i="209"/>
  <c r="I24" i="209"/>
  <c r="Q23" i="209"/>
  <c r="K23" i="209"/>
  <c r="Q22" i="209"/>
  <c r="K22" i="209"/>
  <c r="Q21" i="209"/>
  <c r="K21" i="209"/>
  <c r="Q20" i="209"/>
  <c r="K20" i="209"/>
  <c r="Q19" i="209"/>
  <c r="K19" i="209"/>
  <c r="Q18" i="209"/>
  <c r="K18" i="209"/>
  <c r="Q17" i="209"/>
  <c r="K17" i="209"/>
  <c r="Q16" i="209"/>
  <c r="K16" i="209"/>
  <c r="Q15" i="209"/>
  <c r="K15" i="209"/>
  <c r="K14" i="209"/>
  <c r="O13" i="209"/>
  <c r="L13" i="209"/>
  <c r="K13" i="209"/>
  <c r="I12" i="209"/>
  <c r="HX39" i="170"/>
  <c r="HW39" i="170"/>
  <c r="HV39" i="170"/>
  <c r="HT39" i="170"/>
  <c r="HS39" i="170"/>
  <c r="HR39" i="170"/>
  <c r="HQ39" i="170"/>
  <c r="HP39" i="170"/>
  <c r="HO39" i="170"/>
  <c r="HN39" i="170"/>
  <c r="HM39" i="170"/>
  <c r="HL39" i="170"/>
  <c r="HK39" i="170"/>
  <c r="HJ39" i="170"/>
  <c r="HH39" i="170"/>
  <c r="HF39" i="170"/>
  <c r="HE39" i="170"/>
  <c r="HD39" i="170"/>
  <c r="HC39" i="170"/>
  <c r="HB39" i="170"/>
  <c r="HA39" i="170"/>
  <c r="GY39" i="170"/>
  <c r="GX39" i="170"/>
  <c r="GW39" i="170"/>
  <c r="GV39" i="170"/>
  <c r="GU39" i="170"/>
  <c r="GT39" i="170"/>
  <c r="GS39" i="170"/>
  <c r="GR39" i="170"/>
  <c r="GQ39" i="170"/>
  <c r="GP39" i="170"/>
  <c r="GO39" i="170"/>
  <c r="GN39" i="170"/>
  <c r="GM39" i="170"/>
  <c r="GL39" i="170"/>
  <c r="GJ39" i="170"/>
  <c r="GI39" i="170"/>
  <c r="GH39" i="170"/>
  <c r="GG39" i="170"/>
  <c r="GE39" i="170"/>
  <c r="GD39" i="170"/>
  <c r="GC39" i="170"/>
  <c r="GB39" i="170"/>
  <c r="GA39" i="170"/>
  <c r="FZ39" i="170"/>
  <c r="FY39" i="170"/>
  <c r="FX39" i="170"/>
  <c r="FW39" i="170"/>
  <c r="FU39" i="170"/>
  <c r="FT39" i="170"/>
  <c r="FS39" i="170"/>
  <c r="FR39" i="170"/>
  <c r="FQ39" i="170"/>
  <c r="FP39" i="170"/>
  <c r="FO39" i="170"/>
  <c r="FN39" i="170"/>
  <c r="FM39" i="170"/>
  <c r="FL39" i="170"/>
  <c r="FK39" i="170"/>
  <c r="FJ39" i="170"/>
  <c r="FI39" i="170"/>
  <c r="FH39" i="170"/>
  <c r="FG39" i="170"/>
  <c r="FF39" i="170"/>
  <c r="FE39" i="170"/>
  <c r="FC39" i="170"/>
  <c r="FB39" i="170"/>
  <c r="FA39" i="170"/>
  <c r="EZ39" i="170"/>
  <c r="EY39" i="170"/>
  <c r="EX39" i="170"/>
  <c r="EW39" i="170"/>
  <c r="EV39" i="170"/>
  <c r="EU39" i="170"/>
  <c r="ET39" i="170"/>
  <c r="ES39" i="170"/>
  <c r="ER39" i="170"/>
  <c r="EP39" i="170"/>
  <c r="EO39" i="170"/>
  <c r="EN39" i="170"/>
  <c r="EM39" i="170"/>
  <c r="EL39" i="170"/>
  <c r="EK39" i="170"/>
  <c r="EJ39" i="170"/>
  <c r="EI39" i="170"/>
  <c r="EH39" i="170"/>
  <c r="EG39" i="170"/>
  <c r="EF39" i="170"/>
  <c r="EE39" i="170"/>
  <c r="ED39" i="170"/>
  <c r="EB39" i="170"/>
  <c r="EA39" i="170"/>
  <c r="DZ39" i="170"/>
  <c r="DY39" i="170"/>
  <c r="DX39" i="170"/>
  <c r="DW39" i="170"/>
  <c r="DV39" i="170"/>
  <c r="DU39" i="170"/>
  <c r="DT39" i="170"/>
  <c r="DS39" i="170"/>
  <c r="DR39" i="170"/>
  <c r="DQ39" i="170"/>
  <c r="DO39" i="170"/>
  <c r="DN39" i="170"/>
  <c r="DM39" i="170"/>
  <c r="DL39" i="170"/>
  <c r="DK39" i="170"/>
  <c r="DJ39" i="170"/>
  <c r="DI39" i="170"/>
  <c r="DH39" i="170"/>
  <c r="DG39" i="170"/>
  <c r="DF39" i="170"/>
  <c r="DE39" i="170"/>
  <c r="DD39" i="170"/>
  <c r="DB39" i="170"/>
  <c r="DA39" i="170"/>
  <c r="CZ39" i="170"/>
  <c r="CY39" i="170"/>
  <c r="CX39" i="170"/>
  <c r="CW39" i="170"/>
  <c r="CV39" i="170"/>
  <c r="CU39" i="170"/>
  <c r="CT39" i="170"/>
  <c r="CS39" i="170"/>
  <c r="CR39" i="170"/>
  <c r="CQ39" i="170"/>
  <c r="CN39" i="170"/>
  <c r="CM39" i="170"/>
  <c r="CL39" i="170"/>
  <c r="CK39" i="170"/>
  <c r="CJ39" i="170"/>
  <c r="CI39" i="170"/>
  <c r="CH39" i="170"/>
  <c r="CF39" i="170"/>
  <c r="CD39" i="170"/>
  <c r="CB39" i="170"/>
  <c r="BZ39" i="170"/>
  <c r="BY39" i="170"/>
  <c r="BX39" i="170"/>
  <c r="BW39" i="170"/>
  <c r="BV39" i="170"/>
  <c r="BU39" i="170"/>
  <c r="BT39" i="170"/>
  <c r="BS39" i="170"/>
  <c r="BR39" i="170"/>
  <c r="BQ39" i="170"/>
  <c r="BP39" i="170"/>
  <c r="BO39" i="170"/>
  <c r="BN39" i="170"/>
  <c r="BM39" i="170"/>
  <c r="BL39" i="170"/>
  <c r="BK39" i="170"/>
  <c r="BI39" i="170"/>
  <c r="BG39" i="170"/>
  <c r="BF39" i="170"/>
  <c r="BE39" i="170"/>
  <c r="BD39" i="170"/>
  <c r="BC39" i="170"/>
  <c r="BB39" i="170"/>
  <c r="BA39" i="170"/>
  <c r="AZ39" i="170"/>
  <c r="AY39" i="170"/>
  <c r="AX39" i="170"/>
  <c r="AW39" i="170"/>
  <c r="AV39" i="170"/>
  <c r="AU39" i="170"/>
  <c r="AT39" i="170"/>
  <c r="AR39" i="170"/>
  <c r="AQ39" i="170"/>
  <c r="AP39" i="170"/>
  <c r="AO39" i="170"/>
  <c r="AN39" i="170"/>
  <c r="AM39" i="170"/>
  <c r="AL39" i="170"/>
  <c r="AK39" i="170"/>
  <c r="AJ39" i="170"/>
  <c r="AI39" i="170"/>
  <c r="AH39" i="170"/>
  <c r="AG39" i="170"/>
  <c r="AF39" i="170"/>
  <c r="AE39" i="170"/>
  <c r="AD39" i="170"/>
  <c r="AB39" i="170"/>
  <c r="AA39" i="170"/>
  <c r="Z39" i="170"/>
  <c r="Y39" i="170"/>
  <c r="X39" i="170"/>
  <c r="W39" i="170"/>
  <c r="V39" i="170"/>
  <c r="U39" i="170"/>
  <c r="T39" i="170"/>
  <c r="S39" i="170"/>
  <c r="R39" i="170"/>
  <c r="Q39" i="170"/>
  <c r="P39" i="170"/>
  <c r="O39" i="170"/>
  <c r="N39" i="170"/>
  <c r="M39" i="170"/>
  <c r="L39" i="170"/>
  <c r="K39" i="170"/>
  <c r="J39" i="170"/>
  <c r="I39" i="170"/>
  <c r="H39" i="170"/>
  <c r="G39" i="170"/>
  <c r="F39" i="170"/>
  <c r="D39" i="170"/>
  <c r="C39" i="170"/>
  <c r="X156" i="208"/>
  <c r="O154" i="208"/>
  <c r="K154" i="208"/>
  <c r="Y153" i="208"/>
  <c r="J153" i="208"/>
  <c r="Y152" i="208"/>
  <c r="J152" i="208"/>
  <c r="R150" i="208"/>
  <c r="Q150" i="208"/>
  <c r="R149" i="208"/>
  <c r="Q149" i="208"/>
  <c r="Y148" i="208"/>
  <c r="J148" i="208"/>
  <c r="Y147" i="208"/>
  <c r="J147" i="208"/>
  <c r="Y146" i="208"/>
  <c r="J146" i="208"/>
  <c r="Y145" i="208"/>
  <c r="J145" i="208"/>
  <c r="Y144" i="208"/>
  <c r="J144" i="208"/>
  <c r="Y143" i="208"/>
  <c r="J143" i="208"/>
  <c r="Y142" i="208"/>
  <c r="J142" i="208"/>
  <c r="Y141" i="208"/>
  <c r="J141" i="208"/>
  <c r="Y140" i="208"/>
  <c r="J140" i="208"/>
  <c r="X139" i="208"/>
  <c r="Y138" i="208"/>
  <c r="J138" i="208"/>
  <c r="O136" i="208"/>
  <c r="K136" i="208"/>
  <c r="Y135" i="208"/>
  <c r="J135" i="208"/>
  <c r="Y134" i="208"/>
  <c r="J134" i="208"/>
  <c r="Y133" i="208"/>
  <c r="J133" i="208"/>
  <c r="Y132" i="208"/>
  <c r="J132" i="208"/>
  <c r="R131" i="208"/>
  <c r="J131" i="208"/>
  <c r="X130" i="208"/>
  <c r="O129" i="208"/>
  <c r="K129" i="208"/>
  <c r="O128" i="208"/>
  <c r="K128" i="208"/>
  <c r="R127" i="208"/>
  <c r="J127" i="208"/>
  <c r="R126" i="208"/>
  <c r="J126" i="208"/>
  <c r="Y125" i="208"/>
  <c r="J125" i="208"/>
  <c r="Y124" i="208"/>
  <c r="J124" i="208"/>
  <c r="Y123" i="208"/>
  <c r="J123" i="208"/>
  <c r="Y122" i="208"/>
  <c r="J122" i="208"/>
  <c r="Y121" i="208"/>
  <c r="J121" i="208"/>
  <c r="Y120" i="208"/>
  <c r="J120" i="208"/>
  <c r="Y119" i="208"/>
  <c r="J119" i="208"/>
  <c r="Y118" i="208"/>
  <c r="J118" i="208"/>
  <c r="Y117" i="208"/>
  <c r="J117" i="208"/>
  <c r="Y116" i="208"/>
  <c r="J116" i="208"/>
  <c r="X115" i="208"/>
  <c r="O114" i="208"/>
  <c r="K114" i="208"/>
  <c r="Y113" i="208"/>
  <c r="J113" i="208"/>
  <c r="Y112" i="208"/>
  <c r="J112" i="208"/>
  <c r="Y111" i="208"/>
  <c r="J111" i="208"/>
  <c r="X110" i="208"/>
  <c r="K109" i="208"/>
  <c r="V108" i="208"/>
  <c r="M108" i="208"/>
  <c r="K108" i="208"/>
  <c r="V107" i="208"/>
  <c r="M107" i="208"/>
  <c r="K107" i="208"/>
  <c r="V106" i="208"/>
  <c r="M106" i="208"/>
  <c r="K106" i="208"/>
  <c r="V105" i="208"/>
  <c r="K105" i="208"/>
  <c r="K104" i="208"/>
  <c r="O103" i="208"/>
  <c r="K103" i="208"/>
  <c r="T102" i="208"/>
  <c r="J102" i="208"/>
  <c r="T101" i="208"/>
  <c r="J101" i="208"/>
  <c r="T100" i="208"/>
  <c r="J100" i="208"/>
  <c r="T99" i="208"/>
  <c r="J99" i="208"/>
  <c r="T98" i="208"/>
  <c r="J98" i="208"/>
  <c r="T97" i="208"/>
  <c r="J97" i="208"/>
  <c r="T96" i="208"/>
  <c r="J96" i="208"/>
  <c r="T95" i="208"/>
  <c r="J95" i="208"/>
  <c r="T94" i="208"/>
  <c r="J94" i="208"/>
  <c r="Y93" i="208"/>
  <c r="O92" i="208"/>
  <c r="K92" i="208"/>
  <c r="I91" i="208"/>
  <c r="O90" i="208"/>
  <c r="K90" i="208"/>
  <c r="I89" i="208"/>
  <c r="P88" i="208"/>
  <c r="N88" i="208"/>
  <c r="P87" i="208"/>
  <c r="N87" i="208"/>
  <c r="R86" i="208"/>
  <c r="Q86" i="208"/>
  <c r="S85" i="208"/>
  <c r="M85" i="208"/>
  <c r="K85" i="208"/>
  <c r="J85" i="208"/>
  <c r="S84" i="208"/>
  <c r="M84" i="208"/>
  <c r="K84" i="208"/>
  <c r="J84" i="208"/>
  <c r="I82" i="208"/>
  <c r="O80" i="208"/>
  <c r="K80" i="208"/>
  <c r="K79" i="208"/>
  <c r="K78" i="208"/>
  <c r="K77" i="208"/>
  <c r="K76" i="208"/>
  <c r="K75" i="208"/>
  <c r="K74" i="208"/>
  <c r="K73" i="208"/>
  <c r="K72" i="208"/>
  <c r="K71" i="208"/>
  <c r="K70" i="208"/>
  <c r="K69" i="208"/>
  <c r="K68" i="208"/>
  <c r="K67" i="208"/>
  <c r="X66" i="208"/>
  <c r="O64" i="208"/>
  <c r="K64" i="208"/>
  <c r="R63" i="208"/>
  <c r="Q63" i="208"/>
  <c r="R62" i="208"/>
  <c r="Q62" i="208"/>
  <c r="M62" i="208"/>
  <c r="R61" i="208"/>
  <c r="Q61" i="208"/>
  <c r="K60" i="208"/>
  <c r="R59" i="208"/>
  <c r="J59" i="208"/>
  <c r="R58" i="208"/>
  <c r="J58" i="208"/>
  <c r="R57" i="208"/>
  <c r="J57" i="208"/>
  <c r="R56" i="208"/>
  <c r="J56" i="208"/>
  <c r="X55" i="208"/>
  <c r="K54" i="208"/>
  <c r="K53" i="208"/>
  <c r="CA39" i="170"/>
  <c r="K52" i="208"/>
  <c r="K51" i="208"/>
  <c r="O50" i="208"/>
  <c r="K50" i="208"/>
  <c r="K49" i="208"/>
  <c r="K48" i="208"/>
  <c r="X47" i="208"/>
  <c r="K46" i="208"/>
  <c r="K45" i="208"/>
  <c r="O44" i="208"/>
  <c r="K44" i="208"/>
  <c r="K43" i="208"/>
  <c r="O42" i="208"/>
  <c r="K42" i="208"/>
  <c r="K41" i="208"/>
  <c r="K40" i="208"/>
  <c r="X39" i="208"/>
  <c r="I38" i="208"/>
  <c r="K37" i="208"/>
  <c r="E37" i="208"/>
  <c r="AS39" i="170" s="1"/>
  <c r="K36" i="208"/>
  <c r="K35" i="208"/>
  <c r="K34" i="208"/>
  <c r="X33" i="208"/>
  <c r="I32" i="208"/>
  <c r="I31" i="208"/>
  <c r="Y30" i="208"/>
  <c r="M30" i="208"/>
  <c r="J30" i="208"/>
  <c r="Y29" i="208"/>
  <c r="M29" i="208"/>
  <c r="J29" i="208"/>
  <c r="K28" i="208"/>
  <c r="K26" i="208"/>
  <c r="I25" i="208"/>
  <c r="I24" i="208"/>
  <c r="Q23" i="208"/>
  <c r="K23" i="208"/>
  <c r="Q22" i="208"/>
  <c r="K22" i="208"/>
  <c r="Q21" i="208"/>
  <c r="K21" i="208"/>
  <c r="Q20" i="208"/>
  <c r="K20" i="208"/>
  <c r="Q19" i="208"/>
  <c r="K19" i="208"/>
  <c r="Q18" i="208"/>
  <c r="K18" i="208"/>
  <c r="Q17" i="208"/>
  <c r="K17" i="208"/>
  <c r="Q16" i="208"/>
  <c r="K16" i="208"/>
  <c r="Q15" i="208"/>
  <c r="K15" i="208"/>
  <c r="K14" i="208"/>
  <c r="O13" i="208"/>
  <c r="L13" i="208"/>
  <c r="K13" i="208"/>
  <c r="I12" i="208"/>
  <c r="F58" i="209" l="1"/>
  <c r="CG41" i="170" s="1"/>
  <c r="BH41" i="170"/>
  <c r="CG39" i="170"/>
  <c r="BH39" i="170"/>
  <c r="CE41" i="170"/>
  <c r="F56" i="209"/>
  <c r="CC41" i="170" s="1"/>
  <c r="CE39" i="170"/>
  <c r="CC39" i="170"/>
  <c r="HX37" i="170" l="1"/>
  <c r="HW37" i="170"/>
  <c r="HV37" i="170"/>
  <c r="HT37" i="170"/>
  <c r="HS37" i="170"/>
  <c r="HR37" i="170"/>
  <c r="HQ37" i="170"/>
  <c r="HP37" i="170"/>
  <c r="HO37" i="170"/>
  <c r="HN37" i="170"/>
  <c r="HM37" i="170"/>
  <c r="HL37" i="170"/>
  <c r="HK37" i="170"/>
  <c r="HJ37" i="170"/>
  <c r="HH37" i="170"/>
  <c r="HF37" i="170"/>
  <c r="HE37" i="170"/>
  <c r="HD37" i="170"/>
  <c r="HC37" i="170"/>
  <c r="HB37" i="170"/>
  <c r="HA37" i="170"/>
  <c r="GY37" i="170"/>
  <c r="GX37" i="170"/>
  <c r="GW37" i="170"/>
  <c r="GV37" i="170"/>
  <c r="GU37" i="170"/>
  <c r="GT37" i="170"/>
  <c r="GS37" i="170"/>
  <c r="GR37" i="170"/>
  <c r="GQ37" i="170"/>
  <c r="GP37" i="170"/>
  <c r="GO37" i="170"/>
  <c r="GN37" i="170"/>
  <c r="GM37" i="170"/>
  <c r="GL37" i="170"/>
  <c r="GJ37" i="170"/>
  <c r="GI37" i="170"/>
  <c r="GH37" i="170"/>
  <c r="GG37" i="170"/>
  <c r="GE37" i="170"/>
  <c r="GD37" i="170"/>
  <c r="GC37" i="170"/>
  <c r="GB37" i="170"/>
  <c r="GA37" i="170"/>
  <c r="FZ37" i="170"/>
  <c r="FY37" i="170"/>
  <c r="FX37" i="170"/>
  <c r="FW37" i="170"/>
  <c r="FU37" i="170"/>
  <c r="FT37" i="170"/>
  <c r="FS37" i="170"/>
  <c r="FR37" i="170"/>
  <c r="FQ37" i="170"/>
  <c r="FP37" i="170"/>
  <c r="FO37" i="170"/>
  <c r="FN37" i="170"/>
  <c r="FM37" i="170"/>
  <c r="FL37" i="170"/>
  <c r="FK37" i="170"/>
  <c r="FJ37" i="170"/>
  <c r="FI37" i="170"/>
  <c r="FH37" i="170"/>
  <c r="FG37" i="170"/>
  <c r="FF37" i="170"/>
  <c r="FE37" i="170"/>
  <c r="FC37" i="170"/>
  <c r="FB37" i="170"/>
  <c r="FA37" i="170"/>
  <c r="EZ37" i="170"/>
  <c r="EY37" i="170"/>
  <c r="EX37" i="170"/>
  <c r="EW37" i="170"/>
  <c r="EV37" i="170"/>
  <c r="EU37" i="170"/>
  <c r="ET37" i="170"/>
  <c r="ES37" i="170"/>
  <c r="ER37" i="170"/>
  <c r="EP37" i="170"/>
  <c r="EO37" i="170"/>
  <c r="EN37" i="170"/>
  <c r="EM37" i="170"/>
  <c r="EL37" i="170"/>
  <c r="EK37" i="170"/>
  <c r="EJ37" i="170"/>
  <c r="EI37" i="170"/>
  <c r="EH37" i="170"/>
  <c r="EG37" i="170"/>
  <c r="EF37" i="170"/>
  <c r="EE37" i="170"/>
  <c r="ED37" i="170"/>
  <c r="EB37" i="170"/>
  <c r="EA37" i="170"/>
  <c r="DZ37" i="170"/>
  <c r="DY37" i="170"/>
  <c r="DX37" i="170"/>
  <c r="DW37" i="170"/>
  <c r="DV37" i="170"/>
  <c r="DU37" i="170"/>
  <c r="DT37" i="170"/>
  <c r="DS37" i="170"/>
  <c r="DR37" i="170"/>
  <c r="DQ37" i="170"/>
  <c r="DO37" i="170"/>
  <c r="DN37" i="170"/>
  <c r="DM37" i="170"/>
  <c r="DL37" i="170"/>
  <c r="DK37" i="170"/>
  <c r="DJ37" i="170"/>
  <c r="DI37" i="170"/>
  <c r="DH37" i="170"/>
  <c r="DG37" i="170"/>
  <c r="DF37" i="170"/>
  <c r="DE37" i="170"/>
  <c r="DD37" i="170"/>
  <c r="DB37" i="170"/>
  <c r="DA37" i="170"/>
  <c r="CZ37" i="170"/>
  <c r="CY37" i="170"/>
  <c r="CX37" i="170"/>
  <c r="CW37" i="170"/>
  <c r="CV37" i="170"/>
  <c r="CU37" i="170"/>
  <c r="CT37" i="170"/>
  <c r="CS37" i="170"/>
  <c r="CR37" i="170"/>
  <c r="CQ37" i="170"/>
  <c r="CN37" i="170"/>
  <c r="CM37" i="170"/>
  <c r="CL37" i="170"/>
  <c r="CK37" i="170"/>
  <c r="CJ37" i="170"/>
  <c r="CI37" i="170"/>
  <c r="CH37" i="170"/>
  <c r="CF37" i="170"/>
  <c r="CD37" i="170"/>
  <c r="CB37" i="170"/>
  <c r="BZ37" i="170"/>
  <c r="BY37" i="170"/>
  <c r="BX37" i="170"/>
  <c r="BW37" i="170"/>
  <c r="BV37" i="170"/>
  <c r="BU37" i="170"/>
  <c r="BT37" i="170"/>
  <c r="BS37" i="170"/>
  <c r="BR37" i="170"/>
  <c r="BQ37" i="170"/>
  <c r="BP37" i="170"/>
  <c r="BO37" i="170"/>
  <c r="BN37" i="170"/>
  <c r="BM37" i="170"/>
  <c r="BL37" i="170"/>
  <c r="BK37" i="170"/>
  <c r="BI37" i="170"/>
  <c r="BG37" i="170"/>
  <c r="BF37" i="170"/>
  <c r="BE37" i="170"/>
  <c r="BD37" i="170"/>
  <c r="BC37" i="170"/>
  <c r="BB37" i="170"/>
  <c r="BA37" i="170"/>
  <c r="AZ37" i="170"/>
  <c r="AY37" i="170"/>
  <c r="AX37" i="170"/>
  <c r="AW37" i="170"/>
  <c r="AV37" i="170"/>
  <c r="AU37" i="170"/>
  <c r="AT37" i="170"/>
  <c r="AR37" i="170"/>
  <c r="AQ37" i="170"/>
  <c r="AP37" i="170"/>
  <c r="AO37" i="170"/>
  <c r="AN37" i="170"/>
  <c r="AM37" i="170"/>
  <c r="AL37" i="170"/>
  <c r="AK37" i="170"/>
  <c r="AJ37" i="170"/>
  <c r="AI37" i="170"/>
  <c r="AH37" i="170"/>
  <c r="AG37" i="170"/>
  <c r="AF37" i="170"/>
  <c r="AE37" i="170"/>
  <c r="AD37" i="170"/>
  <c r="AB37" i="170"/>
  <c r="AA37" i="170"/>
  <c r="Z37" i="170"/>
  <c r="Y37" i="170"/>
  <c r="X37" i="170"/>
  <c r="W37" i="170"/>
  <c r="V37" i="170"/>
  <c r="U37" i="170"/>
  <c r="T37" i="170"/>
  <c r="S37" i="170"/>
  <c r="R37" i="170"/>
  <c r="Q37" i="170"/>
  <c r="P37" i="170"/>
  <c r="O37" i="170"/>
  <c r="N37" i="170"/>
  <c r="M37" i="170"/>
  <c r="L37" i="170"/>
  <c r="K37" i="170"/>
  <c r="J37" i="170"/>
  <c r="I37" i="170"/>
  <c r="H37" i="170"/>
  <c r="G37" i="170"/>
  <c r="F37" i="170"/>
  <c r="D37" i="170"/>
  <c r="C37" i="170"/>
  <c r="X156" i="207"/>
  <c r="O154" i="207"/>
  <c r="K154" i="207"/>
  <c r="Y153" i="207"/>
  <c r="J153" i="207"/>
  <c r="Y152" i="207"/>
  <c r="J152" i="207"/>
  <c r="R150" i="207"/>
  <c r="Q150" i="207"/>
  <c r="R149" i="207"/>
  <c r="Q149" i="207"/>
  <c r="Y148" i="207"/>
  <c r="J148" i="207"/>
  <c r="Y147" i="207"/>
  <c r="J147" i="207"/>
  <c r="Y146" i="207"/>
  <c r="J146" i="207"/>
  <c r="Y145" i="207"/>
  <c r="J145" i="207"/>
  <c r="Y144" i="207"/>
  <c r="J144" i="207"/>
  <c r="Y143" i="207"/>
  <c r="J143" i="207"/>
  <c r="Y142" i="207"/>
  <c r="J142" i="207"/>
  <c r="Y141" i="207"/>
  <c r="J141" i="207"/>
  <c r="Y140" i="207"/>
  <c r="J140" i="207"/>
  <c r="X139" i="207"/>
  <c r="Y138" i="207"/>
  <c r="J138" i="207"/>
  <c r="O136" i="207"/>
  <c r="K136" i="207"/>
  <c r="Y135" i="207"/>
  <c r="J135" i="207"/>
  <c r="Y134" i="207"/>
  <c r="J134" i="207"/>
  <c r="Y133" i="207"/>
  <c r="J133" i="207"/>
  <c r="Y132" i="207"/>
  <c r="J132" i="207"/>
  <c r="R131" i="207"/>
  <c r="J131" i="207"/>
  <c r="X130" i="207"/>
  <c r="O129" i="207"/>
  <c r="K129" i="207"/>
  <c r="O128" i="207"/>
  <c r="K128" i="207"/>
  <c r="R127" i="207"/>
  <c r="J127" i="207"/>
  <c r="R126" i="207"/>
  <c r="J126" i="207"/>
  <c r="Y125" i="207"/>
  <c r="J125" i="207"/>
  <c r="Y124" i="207"/>
  <c r="J124" i="207"/>
  <c r="Y123" i="207"/>
  <c r="J123" i="207"/>
  <c r="Y122" i="207"/>
  <c r="J122" i="207"/>
  <c r="Y121" i="207"/>
  <c r="J121" i="207"/>
  <c r="Y120" i="207"/>
  <c r="J120" i="207"/>
  <c r="Y119" i="207"/>
  <c r="J119" i="207"/>
  <c r="Y118" i="207"/>
  <c r="J118" i="207"/>
  <c r="Y117" i="207"/>
  <c r="J117" i="207"/>
  <c r="Y116" i="207"/>
  <c r="J116" i="207"/>
  <c r="X115" i="207"/>
  <c r="O114" i="207"/>
  <c r="K114" i="207"/>
  <c r="Y113" i="207"/>
  <c r="J113" i="207"/>
  <c r="Y112" i="207"/>
  <c r="J112" i="207"/>
  <c r="Y111" i="207"/>
  <c r="J111" i="207"/>
  <c r="X110" i="207"/>
  <c r="K109" i="207"/>
  <c r="V108" i="207"/>
  <c r="M108" i="207"/>
  <c r="K108" i="207"/>
  <c r="V107" i="207"/>
  <c r="M107" i="207"/>
  <c r="K107" i="207"/>
  <c r="V106" i="207"/>
  <c r="M106" i="207"/>
  <c r="K106" i="207"/>
  <c r="V105" i="207"/>
  <c r="K105" i="207"/>
  <c r="K104" i="207"/>
  <c r="O103" i="207"/>
  <c r="K103" i="207"/>
  <c r="T102" i="207"/>
  <c r="J102" i="207"/>
  <c r="T101" i="207"/>
  <c r="J101" i="207"/>
  <c r="T100" i="207"/>
  <c r="J100" i="207"/>
  <c r="T99" i="207"/>
  <c r="J99" i="207"/>
  <c r="T98" i="207"/>
  <c r="J98" i="207"/>
  <c r="T97" i="207"/>
  <c r="J97" i="207"/>
  <c r="T96" i="207"/>
  <c r="J96" i="207"/>
  <c r="T95" i="207"/>
  <c r="J95" i="207"/>
  <c r="T94" i="207"/>
  <c r="J94" i="207"/>
  <c r="Y93" i="207"/>
  <c r="O92" i="207"/>
  <c r="K92" i="207"/>
  <c r="I91" i="207"/>
  <c r="O90" i="207"/>
  <c r="K90" i="207"/>
  <c r="I89" i="207"/>
  <c r="P88" i="207"/>
  <c r="N88" i="207"/>
  <c r="P87" i="207"/>
  <c r="N87" i="207"/>
  <c r="R86" i="207"/>
  <c r="Q86" i="207"/>
  <c r="S85" i="207"/>
  <c r="M85" i="207"/>
  <c r="K85" i="207"/>
  <c r="J85" i="207"/>
  <c r="S84" i="207"/>
  <c r="M84" i="207"/>
  <c r="K84" i="207"/>
  <c r="J84" i="207"/>
  <c r="I82" i="207"/>
  <c r="O80" i="207"/>
  <c r="K80" i="207"/>
  <c r="K79" i="207"/>
  <c r="K78" i="207"/>
  <c r="K77" i="207"/>
  <c r="K76" i="207"/>
  <c r="K75" i="207"/>
  <c r="K74" i="207"/>
  <c r="K73" i="207"/>
  <c r="K72" i="207"/>
  <c r="K71" i="207"/>
  <c r="K70" i="207"/>
  <c r="K69" i="207"/>
  <c r="K68" i="207"/>
  <c r="K67" i="207"/>
  <c r="X66" i="207"/>
  <c r="O64" i="207"/>
  <c r="K64" i="207"/>
  <c r="R63" i="207"/>
  <c r="Q63" i="207"/>
  <c r="R62" i="207"/>
  <c r="Q62" i="207"/>
  <c r="M62" i="207"/>
  <c r="R61" i="207"/>
  <c r="Q61" i="207"/>
  <c r="K60" i="207"/>
  <c r="R59" i="207"/>
  <c r="J59" i="207"/>
  <c r="R58" i="207"/>
  <c r="J58" i="207"/>
  <c r="R57" i="207"/>
  <c r="J57" i="207"/>
  <c r="R56" i="207"/>
  <c r="J56" i="207"/>
  <c r="X55" i="207"/>
  <c r="K54" i="207"/>
  <c r="K53" i="207"/>
  <c r="E53" i="207"/>
  <c r="CA37" i="170" s="1"/>
  <c r="K52" i="207"/>
  <c r="K51" i="207"/>
  <c r="O50" i="207"/>
  <c r="K50" i="207"/>
  <c r="K49" i="207"/>
  <c r="K48" i="207"/>
  <c r="X47" i="207"/>
  <c r="K46" i="207"/>
  <c r="K45" i="207"/>
  <c r="E45" i="207"/>
  <c r="BH37" i="170" s="1"/>
  <c r="O44" i="207"/>
  <c r="K44" i="207"/>
  <c r="K43" i="207"/>
  <c r="O42" i="207"/>
  <c r="K42" i="207"/>
  <c r="K41" i="207"/>
  <c r="K40" i="207"/>
  <c r="X39" i="207"/>
  <c r="I38" i="207"/>
  <c r="K37" i="207"/>
  <c r="E37" i="207"/>
  <c r="AS37" i="170" s="1"/>
  <c r="K36" i="207"/>
  <c r="K35" i="207"/>
  <c r="K34" i="207"/>
  <c r="X33" i="207"/>
  <c r="I32" i="207"/>
  <c r="I31" i="207"/>
  <c r="Y30" i="207"/>
  <c r="M30" i="207"/>
  <c r="J30" i="207"/>
  <c r="Y29" i="207"/>
  <c r="M29" i="207"/>
  <c r="J29" i="207"/>
  <c r="K28" i="207"/>
  <c r="K26" i="207"/>
  <c r="I25" i="207"/>
  <c r="I24" i="207"/>
  <c r="Q23" i="207"/>
  <c r="K23" i="207"/>
  <c r="Q22" i="207"/>
  <c r="K22" i="207"/>
  <c r="Q21" i="207"/>
  <c r="K21" i="207"/>
  <c r="Q20" i="207"/>
  <c r="K20" i="207"/>
  <c r="Q19" i="207"/>
  <c r="K19" i="207"/>
  <c r="Q18" i="207"/>
  <c r="K18" i="207"/>
  <c r="Q17" i="207"/>
  <c r="K17" i="207"/>
  <c r="Q16" i="207"/>
  <c r="K16" i="207"/>
  <c r="Q15" i="207"/>
  <c r="K15" i="207"/>
  <c r="K14" i="207"/>
  <c r="O13" i="207"/>
  <c r="L13" i="207"/>
  <c r="K13" i="207"/>
  <c r="I12" i="207"/>
  <c r="F58" i="207" l="1"/>
  <c r="CG37" i="170" s="1"/>
  <c r="F57" i="207"/>
  <c r="CE37" i="170" s="1"/>
  <c r="F56" i="207"/>
  <c r="CC37" i="170" s="1"/>
  <c r="HX32" i="170" l="1"/>
  <c r="HW32" i="170"/>
  <c r="HV32" i="170"/>
  <c r="HT32" i="170"/>
  <c r="HS32" i="170"/>
  <c r="HR32" i="170"/>
  <c r="HQ32" i="170"/>
  <c r="HP32" i="170"/>
  <c r="HO32" i="170"/>
  <c r="HN32" i="170"/>
  <c r="HM32" i="170"/>
  <c r="HL32" i="170"/>
  <c r="HK32" i="170"/>
  <c r="HJ32" i="170"/>
  <c r="HH32" i="170"/>
  <c r="HF32" i="170"/>
  <c r="HE32" i="170"/>
  <c r="HD32" i="170"/>
  <c r="HC32" i="170"/>
  <c r="HB32" i="170"/>
  <c r="HA32" i="170"/>
  <c r="GY32" i="170"/>
  <c r="GX32" i="170"/>
  <c r="GW32" i="170"/>
  <c r="GV32" i="170"/>
  <c r="GU32" i="170"/>
  <c r="GT32" i="170"/>
  <c r="GS32" i="170"/>
  <c r="GR32" i="170"/>
  <c r="GQ32" i="170"/>
  <c r="GP32" i="170"/>
  <c r="GO32" i="170"/>
  <c r="GN32" i="170"/>
  <c r="GM32" i="170"/>
  <c r="GL32" i="170"/>
  <c r="GJ32" i="170"/>
  <c r="GI32" i="170"/>
  <c r="GH32" i="170"/>
  <c r="GG32" i="170"/>
  <c r="GE32" i="170"/>
  <c r="GD32" i="170"/>
  <c r="GC32" i="170"/>
  <c r="GB32" i="170"/>
  <c r="GA32" i="170"/>
  <c r="FZ32" i="170"/>
  <c r="FY32" i="170"/>
  <c r="FX32" i="170"/>
  <c r="FW32" i="170"/>
  <c r="FU32" i="170"/>
  <c r="FT32" i="170"/>
  <c r="FS32" i="170"/>
  <c r="FR32" i="170"/>
  <c r="FQ32" i="170"/>
  <c r="FP32" i="170"/>
  <c r="FO32" i="170"/>
  <c r="FN32" i="170"/>
  <c r="FM32" i="170"/>
  <c r="FL32" i="170"/>
  <c r="FK32" i="170"/>
  <c r="FJ32" i="170"/>
  <c r="FI32" i="170"/>
  <c r="FH32" i="170"/>
  <c r="FG32" i="170"/>
  <c r="FF32" i="170"/>
  <c r="FE32" i="170"/>
  <c r="FC32" i="170"/>
  <c r="FB32" i="170"/>
  <c r="FA32" i="170"/>
  <c r="EZ32" i="170"/>
  <c r="EY32" i="170"/>
  <c r="EX32" i="170"/>
  <c r="EW32" i="170"/>
  <c r="EV32" i="170"/>
  <c r="EU32" i="170"/>
  <c r="ET32" i="170"/>
  <c r="ES32" i="170"/>
  <c r="ER32" i="170"/>
  <c r="EP32" i="170"/>
  <c r="EO32" i="170"/>
  <c r="EN32" i="170"/>
  <c r="EM32" i="170"/>
  <c r="EL32" i="170"/>
  <c r="EK32" i="170"/>
  <c r="EJ32" i="170"/>
  <c r="EI32" i="170"/>
  <c r="EH32" i="170"/>
  <c r="EG32" i="170"/>
  <c r="EF32" i="170"/>
  <c r="EE32" i="170"/>
  <c r="ED32" i="170"/>
  <c r="EB32" i="170"/>
  <c r="EA32" i="170"/>
  <c r="DZ32" i="170"/>
  <c r="DY32" i="170"/>
  <c r="DX32" i="170"/>
  <c r="DW32" i="170"/>
  <c r="DV32" i="170"/>
  <c r="DU32" i="170"/>
  <c r="DT32" i="170"/>
  <c r="DS32" i="170"/>
  <c r="DR32" i="170"/>
  <c r="DQ32" i="170"/>
  <c r="DO32" i="170"/>
  <c r="DN32" i="170"/>
  <c r="DM32" i="170"/>
  <c r="DL32" i="170"/>
  <c r="DK32" i="170"/>
  <c r="DJ32" i="170"/>
  <c r="DI32" i="170"/>
  <c r="DH32" i="170"/>
  <c r="DG32" i="170"/>
  <c r="DF32" i="170"/>
  <c r="DE32" i="170"/>
  <c r="DD32" i="170"/>
  <c r="DB32" i="170"/>
  <c r="DA32" i="170"/>
  <c r="CZ32" i="170"/>
  <c r="CY32" i="170"/>
  <c r="CX32" i="170"/>
  <c r="CW32" i="170"/>
  <c r="CV32" i="170"/>
  <c r="CU32" i="170"/>
  <c r="CT32" i="170"/>
  <c r="CS32" i="170"/>
  <c r="CR32" i="170"/>
  <c r="CQ32" i="170"/>
  <c r="CN32" i="170"/>
  <c r="CM32" i="170"/>
  <c r="CL32" i="170"/>
  <c r="CK32" i="170"/>
  <c r="CJ32" i="170"/>
  <c r="CI32" i="170"/>
  <c r="CH32" i="170"/>
  <c r="CF32" i="170"/>
  <c r="CD32" i="170"/>
  <c r="CB32" i="170"/>
  <c r="BZ32" i="170"/>
  <c r="BY32" i="170"/>
  <c r="BX32" i="170"/>
  <c r="BW32" i="170"/>
  <c r="BV32" i="170"/>
  <c r="BU32" i="170"/>
  <c r="BT32" i="170"/>
  <c r="BS32" i="170"/>
  <c r="BR32" i="170"/>
  <c r="BQ32" i="170"/>
  <c r="BP32" i="170"/>
  <c r="BO32" i="170"/>
  <c r="BN32" i="170"/>
  <c r="BM32" i="170"/>
  <c r="BL32" i="170"/>
  <c r="BK32" i="170"/>
  <c r="BI32" i="170"/>
  <c r="BG32" i="170"/>
  <c r="BF32" i="170"/>
  <c r="BE32" i="170"/>
  <c r="BD32" i="170"/>
  <c r="BC32" i="170"/>
  <c r="BB32" i="170"/>
  <c r="BA32" i="170"/>
  <c r="AZ32" i="170"/>
  <c r="AY32" i="170"/>
  <c r="AX32" i="170"/>
  <c r="AW32" i="170"/>
  <c r="AV32" i="170"/>
  <c r="AU32" i="170"/>
  <c r="AT32" i="170"/>
  <c r="AR32" i="170"/>
  <c r="AQ32" i="170"/>
  <c r="AP32" i="170"/>
  <c r="AO32" i="170"/>
  <c r="AN32" i="170"/>
  <c r="AM32" i="170"/>
  <c r="AL32" i="170"/>
  <c r="AK32" i="170"/>
  <c r="AJ32" i="170"/>
  <c r="AI32" i="170"/>
  <c r="AH32" i="170"/>
  <c r="AG32" i="170"/>
  <c r="AF32" i="170"/>
  <c r="AE32" i="170"/>
  <c r="AD32" i="170"/>
  <c r="AB32" i="170"/>
  <c r="AA32" i="170"/>
  <c r="Z32" i="170"/>
  <c r="Y32" i="170"/>
  <c r="X32" i="170"/>
  <c r="W32" i="170"/>
  <c r="V32" i="170"/>
  <c r="U32" i="170"/>
  <c r="T32" i="170"/>
  <c r="S32" i="170"/>
  <c r="R32" i="170"/>
  <c r="Q32" i="170"/>
  <c r="P32" i="170"/>
  <c r="O32" i="170"/>
  <c r="N32" i="170"/>
  <c r="M32" i="170"/>
  <c r="L32" i="170"/>
  <c r="K32" i="170"/>
  <c r="J32" i="170"/>
  <c r="I32" i="170"/>
  <c r="H32" i="170"/>
  <c r="G32" i="170"/>
  <c r="F32" i="170"/>
  <c r="D32" i="170"/>
  <c r="C32" i="170"/>
  <c r="X156" i="206"/>
  <c r="O154" i="206"/>
  <c r="K154" i="206"/>
  <c r="Y153" i="206"/>
  <c r="J153" i="206"/>
  <c r="Y152" i="206"/>
  <c r="J152" i="206"/>
  <c r="R150" i="206"/>
  <c r="Q150" i="206"/>
  <c r="R149" i="206"/>
  <c r="Q149" i="206"/>
  <c r="Y148" i="206"/>
  <c r="J148" i="206"/>
  <c r="Y147" i="206"/>
  <c r="J147" i="206"/>
  <c r="Y146" i="206"/>
  <c r="J146" i="206"/>
  <c r="Y145" i="206"/>
  <c r="J145" i="206"/>
  <c r="Y144" i="206"/>
  <c r="J144" i="206"/>
  <c r="Y143" i="206"/>
  <c r="J143" i="206"/>
  <c r="Y142" i="206"/>
  <c r="J142" i="206"/>
  <c r="Y141" i="206"/>
  <c r="J141" i="206"/>
  <c r="Y140" i="206"/>
  <c r="J140" i="206"/>
  <c r="X139" i="206"/>
  <c r="Y138" i="206"/>
  <c r="J138" i="206"/>
  <c r="O136" i="206"/>
  <c r="K136" i="206"/>
  <c r="Y135" i="206"/>
  <c r="J135" i="206"/>
  <c r="Y134" i="206"/>
  <c r="J134" i="206"/>
  <c r="Y133" i="206"/>
  <c r="J133" i="206"/>
  <c r="Y132" i="206"/>
  <c r="J132" i="206"/>
  <c r="R131" i="206"/>
  <c r="J131" i="206"/>
  <c r="X130" i="206"/>
  <c r="O129" i="206"/>
  <c r="K129" i="206"/>
  <c r="O128" i="206"/>
  <c r="K128" i="206"/>
  <c r="R127" i="206"/>
  <c r="J127" i="206"/>
  <c r="R126" i="206"/>
  <c r="J126" i="206"/>
  <c r="Y125" i="206"/>
  <c r="J125" i="206"/>
  <c r="Y124" i="206"/>
  <c r="J124" i="206"/>
  <c r="Y123" i="206"/>
  <c r="J123" i="206"/>
  <c r="Y122" i="206"/>
  <c r="J122" i="206"/>
  <c r="Y121" i="206"/>
  <c r="J121" i="206"/>
  <c r="Y120" i="206"/>
  <c r="J120" i="206"/>
  <c r="Y119" i="206"/>
  <c r="J119" i="206"/>
  <c r="Y118" i="206"/>
  <c r="J118" i="206"/>
  <c r="Y117" i="206"/>
  <c r="J117" i="206"/>
  <c r="Y116" i="206"/>
  <c r="J116" i="206"/>
  <c r="X115" i="206"/>
  <c r="O114" i="206"/>
  <c r="K114" i="206"/>
  <c r="Y113" i="206"/>
  <c r="J113" i="206"/>
  <c r="Y112" i="206"/>
  <c r="J112" i="206"/>
  <c r="Y111" i="206"/>
  <c r="J111" i="206"/>
  <c r="X110" i="206"/>
  <c r="K109" i="206"/>
  <c r="V108" i="206"/>
  <c r="M108" i="206"/>
  <c r="K108" i="206"/>
  <c r="V107" i="206"/>
  <c r="M107" i="206"/>
  <c r="K107" i="206"/>
  <c r="V106" i="206"/>
  <c r="M106" i="206"/>
  <c r="K106" i="206"/>
  <c r="V105" i="206"/>
  <c r="K105" i="206"/>
  <c r="K104" i="206"/>
  <c r="O103" i="206"/>
  <c r="K103" i="206"/>
  <c r="T102" i="206"/>
  <c r="J102" i="206"/>
  <c r="T101" i="206"/>
  <c r="J101" i="206"/>
  <c r="T100" i="206"/>
  <c r="J100" i="206"/>
  <c r="T99" i="206"/>
  <c r="J99" i="206"/>
  <c r="T98" i="206"/>
  <c r="J98" i="206"/>
  <c r="T97" i="206"/>
  <c r="J97" i="206"/>
  <c r="T96" i="206"/>
  <c r="J96" i="206"/>
  <c r="T95" i="206"/>
  <c r="J95" i="206"/>
  <c r="T94" i="206"/>
  <c r="J94" i="206"/>
  <c r="Y93" i="206"/>
  <c r="O92" i="206"/>
  <c r="K92" i="206"/>
  <c r="O90" i="206"/>
  <c r="K90" i="206"/>
  <c r="I89" i="206"/>
  <c r="P88" i="206"/>
  <c r="N88" i="206"/>
  <c r="P87" i="206"/>
  <c r="N87" i="206"/>
  <c r="R86" i="206"/>
  <c r="Q86" i="206"/>
  <c r="S85" i="206"/>
  <c r="M85" i="206"/>
  <c r="K85" i="206"/>
  <c r="J85" i="206"/>
  <c r="S84" i="206"/>
  <c r="M84" i="206"/>
  <c r="K84" i="206"/>
  <c r="J84" i="206"/>
  <c r="I82" i="206"/>
  <c r="O80" i="206"/>
  <c r="K80" i="206"/>
  <c r="K79" i="206"/>
  <c r="K78" i="206"/>
  <c r="K77" i="206"/>
  <c r="K76" i="206"/>
  <c r="K75" i="206"/>
  <c r="K74" i="206"/>
  <c r="K73" i="206"/>
  <c r="K72" i="206"/>
  <c r="K71" i="206"/>
  <c r="K70" i="206"/>
  <c r="K69" i="206"/>
  <c r="K68" i="206"/>
  <c r="K67" i="206"/>
  <c r="X66" i="206"/>
  <c r="O64" i="206"/>
  <c r="K64" i="206"/>
  <c r="R63" i="206"/>
  <c r="Q63" i="206"/>
  <c r="R62" i="206"/>
  <c r="Q62" i="206"/>
  <c r="M62" i="206"/>
  <c r="R61" i="206"/>
  <c r="Q61" i="206"/>
  <c r="K60" i="206"/>
  <c r="R59" i="206"/>
  <c r="J59" i="206"/>
  <c r="R58" i="206"/>
  <c r="J58" i="206"/>
  <c r="R57" i="206"/>
  <c r="J57" i="206"/>
  <c r="R56" i="206"/>
  <c r="J56" i="206"/>
  <c r="X55" i="206"/>
  <c r="K54" i="206"/>
  <c r="K53" i="206"/>
  <c r="E53" i="206"/>
  <c r="CA32" i="170" s="1"/>
  <c r="K52" i="206"/>
  <c r="K51" i="206"/>
  <c r="O50" i="206"/>
  <c r="K50" i="206"/>
  <c r="K49" i="206"/>
  <c r="K48" i="206"/>
  <c r="X47" i="206"/>
  <c r="K46" i="206"/>
  <c r="K45" i="206"/>
  <c r="E45" i="206"/>
  <c r="F57" i="206" s="1"/>
  <c r="CE32" i="170" s="1"/>
  <c r="O44" i="206"/>
  <c r="K44" i="206"/>
  <c r="K43" i="206"/>
  <c r="O42" i="206"/>
  <c r="K42" i="206"/>
  <c r="K41" i="206"/>
  <c r="K40" i="206"/>
  <c r="X39" i="206"/>
  <c r="I38" i="206"/>
  <c r="K37" i="206"/>
  <c r="E37" i="206"/>
  <c r="AS32" i="170" s="1"/>
  <c r="K36" i="206"/>
  <c r="K35" i="206"/>
  <c r="K34" i="206"/>
  <c r="X33" i="206"/>
  <c r="I32" i="206"/>
  <c r="I31" i="206"/>
  <c r="Y30" i="206"/>
  <c r="M30" i="206"/>
  <c r="J30" i="206"/>
  <c r="Y29" i="206"/>
  <c r="M29" i="206"/>
  <c r="J29" i="206"/>
  <c r="K28" i="206"/>
  <c r="K26" i="206"/>
  <c r="I25" i="206"/>
  <c r="I24" i="206"/>
  <c r="Q23" i="206"/>
  <c r="K23" i="206"/>
  <c r="Q22" i="206"/>
  <c r="K22" i="206"/>
  <c r="Q21" i="206"/>
  <c r="K21" i="206"/>
  <c r="Q20" i="206"/>
  <c r="K20" i="206"/>
  <c r="Q19" i="206"/>
  <c r="K19" i="206"/>
  <c r="Q18" i="206"/>
  <c r="K18" i="206"/>
  <c r="Q17" i="206"/>
  <c r="K17" i="206"/>
  <c r="Q16" i="206"/>
  <c r="K16" i="206"/>
  <c r="Q15" i="206"/>
  <c r="K15" i="206"/>
  <c r="K14" i="206"/>
  <c r="O13" i="206"/>
  <c r="L13" i="206"/>
  <c r="K13" i="206"/>
  <c r="I12" i="206"/>
  <c r="BH32" i="170" l="1"/>
  <c r="F56" i="206"/>
  <c r="CC32" i="170" s="1"/>
  <c r="F58" i="206"/>
  <c r="CG32" i="170" s="1"/>
  <c r="HX30" i="170" l="1"/>
  <c r="HW30" i="170"/>
  <c r="HV30" i="170"/>
  <c r="HT30" i="170"/>
  <c r="HS30" i="170"/>
  <c r="HR30" i="170"/>
  <c r="HQ30" i="170"/>
  <c r="HP30" i="170"/>
  <c r="HO30" i="170"/>
  <c r="HN30" i="170"/>
  <c r="HM30" i="170"/>
  <c r="HL30" i="170"/>
  <c r="HK30" i="170"/>
  <c r="HJ30" i="170"/>
  <c r="HH30" i="170"/>
  <c r="HF30" i="170"/>
  <c r="HE30" i="170"/>
  <c r="HD30" i="170"/>
  <c r="HC30" i="170"/>
  <c r="HB30" i="170"/>
  <c r="HA30" i="170"/>
  <c r="GY30" i="170"/>
  <c r="GX30" i="170"/>
  <c r="GW30" i="170"/>
  <c r="GV30" i="170"/>
  <c r="GU30" i="170"/>
  <c r="GT30" i="170"/>
  <c r="GS30" i="170"/>
  <c r="GR30" i="170"/>
  <c r="GQ30" i="170"/>
  <c r="GP30" i="170"/>
  <c r="GO30" i="170"/>
  <c r="GN30" i="170"/>
  <c r="GM30" i="170"/>
  <c r="GL30" i="170"/>
  <c r="GJ30" i="170"/>
  <c r="GI30" i="170"/>
  <c r="GH30" i="170"/>
  <c r="GG30" i="170"/>
  <c r="GE30" i="170"/>
  <c r="GD30" i="170"/>
  <c r="GC30" i="170"/>
  <c r="GB30" i="170"/>
  <c r="GA30" i="170"/>
  <c r="FZ30" i="170"/>
  <c r="FY30" i="170"/>
  <c r="FX30" i="170"/>
  <c r="FW30" i="170"/>
  <c r="FU30" i="170"/>
  <c r="FT30" i="170"/>
  <c r="FS30" i="170"/>
  <c r="FR30" i="170"/>
  <c r="FQ30" i="170"/>
  <c r="FP30" i="170"/>
  <c r="FO30" i="170"/>
  <c r="FN30" i="170"/>
  <c r="FM30" i="170"/>
  <c r="FL30" i="170"/>
  <c r="FK30" i="170"/>
  <c r="FJ30" i="170"/>
  <c r="FI30" i="170"/>
  <c r="FH30" i="170"/>
  <c r="FG30" i="170"/>
  <c r="FF30" i="170"/>
  <c r="FE30" i="170"/>
  <c r="FC30" i="170"/>
  <c r="FB30" i="170"/>
  <c r="FA30" i="170"/>
  <c r="EZ30" i="170"/>
  <c r="EY30" i="170"/>
  <c r="EX30" i="170"/>
  <c r="EW30" i="170"/>
  <c r="EV30" i="170"/>
  <c r="EU30" i="170"/>
  <c r="ET30" i="170"/>
  <c r="ES30" i="170"/>
  <c r="ER30" i="170"/>
  <c r="EP30" i="170"/>
  <c r="EO30" i="170"/>
  <c r="EN30" i="170"/>
  <c r="EM30" i="170"/>
  <c r="EL30" i="170"/>
  <c r="EK30" i="170"/>
  <c r="EJ30" i="170"/>
  <c r="EI30" i="170"/>
  <c r="EH30" i="170"/>
  <c r="EG30" i="170"/>
  <c r="EF30" i="170"/>
  <c r="EE30" i="170"/>
  <c r="ED30" i="170"/>
  <c r="EB30" i="170"/>
  <c r="EA30" i="170"/>
  <c r="DZ30" i="170"/>
  <c r="DY30" i="170"/>
  <c r="DX30" i="170"/>
  <c r="DW30" i="170"/>
  <c r="DV30" i="170"/>
  <c r="DU30" i="170"/>
  <c r="DT30" i="170"/>
  <c r="DS30" i="170"/>
  <c r="DR30" i="170"/>
  <c r="DQ30" i="170"/>
  <c r="DO30" i="170"/>
  <c r="DN30" i="170"/>
  <c r="DM30" i="170"/>
  <c r="DL30" i="170"/>
  <c r="DK30" i="170"/>
  <c r="DJ30" i="170"/>
  <c r="DI30" i="170"/>
  <c r="DH30" i="170"/>
  <c r="DG30" i="170"/>
  <c r="DF30" i="170"/>
  <c r="DE30" i="170"/>
  <c r="DD30" i="170"/>
  <c r="DB30" i="170"/>
  <c r="DA30" i="170"/>
  <c r="CZ30" i="170"/>
  <c r="CY30" i="170"/>
  <c r="CX30" i="170"/>
  <c r="CW30" i="170"/>
  <c r="CV30" i="170"/>
  <c r="CU30" i="170"/>
  <c r="CT30" i="170"/>
  <c r="CS30" i="170"/>
  <c r="CR30" i="170"/>
  <c r="CQ30" i="170"/>
  <c r="CN30" i="170"/>
  <c r="CM30" i="170"/>
  <c r="CL30" i="170"/>
  <c r="CK30" i="170"/>
  <c r="CJ30" i="170"/>
  <c r="CI30" i="170"/>
  <c r="CH30" i="170"/>
  <c r="CF30" i="170"/>
  <c r="CD30" i="170"/>
  <c r="CB30" i="170"/>
  <c r="BZ30" i="170"/>
  <c r="BY30" i="170"/>
  <c r="BX30" i="170"/>
  <c r="BW30" i="170"/>
  <c r="BV30" i="170"/>
  <c r="BU30" i="170"/>
  <c r="BT30" i="170"/>
  <c r="BS30" i="170"/>
  <c r="BR30" i="170"/>
  <c r="BQ30" i="170"/>
  <c r="BP30" i="170"/>
  <c r="BO30" i="170"/>
  <c r="BN30" i="170"/>
  <c r="BM30" i="170"/>
  <c r="BL30" i="170"/>
  <c r="BK30" i="170"/>
  <c r="BI30" i="170"/>
  <c r="BG30" i="170"/>
  <c r="BF30" i="170"/>
  <c r="BE30" i="170"/>
  <c r="BD30" i="170"/>
  <c r="BC30" i="170"/>
  <c r="BB30" i="170"/>
  <c r="BA30" i="170"/>
  <c r="AZ30" i="170"/>
  <c r="AY30" i="170"/>
  <c r="AX30" i="170"/>
  <c r="AW30" i="170"/>
  <c r="AV30" i="170"/>
  <c r="AU30" i="170"/>
  <c r="AT30" i="170"/>
  <c r="AR30" i="170"/>
  <c r="AQ30" i="170"/>
  <c r="AP30" i="170"/>
  <c r="AO30" i="170"/>
  <c r="AN30" i="170"/>
  <c r="AM30" i="170"/>
  <c r="AL30" i="170"/>
  <c r="AK30" i="170"/>
  <c r="AJ30" i="170"/>
  <c r="AI30" i="170"/>
  <c r="AH30" i="170"/>
  <c r="AG30" i="170"/>
  <c r="AF30" i="170"/>
  <c r="AE30" i="170"/>
  <c r="AD30" i="170"/>
  <c r="AB30" i="170"/>
  <c r="AA30" i="170"/>
  <c r="Z30" i="170"/>
  <c r="Y30" i="170"/>
  <c r="X30" i="170"/>
  <c r="W30" i="170"/>
  <c r="V30" i="170"/>
  <c r="U30" i="170"/>
  <c r="T30" i="170"/>
  <c r="S30" i="170"/>
  <c r="R30" i="170"/>
  <c r="Q30" i="170"/>
  <c r="P30" i="170"/>
  <c r="O30" i="170"/>
  <c r="N30" i="170"/>
  <c r="M30" i="170"/>
  <c r="L30" i="170"/>
  <c r="K30" i="170"/>
  <c r="J30" i="170"/>
  <c r="I30" i="170"/>
  <c r="H30" i="170"/>
  <c r="G30" i="170"/>
  <c r="F30" i="170"/>
  <c r="D30" i="170"/>
  <c r="C30" i="170"/>
  <c r="X156" i="205"/>
  <c r="O154" i="205"/>
  <c r="K154" i="205"/>
  <c r="Y153" i="205"/>
  <c r="J153" i="205"/>
  <c r="Y152" i="205"/>
  <c r="J152" i="205"/>
  <c r="R150" i="205"/>
  <c r="Q150" i="205"/>
  <c r="R149" i="205"/>
  <c r="Q149" i="205"/>
  <c r="Y148" i="205"/>
  <c r="J148" i="205"/>
  <c r="Y147" i="205"/>
  <c r="J147" i="205"/>
  <c r="Y146" i="205"/>
  <c r="J146" i="205"/>
  <c r="Y145" i="205"/>
  <c r="J145" i="205"/>
  <c r="Y144" i="205"/>
  <c r="J144" i="205"/>
  <c r="Y143" i="205"/>
  <c r="J143" i="205"/>
  <c r="Y142" i="205"/>
  <c r="J142" i="205"/>
  <c r="Y141" i="205"/>
  <c r="J141" i="205"/>
  <c r="Y140" i="205"/>
  <c r="J140" i="205"/>
  <c r="X139" i="205"/>
  <c r="Y138" i="205"/>
  <c r="J138" i="205"/>
  <c r="O136" i="205"/>
  <c r="K136" i="205"/>
  <c r="Y135" i="205"/>
  <c r="J135" i="205"/>
  <c r="Y134" i="205"/>
  <c r="J134" i="205"/>
  <c r="Y133" i="205"/>
  <c r="J133" i="205"/>
  <c r="Y132" i="205"/>
  <c r="J132" i="205"/>
  <c r="R131" i="205"/>
  <c r="J131" i="205"/>
  <c r="X130" i="205"/>
  <c r="O129" i="205"/>
  <c r="K129" i="205"/>
  <c r="O128" i="205"/>
  <c r="K128" i="205"/>
  <c r="R127" i="205"/>
  <c r="J127" i="205"/>
  <c r="R126" i="205"/>
  <c r="J126" i="205"/>
  <c r="Y125" i="205"/>
  <c r="J125" i="205"/>
  <c r="Y124" i="205"/>
  <c r="J124" i="205"/>
  <c r="Y123" i="205"/>
  <c r="J123" i="205"/>
  <c r="Y122" i="205"/>
  <c r="J122" i="205"/>
  <c r="Y121" i="205"/>
  <c r="J121" i="205"/>
  <c r="Y120" i="205"/>
  <c r="J120" i="205"/>
  <c r="Y119" i="205"/>
  <c r="J119" i="205"/>
  <c r="Y118" i="205"/>
  <c r="J118" i="205"/>
  <c r="Y117" i="205"/>
  <c r="J117" i="205"/>
  <c r="Y116" i="205"/>
  <c r="J116" i="205"/>
  <c r="X115" i="205"/>
  <c r="O114" i="205"/>
  <c r="K114" i="205"/>
  <c r="Y113" i="205"/>
  <c r="J113" i="205"/>
  <c r="Y112" i="205"/>
  <c r="J112" i="205"/>
  <c r="Y111" i="205"/>
  <c r="J111" i="205"/>
  <c r="X110" i="205"/>
  <c r="K109" i="205"/>
  <c r="V108" i="205"/>
  <c r="M108" i="205"/>
  <c r="K108" i="205"/>
  <c r="V107" i="205"/>
  <c r="M107" i="205"/>
  <c r="K107" i="205"/>
  <c r="V106" i="205"/>
  <c r="M106" i="205"/>
  <c r="K106" i="205"/>
  <c r="V105" i="205"/>
  <c r="K105" i="205"/>
  <c r="K104" i="205"/>
  <c r="O103" i="205"/>
  <c r="K103" i="205"/>
  <c r="T102" i="205"/>
  <c r="J102" i="205"/>
  <c r="T101" i="205"/>
  <c r="J101" i="205"/>
  <c r="T100" i="205"/>
  <c r="J100" i="205"/>
  <c r="T99" i="205"/>
  <c r="J99" i="205"/>
  <c r="T98" i="205"/>
  <c r="J98" i="205"/>
  <c r="T97" i="205"/>
  <c r="J97" i="205"/>
  <c r="T96" i="205"/>
  <c r="J96" i="205"/>
  <c r="T95" i="205"/>
  <c r="J95" i="205"/>
  <c r="T94" i="205"/>
  <c r="J94" i="205"/>
  <c r="Y93" i="205"/>
  <c r="O92" i="205"/>
  <c r="K92" i="205"/>
  <c r="I91" i="205"/>
  <c r="O90" i="205"/>
  <c r="K90" i="205"/>
  <c r="I89" i="205"/>
  <c r="P88" i="205"/>
  <c r="N88" i="205"/>
  <c r="P87" i="205"/>
  <c r="N87" i="205"/>
  <c r="R86" i="205"/>
  <c r="Q86" i="205"/>
  <c r="S85" i="205"/>
  <c r="M85" i="205"/>
  <c r="K85" i="205"/>
  <c r="J85" i="205"/>
  <c r="S84" i="205"/>
  <c r="M84" i="205"/>
  <c r="K84" i="205"/>
  <c r="J84" i="205"/>
  <c r="I82" i="205"/>
  <c r="O80" i="205"/>
  <c r="K80" i="205"/>
  <c r="K79" i="205"/>
  <c r="K78" i="205"/>
  <c r="K77" i="205"/>
  <c r="K76" i="205"/>
  <c r="K75" i="205"/>
  <c r="K74" i="205"/>
  <c r="K73" i="205"/>
  <c r="K72" i="205"/>
  <c r="K71" i="205"/>
  <c r="K70" i="205"/>
  <c r="K69" i="205"/>
  <c r="K68" i="205"/>
  <c r="K67" i="205"/>
  <c r="X66" i="205"/>
  <c r="O64" i="205"/>
  <c r="K64" i="205"/>
  <c r="R63" i="205"/>
  <c r="Q63" i="205"/>
  <c r="R62" i="205"/>
  <c r="Q62" i="205"/>
  <c r="M62" i="205"/>
  <c r="R61" i="205"/>
  <c r="Q61" i="205"/>
  <c r="K60" i="205"/>
  <c r="R59" i="205"/>
  <c r="J59" i="205"/>
  <c r="R58" i="205"/>
  <c r="J58" i="205"/>
  <c r="R57" i="205"/>
  <c r="J57" i="205"/>
  <c r="R56" i="205"/>
  <c r="J56" i="205"/>
  <c r="X55" i="205"/>
  <c r="K54" i="205"/>
  <c r="K53" i="205"/>
  <c r="E53" i="205"/>
  <c r="CA30" i="170" s="1"/>
  <c r="K52" i="205"/>
  <c r="K51" i="205"/>
  <c r="O50" i="205"/>
  <c r="K50" i="205"/>
  <c r="K49" i="205"/>
  <c r="K48" i="205"/>
  <c r="X47" i="205"/>
  <c r="K46" i="205"/>
  <c r="K45" i="205"/>
  <c r="E45" i="205"/>
  <c r="O44" i="205"/>
  <c r="K44" i="205"/>
  <c r="K43" i="205"/>
  <c r="O42" i="205"/>
  <c r="K42" i="205"/>
  <c r="K41" i="205"/>
  <c r="K40" i="205"/>
  <c r="X39" i="205"/>
  <c r="I38" i="205"/>
  <c r="K37" i="205"/>
  <c r="E37" i="205"/>
  <c r="AS30" i="170" s="1"/>
  <c r="K36" i="205"/>
  <c r="K35" i="205"/>
  <c r="K34" i="205"/>
  <c r="X33" i="205"/>
  <c r="I32" i="205"/>
  <c r="I31" i="205"/>
  <c r="Y30" i="205"/>
  <c r="M30" i="205"/>
  <c r="J30" i="205"/>
  <c r="Y29" i="205"/>
  <c r="M29" i="205"/>
  <c r="J29" i="205"/>
  <c r="K28" i="205"/>
  <c r="K26" i="205"/>
  <c r="I25" i="205"/>
  <c r="I24" i="205"/>
  <c r="Q23" i="205"/>
  <c r="K23" i="205"/>
  <c r="Q22" i="205"/>
  <c r="K22" i="205"/>
  <c r="Q21" i="205"/>
  <c r="K21" i="205"/>
  <c r="Q20" i="205"/>
  <c r="K20" i="205"/>
  <c r="Q19" i="205"/>
  <c r="K19" i="205"/>
  <c r="Q18" i="205"/>
  <c r="K18" i="205"/>
  <c r="Q17" i="205"/>
  <c r="K17" i="205"/>
  <c r="Q16" i="205"/>
  <c r="K16" i="205"/>
  <c r="Q15" i="205"/>
  <c r="K15" i="205"/>
  <c r="K14" i="205"/>
  <c r="O13" i="205"/>
  <c r="L13" i="205"/>
  <c r="K13" i="205"/>
  <c r="I12" i="205"/>
  <c r="HX28" i="170"/>
  <c r="HW28" i="170"/>
  <c r="HV28" i="170"/>
  <c r="HT28" i="170"/>
  <c r="HS28" i="170"/>
  <c r="HR28" i="170"/>
  <c r="HQ28" i="170"/>
  <c r="HP28" i="170"/>
  <c r="HO28" i="170"/>
  <c r="HN28" i="170"/>
  <c r="HM28" i="170"/>
  <c r="HL28" i="170"/>
  <c r="HK28" i="170"/>
  <c r="HJ28" i="170"/>
  <c r="HH28" i="170"/>
  <c r="HF28" i="170"/>
  <c r="HE28" i="170"/>
  <c r="HD28" i="170"/>
  <c r="HC28" i="170"/>
  <c r="HB28" i="170"/>
  <c r="HA28" i="170"/>
  <c r="GY28" i="170"/>
  <c r="GX28" i="170"/>
  <c r="GW28" i="170"/>
  <c r="GV28" i="170"/>
  <c r="GU28" i="170"/>
  <c r="GT28" i="170"/>
  <c r="GS28" i="170"/>
  <c r="GR28" i="170"/>
  <c r="GQ28" i="170"/>
  <c r="GP28" i="170"/>
  <c r="GO28" i="170"/>
  <c r="GN28" i="170"/>
  <c r="GM28" i="170"/>
  <c r="GL28" i="170"/>
  <c r="GJ28" i="170"/>
  <c r="GI28" i="170"/>
  <c r="GH28" i="170"/>
  <c r="GG28" i="170"/>
  <c r="GE28" i="170"/>
  <c r="GD28" i="170"/>
  <c r="GC28" i="170"/>
  <c r="GB28" i="170"/>
  <c r="GA28" i="170"/>
  <c r="FZ28" i="170"/>
  <c r="FY28" i="170"/>
  <c r="FX28" i="170"/>
  <c r="FW28" i="170"/>
  <c r="FU28" i="170"/>
  <c r="FT28" i="170"/>
  <c r="FS28" i="170"/>
  <c r="FR28" i="170"/>
  <c r="FQ28" i="170"/>
  <c r="FP28" i="170"/>
  <c r="FO28" i="170"/>
  <c r="FN28" i="170"/>
  <c r="FM28" i="170"/>
  <c r="FL28" i="170"/>
  <c r="FK28" i="170"/>
  <c r="FJ28" i="170"/>
  <c r="FI28" i="170"/>
  <c r="FH28" i="170"/>
  <c r="FG28" i="170"/>
  <c r="FF28" i="170"/>
  <c r="FE28" i="170"/>
  <c r="FC28" i="170"/>
  <c r="FB28" i="170"/>
  <c r="FA28" i="170"/>
  <c r="EZ28" i="170"/>
  <c r="EY28" i="170"/>
  <c r="EX28" i="170"/>
  <c r="EW28" i="170"/>
  <c r="EV28" i="170"/>
  <c r="EU28" i="170"/>
  <c r="ET28" i="170"/>
  <c r="ES28" i="170"/>
  <c r="ER28" i="170"/>
  <c r="EP28" i="170"/>
  <c r="EO28" i="170"/>
  <c r="EN28" i="170"/>
  <c r="EM28" i="170"/>
  <c r="EL28" i="170"/>
  <c r="EK28" i="170"/>
  <c r="EJ28" i="170"/>
  <c r="EI28" i="170"/>
  <c r="EH28" i="170"/>
  <c r="EG28" i="170"/>
  <c r="EF28" i="170"/>
  <c r="EE28" i="170"/>
  <c r="ED28" i="170"/>
  <c r="EB28" i="170"/>
  <c r="EA28" i="170"/>
  <c r="DZ28" i="170"/>
  <c r="DY28" i="170"/>
  <c r="DX28" i="170"/>
  <c r="DW28" i="170"/>
  <c r="DV28" i="170"/>
  <c r="DU28" i="170"/>
  <c r="DT28" i="170"/>
  <c r="DS28" i="170"/>
  <c r="DR28" i="170"/>
  <c r="DQ28" i="170"/>
  <c r="DO28" i="170"/>
  <c r="DN28" i="170"/>
  <c r="DM28" i="170"/>
  <c r="DL28" i="170"/>
  <c r="DK28" i="170"/>
  <c r="DJ28" i="170"/>
  <c r="DI28" i="170"/>
  <c r="DH28" i="170"/>
  <c r="DG28" i="170"/>
  <c r="DF28" i="170"/>
  <c r="DE28" i="170"/>
  <c r="DD28" i="170"/>
  <c r="DB28" i="170"/>
  <c r="DA28" i="170"/>
  <c r="CZ28" i="170"/>
  <c r="CY28" i="170"/>
  <c r="CX28" i="170"/>
  <c r="CW28" i="170"/>
  <c r="CV28" i="170"/>
  <c r="CU28" i="170"/>
  <c r="CT28" i="170"/>
  <c r="CS28" i="170"/>
  <c r="CR28" i="170"/>
  <c r="CQ28" i="170"/>
  <c r="CN28" i="170"/>
  <c r="CM28" i="170"/>
  <c r="CL28" i="170"/>
  <c r="CK28" i="170"/>
  <c r="CJ28" i="170"/>
  <c r="CI28" i="170"/>
  <c r="CH28" i="170"/>
  <c r="CF28" i="170"/>
  <c r="CD28" i="170"/>
  <c r="CB28" i="170"/>
  <c r="BZ28" i="170"/>
  <c r="BY28" i="170"/>
  <c r="BX28" i="170"/>
  <c r="BW28" i="170"/>
  <c r="BV28" i="170"/>
  <c r="BU28" i="170"/>
  <c r="BT28" i="170"/>
  <c r="BS28" i="170"/>
  <c r="BR28" i="170"/>
  <c r="BQ28" i="170"/>
  <c r="BP28" i="170"/>
  <c r="BO28" i="170"/>
  <c r="BN28" i="170"/>
  <c r="BM28" i="170"/>
  <c r="BL28" i="170"/>
  <c r="BK28" i="170"/>
  <c r="BI28" i="170"/>
  <c r="BG28" i="170"/>
  <c r="BF28" i="170"/>
  <c r="BE28" i="170"/>
  <c r="BD28" i="170"/>
  <c r="BC28" i="170"/>
  <c r="BB28" i="170"/>
  <c r="BA28" i="170"/>
  <c r="AZ28" i="170"/>
  <c r="AY28" i="170"/>
  <c r="AX28" i="170"/>
  <c r="AW28" i="170"/>
  <c r="AV28" i="170"/>
  <c r="AU28" i="170"/>
  <c r="AT28" i="170"/>
  <c r="AR28" i="170"/>
  <c r="AQ28" i="170"/>
  <c r="AP28" i="170"/>
  <c r="AO28" i="170"/>
  <c r="AN28" i="170"/>
  <c r="AM28" i="170"/>
  <c r="AL28" i="170"/>
  <c r="AK28" i="170"/>
  <c r="AJ28" i="170"/>
  <c r="AI28" i="170"/>
  <c r="AH28" i="170"/>
  <c r="AG28" i="170"/>
  <c r="AF28" i="170"/>
  <c r="AE28" i="170"/>
  <c r="AD28" i="170"/>
  <c r="AB28" i="170"/>
  <c r="AA28" i="170"/>
  <c r="Z28" i="170"/>
  <c r="Y28" i="170"/>
  <c r="X28" i="170"/>
  <c r="W28" i="170"/>
  <c r="V28" i="170"/>
  <c r="U28" i="170"/>
  <c r="T28" i="170"/>
  <c r="S28" i="170"/>
  <c r="R28" i="170"/>
  <c r="Q28" i="170"/>
  <c r="P28" i="170"/>
  <c r="O28" i="170"/>
  <c r="N28" i="170"/>
  <c r="M28" i="170"/>
  <c r="L28" i="170"/>
  <c r="K28" i="170"/>
  <c r="J28" i="170"/>
  <c r="I28" i="170"/>
  <c r="H28" i="170"/>
  <c r="G28" i="170"/>
  <c r="F28" i="170"/>
  <c r="D28" i="170"/>
  <c r="C28" i="170"/>
  <c r="F58" i="205" l="1"/>
  <c r="CG30" i="170" s="1"/>
  <c r="F57" i="205"/>
  <c r="CE30" i="170" s="1"/>
  <c r="BH30" i="170"/>
  <c r="F56" i="205"/>
  <c r="CC30" i="170" s="1"/>
  <c r="X156" i="204"/>
  <c r="O154" i="204"/>
  <c r="K154" i="204"/>
  <c r="Y153" i="204"/>
  <c r="J153" i="204"/>
  <c r="Y152" i="204"/>
  <c r="J152" i="204"/>
  <c r="R150" i="204"/>
  <c r="Q150" i="204"/>
  <c r="R149" i="204"/>
  <c r="Q149" i="204"/>
  <c r="Y148" i="204"/>
  <c r="J148" i="204"/>
  <c r="Y147" i="204"/>
  <c r="J147" i="204"/>
  <c r="Y146" i="204"/>
  <c r="J146" i="204"/>
  <c r="Y145" i="204"/>
  <c r="J145" i="204"/>
  <c r="Y144" i="204"/>
  <c r="J144" i="204"/>
  <c r="Y143" i="204"/>
  <c r="J143" i="204"/>
  <c r="Y142" i="204"/>
  <c r="J142" i="204"/>
  <c r="Y141" i="204"/>
  <c r="J141" i="204"/>
  <c r="Y140" i="204"/>
  <c r="J140" i="204"/>
  <c r="X139" i="204"/>
  <c r="Y138" i="204"/>
  <c r="J138" i="204"/>
  <c r="O136" i="204"/>
  <c r="K136" i="204"/>
  <c r="Y135" i="204"/>
  <c r="J135" i="204"/>
  <c r="Y134" i="204"/>
  <c r="J134" i="204"/>
  <c r="Y133" i="204"/>
  <c r="J133" i="204"/>
  <c r="Y132" i="204"/>
  <c r="J132" i="204"/>
  <c r="R131" i="204"/>
  <c r="J131" i="204"/>
  <c r="X130" i="204"/>
  <c r="O129" i="204"/>
  <c r="K129" i="204"/>
  <c r="O128" i="204"/>
  <c r="K128" i="204"/>
  <c r="R127" i="204"/>
  <c r="J127" i="204"/>
  <c r="R126" i="204"/>
  <c r="J126" i="204"/>
  <c r="Y125" i="204"/>
  <c r="J125" i="204"/>
  <c r="Y124" i="204"/>
  <c r="J124" i="204"/>
  <c r="Y123" i="204"/>
  <c r="J123" i="204"/>
  <c r="Y122" i="204"/>
  <c r="J122" i="204"/>
  <c r="Y121" i="204"/>
  <c r="J121" i="204"/>
  <c r="Y120" i="204"/>
  <c r="J120" i="204"/>
  <c r="Y119" i="204"/>
  <c r="J119" i="204"/>
  <c r="Y118" i="204"/>
  <c r="J118" i="204"/>
  <c r="Y117" i="204"/>
  <c r="J117" i="204"/>
  <c r="Y116" i="204"/>
  <c r="J116" i="204"/>
  <c r="X115" i="204"/>
  <c r="O114" i="204"/>
  <c r="K114" i="204"/>
  <c r="Y113" i="204"/>
  <c r="J113" i="204"/>
  <c r="Y112" i="204"/>
  <c r="J112" i="204"/>
  <c r="Y111" i="204"/>
  <c r="J111" i="204"/>
  <c r="X110" i="204"/>
  <c r="K109" i="204"/>
  <c r="V108" i="204"/>
  <c r="M108" i="204"/>
  <c r="K108" i="204"/>
  <c r="V107" i="204"/>
  <c r="M107" i="204"/>
  <c r="K107" i="204"/>
  <c r="V106" i="204"/>
  <c r="M106" i="204"/>
  <c r="K106" i="204"/>
  <c r="V105" i="204"/>
  <c r="K105" i="204"/>
  <c r="K104" i="204"/>
  <c r="O103" i="204"/>
  <c r="K103" i="204"/>
  <c r="T102" i="204"/>
  <c r="J102" i="204"/>
  <c r="T101" i="204"/>
  <c r="J101" i="204"/>
  <c r="T100" i="204"/>
  <c r="J100" i="204"/>
  <c r="T99" i="204"/>
  <c r="J99" i="204"/>
  <c r="T98" i="204"/>
  <c r="J98" i="204"/>
  <c r="T97" i="204"/>
  <c r="J97" i="204"/>
  <c r="T96" i="204"/>
  <c r="J96" i="204"/>
  <c r="T95" i="204"/>
  <c r="J95" i="204"/>
  <c r="T94" i="204"/>
  <c r="J94" i="204"/>
  <c r="Y93" i="204"/>
  <c r="O92" i="204"/>
  <c r="K92" i="204"/>
  <c r="I91" i="204"/>
  <c r="O90" i="204"/>
  <c r="K90" i="204"/>
  <c r="I89" i="204"/>
  <c r="P88" i="204"/>
  <c r="N88" i="204"/>
  <c r="P87" i="204"/>
  <c r="N87" i="204"/>
  <c r="R86" i="204"/>
  <c r="Q86" i="204"/>
  <c r="S85" i="204"/>
  <c r="M85" i="204"/>
  <c r="K85" i="204"/>
  <c r="J85" i="204"/>
  <c r="S84" i="204"/>
  <c r="M84" i="204"/>
  <c r="K84" i="204"/>
  <c r="J84" i="204"/>
  <c r="I82" i="204"/>
  <c r="O80" i="204"/>
  <c r="K80" i="204"/>
  <c r="K79" i="204"/>
  <c r="K78" i="204"/>
  <c r="K77" i="204"/>
  <c r="K76" i="204"/>
  <c r="K75" i="204"/>
  <c r="K74" i="204"/>
  <c r="K73" i="204"/>
  <c r="K72" i="204"/>
  <c r="K71" i="204"/>
  <c r="K70" i="204"/>
  <c r="K69" i="204"/>
  <c r="K68" i="204"/>
  <c r="K67" i="204"/>
  <c r="X66" i="204"/>
  <c r="O64" i="204"/>
  <c r="K64" i="204"/>
  <c r="R63" i="204"/>
  <c r="Q63" i="204"/>
  <c r="R62" i="204"/>
  <c r="Q62" i="204"/>
  <c r="M62" i="204"/>
  <c r="R61" i="204"/>
  <c r="Q61" i="204"/>
  <c r="K60" i="204"/>
  <c r="R59" i="204"/>
  <c r="J59" i="204"/>
  <c r="R58" i="204"/>
  <c r="J58" i="204"/>
  <c r="R57" i="204"/>
  <c r="J57" i="204"/>
  <c r="R56" i="204"/>
  <c r="J56" i="204"/>
  <c r="X55" i="204"/>
  <c r="K54" i="204"/>
  <c r="K53" i="204"/>
  <c r="E53" i="204"/>
  <c r="CA28" i="170" s="1"/>
  <c r="K52" i="204"/>
  <c r="K51" i="204"/>
  <c r="O50" i="204"/>
  <c r="K50" i="204"/>
  <c r="K49" i="204"/>
  <c r="K48" i="204"/>
  <c r="X47" i="204"/>
  <c r="K46" i="204"/>
  <c r="K45" i="204"/>
  <c r="E45" i="204"/>
  <c r="O44" i="204"/>
  <c r="K44" i="204"/>
  <c r="K43" i="204"/>
  <c r="O42" i="204"/>
  <c r="K42" i="204"/>
  <c r="K41" i="204"/>
  <c r="K40" i="204"/>
  <c r="X39" i="204"/>
  <c r="I38" i="204"/>
  <c r="K37" i="204"/>
  <c r="E37" i="204"/>
  <c r="AS28" i="170" s="1"/>
  <c r="K36" i="204"/>
  <c r="K35" i="204"/>
  <c r="K34" i="204"/>
  <c r="X33" i="204"/>
  <c r="I32" i="204"/>
  <c r="I31" i="204"/>
  <c r="Y30" i="204"/>
  <c r="M30" i="204"/>
  <c r="J30" i="204"/>
  <c r="Y29" i="204"/>
  <c r="M29" i="204"/>
  <c r="J29" i="204"/>
  <c r="K28" i="204"/>
  <c r="K26" i="204"/>
  <c r="I25" i="204"/>
  <c r="I24" i="204"/>
  <c r="Q23" i="204"/>
  <c r="K23" i="204"/>
  <c r="Q22" i="204"/>
  <c r="K22" i="204"/>
  <c r="Q21" i="204"/>
  <c r="K21" i="204"/>
  <c r="Q20" i="204"/>
  <c r="K20" i="204"/>
  <c r="Q19" i="204"/>
  <c r="K19" i="204"/>
  <c r="Q18" i="204"/>
  <c r="K18" i="204"/>
  <c r="Q17" i="204"/>
  <c r="K17" i="204"/>
  <c r="Q16" i="204"/>
  <c r="K16" i="204"/>
  <c r="Q15" i="204"/>
  <c r="K15" i="204"/>
  <c r="K14" i="204"/>
  <c r="O13" i="204"/>
  <c r="L13" i="204"/>
  <c r="K13" i="204"/>
  <c r="I12" i="204"/>
  <c r="CG28" i="170" l="1"/>
  <c r="BH28" i="170"/>
  <c r="CE28" i="170"/>
  <c r="F56" i="204"/>
  <c r="CC28" i="170" s="1"/>
  <c r="HX27" i="170" l="1"/>
  <c r="HW27" i="170"/>
  <c r="HV27" i="170"/>
  <c r="HT27" i="170"/>
  <c r="HS27" i="170"/>
  <c r="HR27" i="170"/>
  <c r="HQ27" i="170"/>
  <c r="HP27" i="170"/>
  <c r="HO27" i="170"/>
  <c r="HN27" i="170"/>
  <c r="HM27" i="170"/>
  <c r="HL27" i="170"/>
  <c r="HK27" i="170"/>
  <c r="HJ27" i="170"/>
  <c r="HH27" i="170"/>
  <c r="HF27" i="170"/>
  <c r="HE27" i="170"/>
  <c r="HD27" i="170"/>
  <c r="HC27" i="170"/>
  <c r="HB27" i="170"/>
  <c r="HA27" i="170"/>
  <c r="GY27" i="170"/>
  <c r="GX27" i="170"/>
  <c r="GW27" i="170"/>
  <c r="GV27" i="170"/>
  <c r="GU27" i="170"/>
  <c r="GT27" i="170"/>
  <c r="GS27" i="170"/>
  <c r="GR27" i="170"/>
  <c r="GQ27" i="170"/>
  <c r="GP27" i="170"/>
  <c r="GO27" i="170"/>
  <c r="GN27" i="170"/>
  <c r="GM27" i="170"/>
  <c r="GL27" i="170"/>
  <c r="GJ27" i="170"/>
  <c r="GI27" i="170"/>
  <c r="GH27" i="170"/>
  <c r="GG27" i="170"/>
  <c r="GE27" i="170"/>
  <c r="GD27" i="170"/>
  <c r="GC27" i="170"/>
  <c r="GB27" i="170"/>
  <c r="GA27" i="170"/>
  <c r="FZ27" i="170"/>
  <c r="FY27" i="170"/>
  <c r="FX27" i="170"/>
  <c r="FW27" i="170"/>
  <c r="FU27" i="170"/>
  <c r="FT27" i="170"/>
  <c r="FS27" i="170"/>
  <c r="FR27" i="170"/>
  <c r="FQ27" i="170"/>
  <c r="FP27" i="170"/>
  <c r="FO27" i="170"/>
  <c r="FN27" i="170"/>
  <c r="FM27" i="170"/>
  <c r="FL27" i="170"/>
  <c r="FK27" i="170"/>
  <c r="FJ27" i="170"/>
  <c r="FI27" i="170"/>
  <c r="FH27" i="170"/>
  <c r="FG27" i="170"/>
  <c r="FF27" i="170"/>
  <c r="FE27" i="170"/>
  <c r="FC27" i="170"/>
  <c r="FB27" i="170"/>
  <c r="FA27" i="170"/>
  <c r="EZ27" i="170"/>
  <c r="EY27" i="170"/>
  <c r="EX27" i="170"/>
  <c r="EW27" i="170"/>
  <c r="EV27" i="170"/>
  <c r="EU27" i="170"/>
  <c r="ET27" i="170"/>
  <c r="ES27" i="170"/>
  <c r="ER27" i="170"/>
  <c r="EP27" i="170"/>
  <c r="EO27" i="170"/>
  <c r="EN27" i="170"/>
  <c r="EM27" i="170"/>
  <c r="EL27" i="170"/>
  <c r="EK27" i="170"/>
  <c r="EJ27" i="170"/>
  <c r="EI27" i="170"/>
  <c r="EH27" i="170"/>
  <c r="EG27" i="170"/>
  <c r="EF27" i="170"/>
  <c r="EE27" i="170"/>
  <c r="ED27" i="170"/>
  <c r="EB27" i="170"/>
  <c r="EA27" i="170"/>
  <c r="DZ27" i="170"/>
  <c r="DY27" i="170"/>
  <c r="DX27" i="170"/>
  <c r="DW27" i="170"/>
  <c r="DV27" i="170"/>
  <c r="DU27" i="170"/>
  <c r="DT27" i="170"/>
  <c r="DS27" i="170"/>
  <c r="DR27" i="170"/>
  <c r="DQ27" i="170"/>
  <c r="DO27" i="170"/>
  <c r="DN27" i="170"/>
  <c r="DM27" i="170"/>
  <c r="DL27" i="170"/>
  <c r="DK27" i="170"/>
  <c r="DJ27" i="170"/>
  <c r="DI27" i="170"/>
  <c r="DH27" i="170"/>
  <c r="DG27" i="170"/>
  <c r="DF27" i="170"/>
  <c r="DE27" i="170"/>
  <c r="DD27" i="170"/>
  <c r="DB27" i="170"/>
  <c r="DA27" i="170"/>
  <c r="CZ27" i="170"/>
  <c r="CY27" i="170"/>
  <c r="CX27" i="170"/>
  <c r="CW27" i="170"/>
  <c r="CV27" i="170"/>
  <c r="CU27" i="170"/>
  <c r="CT27" i="170"/>
  <c r="CS27" i="170"/>
  <c r="CR27" i="170"/>
  <c r="CQ27" i="170"/>
  <c r="CN27" i="170"/>
  <c r="CM27" i="170"/>
  <c r="CL27" i="170"/>
  <c r="CK27" i="170"/>
  <c r="CJ27" i="170"/>
  <c r="CI27" i="170"/>
  <c r="CH27" i="170"/>
  <c r="CF27" i="170"/>
  <c r="CD27" i="170"/>
  <c r="CB27" i="170"/>
  <c r="BZ27" i="170"/>
  <c r="BY27" i="170"/>
  <c r="BX27" i="170"/>
  <c r="BW27" i="170"/>
  <c r="BV27" i="170"/>
  <c r="BU27" i="170"/>
  <c r="BT27" i="170"/>
  <c r="BS27" i="170"/>
  <c r="BR27" i="170"/>
  <c r="BQ27" i="170"/>
  <c r="BP27" i="170"/>
  <c r="BO27" i="170"/>
  <c r="BN27" i="170"/>
  <c r="BM27" i="170"/>
  <c r="BL27" i="170"/>
  <c r="BK27" i="170"/>
  <c r="BI27" i="170"/>
  <c r="BG27" i="170"/>
  <c r="BF27" i="170"/>
  <c r="BE27" i="170"/>
  <c r="BD27" i="170"/>
  <c r="BC27" i="170"/>
  <c r="BB27" i="170"/>
  <c r="BA27" i="170"/>
  <c r="AZ27" i="170"/>
  <c r="AY27" i="170"/>
  <c r="AX27" i="170"/>
  <c r="AW27" i="170"/>
  <c r="AV27" i="170"/>
  <c r="AU27" i="170"/>
  <c r="AT27" i="170"/>
  <c r="AR27" i="170"/>
  <c r="AQ27" i="170"/>
  <c r="AP27" i="170"/>
  <c r="AO27" i="170"/>
  <c r="AN27" i="170"/>
  <c r="AM27" i="170"/>
  <c r="AL27" i="170"/>
  <c r="AK27" i="170"/>
  <c r="AJ27" i="170"/>
  <c r="AI27" i="170"/>
  <c r="AH27" i="170"/>
  <c r="AG27" i="170"/>
  <c r="AF27" i="170"/>
  <c r="AE27" i="170"/>
  <c r="AD27" i="170"/>
  <c r="AB27" i="170"/>
  <c r="AA27" i="170"/>
  <c r="Z27" i="170"/>
  <c r="Y27" i="170"/>
  <c r="X27" i="170"/>
  <c r="W27" i="170"/>
  <c r="V27" i="170"/>
  <c r="U27" i="170"/>
  <c r="T27" i="170"/>
  <c r="S27" i="170"/>
  <c r="R27" i="170"/>
  <c r="Q27" i="170"/>
  <c r="P27" i="170"/>
  <c r="O27" i="170"/>
  <c r="N27" i="170"/>
  <c r="M27" i="170"/>
  <c r="L27" i="170"/>
  <c r="K27" i="170"/>
  <c r="J27" i="170"/>
  <c r="I27" i="170"/>
  <c r="H27" i="170"/>
  <c r="G27" i="170"/>
  <c r="F27" i="170"/>
  <c r="D27" i="170"/>
  <c r="C27" i="170"/>
  <c r="X156" i="203"/>
  <c r="O154" i="203"/>
  <c r="K154" i="203"/>
  <c r="Y153" i="203"/>
  <c r="J153" i="203"/>
  <c r="Y152" i="203"/>
  <c r="J152" i="203"/>
  <c r="R150" i="203"/>
  <c r="Q150" i="203"/>
  <c r="R149" i="203"/>
  <c r="Q149" i="203"/>
  <c r="Y148" i="203"/>
  <c r="J148" i="203"/>
  <c r="Y147" i="203"/>
  <c r="J147" i="203"/>
  <c r="Y146" i="203"/>
  <c r="J146" i="203"/>
  <c r="Y145" i="203"/>
  <c r="J145" i="203"/>
  <c r="Y144" i="203"/>
  <c r="J144" i="203"/>
  <c r="Y143" i="203"/>
  <c r="J143" i="203"/>
  <c r="Y142" i="203"/>
  <c r="J142" i="203"/>
  <c r="Y141" i="203"/>
  <c r="J141" i="203"/>
  <c r="Y140" i="203"/>
  <c r="J140" i="203"/>
  <c r="X139" i="203"/>
  <c r="Y138" i="203"/>
  <c r="J138" i="203"/>
  <c r="O136" i="203"/>
  <c r="K136" i="203"/>
  <c r="Y135" i="203"/>
  <c r="J135" i="203"/>
  <c r="Y134" i="203"/>
  <c r="J134" i="203"/>
  <c r="Y133" i="203"/>
  <c r="J133" i="203"/>
  <c r="Y132" i="203"/>
  <c r="J132" i="203"/>
  <c r="R131" i="203"/>
  <c r="J131" i="203"/>
  <c r="X130" i="203"/>
  <c r="O129" i="203"/>
  <c r="K129" i="203"/>
  <c r="O128" i="203"/>
  <c r="K128" i="203"/>
  <c r="R127" i="203"/>
  <c r="J127" i="203"/>
  <c r="R126" i="203"/>
  <c r="J126" i="203"/>
  <c r="Y125" i="203"/>
  <c r="J125" i="203"/>
  <c r="Y124" i="203"/>
  <c r="J124" i="203"/>
  <c r="Y123" i="203"/>
  <c r="J123" i="203"/>
  <c r="Y122" i="203"/>
  <c r="J122" i="203"/>
  <c r="Y121" i="203"/>
  <c r="J121" i="203"/>
  <c r="Y120" i="203"/>
  <c r="J120" i="203"/>
  <c r="Y119" i="203"/>
  <c r="J119" i="203"/>
  <c r="Y118" i="203"/>
  <c r="J118" i="203"/>
  <c r="Y117" i="203"/>
  <c r="J117" i="203"/>
  <c r="Y116" i="203"/>
  <c r="J116" i="203"/>
  <c r="X115" i="203"/>
  <c r="O114" i="203"/>
  <c r="K114" i="203"/>
  <c r="Y113" i="203"/>
  <c r="J113" i="203"/>
  <c r="Y112" i="203"/>
  <c r="J112" i="203"/>
  <c r="Y111" i="203"/>
  <c r="J111" i="203"/>
  <c r="X110" i="203"/>
  <c r="K109" i="203"/>
  <c r="V108" i="203"/>
  <c r="M108" i="203"/>
  <c r="K108" i="203"/>
  <c r="V107" i="203"/>
  <c r="M107" i="203"/>
  <c r="K107" i="203"/>
  <c r="V106" i="203"/>
  <c r="M106" i="203"/>
  <c r="K106" i="203"/>
  <c r="V105" i="203"/>
  <c r="K105" i="203"/>
  <c r="K104" i="203"/>
  <c r="O103" i="203"/>
  <c r="K103" i="203"/>
  <c r="T102" i="203"/>
  <c r="J102" i="203"/>
  <c r="T101" i="203"/>
  <c r="J101" i="203"/>
  <c r="T100" i="203"/>
  <c r="J100" i="203"/>
  <c r="T99" i="203"/>
  <c r="J99" i="203"/>
  <c r="T98" i="203"/>
  <c r="J98" i="203"/>
  <c r="T97" i="203"/>
  <c r="J97" i="203"/>
  <c r="T96" i="203"/>
  <c r="J96" i="203"/>
  <c r="T95" i="203"/>
  <c r="J95" i="203"/>
  <c r="T94" i="203"/>
  <c r="J94" i="203"/>
  <c r="Y93" i="203"/>
  <c r="O92" i="203"/>
  <c r="K92" i="203"/>
  <c r="I91" i="203"/>
  <c r="O90" i="203"/>
  <c r="K90" i="203"/>
  <c r="I89" i="203"/>
  <c r="P88" i="203"/>
  <c r="N88" i="203"/>
  <c r="P87" i="203"/>
  <c r="N87" i="203"/>
  <c r="R86" i="203"/>
  <c r="Q86" i="203"/>
  <c r="S85" i="203"/>
  <c r="M85" i="203"/>
  <c r="K85" i="203"/>
  <c r="J85" i="203"/>
  <c r="S84" i="203"/>
  <c r="M84" i="203"/>
  <c r="K84" i="203"/>
  <c r="J84" i="203"/>
  <c r="I82" i="203"/>
  <c r="O80" i="203"/>
  <c r="K80" i="203"/>
  <c r="K79" i="203"/>
  <c r="K78" i="203"/>
  <c r="K77" i="203"/>
  <c r="K76" i="203"/>
  <c r="K75" i="203"/>
  <c r="K74" i="203"/>
  <c r="K73" i="203"/>
  <c r="K72" i="203"/>
  <c r="K71" i="203"/>
  <c r="K70" i="203"/>
  <c r="K69" i="203"/>
  <c r="K68" i="203"/>
  <c r="K67" i="203"/>
  <c r="X66" i="203"/>
  <c r="O64" i="203"/>
  <c r="K64" i="203"/>
  <c r="R63" i="203"/>
  <c r="Q63" i="203"/>
  <c r="R62" i="203"/>
  <c r="Q62" i="203"/>
  <c r="M62" i="203"/>
  <c r="R61" i="203"/>
  <c r="Q61" i="203"/>
  <c r="K60" i="203"/>
  <c r="R59" i="203"/>
  <c r="J59" i="203"/>
  <c r="R58" i="203"/>
  <c r="J58" i="203"/>
  <c r="R57" i="203"/>
  <c r="J57" i="203"/>
  <c r="R56" i="203"/>
  <c r="J56" i="203"/>
  <c r="X55" i="203"/>
  <c r="K54" i="203"/>
  <c r="K53" i="203"/>
  <c r="E53" i="203"/>
  <c r="CA27" i="170" s="1"/>
  <c r="K52" i="203"/>
  <c r="K51" i="203"/>
  <c r="O50" i="203"/>
  <c r="K50" i="203"/>
  <c r="K49" i="203"/>
  <c r="K48" i="203"/>
  <c r="X47" i="203"/>
  <c r="K46" i="203"/>
  <c r="K45" i="203"/>
  <c r="E45" i="203"/>
  <c r="O44" i="203"/>
  <c r="K44" i="203"/>
  <c r="K43" i="203"/>
  <c r="O42" i="203"/>
  <c r="K42" i="203"/>
  <c r="K41" i="203"/>
  <c r="K40" i="203"/>
  <c r="X39" i="203"/>
  <c r="I38" i="203"/>
  <c r="K37" i="203"/>
  <c r="E37" i="203"/>
  <c r="AS27" i="170" s="1"/>
  <c r="K36" i="203"/>
  <c r="K35" i="203"/>
  <c r="K34" i="203"/>
  <c r="X33" i="203"/>
  <c r="I32" i="203"/>
  <c r="I31" i="203"/>
  <c r="Y30" i="203"/>
  <c r="M30" i="203"/>
  <c r="J30" i="203"/>
  <c r="Y29" i="203"/>
  <c r="M29" i="203"/>
  <c r="J29" i="203"/>
  <c r="K28" i="203"/>
  <c r="K26" i="203"/>
  <c r="I25" i="203"/>
  <c r="I24" i="203"/>
  <c r="Q23" i="203"/>
  <c r="K23" i="203"/>
  <c r="Q22" i="203"/>
  <c r="K22" i="203"/>
  <c r="Q21" i="203"/>
  <c r="K21" i="203"/>
  <c r="Q20" i="203"/>
  <c r="K20" i="203"/>
  <c r="Q19" i="203"/>
  <c r="K19" i="203"/>
  <c r="Q18" i="203"/>
  <c r="K18" i="203"/>
  <c r="Q17" i="203"/>
  <c r="K17" i="203"/>
  <c r="Q16" i="203"/>
  <c r="K16" i="203"/>
  <c r="Q15" i="203"/>
  <c r="K15" i="203"/>
  <c r="K14" i="203"/>
  <c r="O13" i="203"/>
  <c r="L13" i="203"/>
  <c r="K13" i="203"/>
  <c r="I12" i="203"/>
  <c r="F58" i="203" l="1"/>
  <c r="CG27" i="170" s="1"/>
  <c r="BH27" i="170"/>
  <c r="F57" i="203"/>
  <c r="CE27" i="170" s="1"/>
  <c r="F56" i="203"/>
  <c r="CC27" i="170" s="1"/>
  <c r="HX26" i="170" l="1"/>
  <c r="HW26" i="170"/>
  <c r="HV26" i="170"/>
  <c r="HT26" i="170"/>
  <c r="HS26" i="170"/>
  <c r="HR26" i="170"/>
  <c r="HQ26" i="170"/>
  <c r="HP26" i="170"/>
  <c r="HO26" i="170"/>
  <c r="HN26" i="170"/>
  <c r="HM26" i="170"/>
  <c r="HL26" i="170"/>
  <c r="HK26" i="170"/>
  <c r="HJ26" i="170"/>
  <c r="HH26" i="170"/>
  <c r="HF26" i="170"/>
  <c r="HE26" i="170"/>
  <c r="HD26" i="170"/>
  <c r="HC26" i="170"/>
  <c r="HB26" i="170"/>
  <c r="HA26" i="170"/>
  <c r="GY26" i="170"/>
  <c r="GX26" i="170"/>
  <c r="GW26" i="170"/>
  <c r="GV26" i="170"/>
  <c r="GU26" i="170"/>
  <c r="GT26" i="170"/>
  <c r="GS26" i="170"/>
  <c r="GR26" i="170"/>
  <c r="GQ26" i="170"/>
  <c r="GP26" i="170"/>
  <c r="GO26" i="170"/>
  <c r="GN26" i="170"/>
  <c r="GM26" i="170"/>
  <c r="GL26" i="170"/>
  <c r="GJ26" i="170"/>
  <c r="GI26" i="170"/>
  <c r="GH26" i="170"/>
  <c r="GG26" i="170"/>
  <c r="GE26" i="170"/>
  <c r="GD26" i="170"/>
  <c r="GC26" i="170"/>
  <c r="GB26" i="170"/>
  <c r="GA26" i="170"/>
  <c r="FZ26" i="170"/>
  <c r="FY26" i="170"/>
  <c r="FX26" i="170"/>
  <c r="FW26" i="170"/>
  <c r="FU26" i="170"/>
  <c r="FT26" i="170"/>
  <c r="FS26" i="170"/>
  <c r="FR26" i="170"/>
  <c r="FQ26" i="170"/>
  <c r="FP26" i="170"/>
  <c r="FO26" i="170"/>
  <c r="FN26" i="170"/>
  <c r="FM26" i="170"/>
  <c r="FL26" i="170"/>
  <c r="FK26" i="170"/>
  <c r="FJ26" i="170"/>
  <c r="FI26" i="170"/>
  <c r="FH26" i="170"/>
  <c r="FG26" i="170"/>
  <c r="FF26" i="170"/>
  <c r="FE26" i="170"/>
  <c r="FC26" i="170"/>
  <c r="FB26" i="170"/>
  <c r="FA26" i="170"/>
  <c r="EZ26" i="170"/>
  <c r="EY26" i="170"/>
  <c r="EX26" i="170"/>
  <c r="EW26" i="170"/>
  <c r="EV26" i="170"/>
  <c r="EU26" i="170"/>
  <c r="ET26" i="170"/>
  <c r="ES26" i="170"/>
  <c r="ER26" i="170"/>
  <c r="EP26" i="170"/>
  <c r="EO26" i="170"/>
  <c r="EN26" i="170"/>
  <c r="EM26" i="170"/>
  <c r="EL26" i="170"/>
  <c r="EK26" i="170"/>
  <c r="EJ26" i="170"/>
  <c r="EI26" i="170"/>
  <c r="EH26" i="170"/>
  <c r="EG26" i="170"/>
  <c r="EF26" i="170"/>
  <c r="EE26" i="170"/>
  <c r="ED26" i="170"/>
  <c r="EB26" i="170"/>
  <c r="EA26" i="170"/>
  <c r="DZ26" i="170"/>
  <c r="DY26" i="170"/>
  <c r="DX26" i="170"/>
  <c r="DW26" i="170"/>
  <c r="DV26" i="170"/>
  <c r="DU26" i="170"/>
  <c r="DT26" i="170"/>
  <c r="DS26" i="170"/>
  <c r="DR26" i="170"/>
  <c r="DQ26" i="170"/>
  <c r="DO26" i="170"/>
  <c r="DN26" i="170"/>
  <c r="DM26" i="170"/>
  <c r="DL26" i="170"/>
  <c r="DK26" i="170"/>
  <c r="DJ26" i="170"/>
  <c r="DI26" i="170"/>
  <c r="DH26" i="170"/>
  <c r="DG26" i="170"/>
  <c r="DF26" i="170"/>
  <c r="DE26" i="170"/>
  <c r="DD26" i="170"/>
  <c r="DB26" i="170"/>
  <c r="DA26" i="170"/>
  <c r="CZ26" i="170"/>
  <c r="CY26" i="170"/>
  <c r="CX26" i="170"/>
  <c r="CW26" i="170"/>
  <c r="CV26" i="170"/>
  <c r="CU26" i="170"/>
  <c r="CT26" i="170"/>
  <c r="CS26" i="170"/>
  <c r="CR26" i="170"/>
  <c r="CQ26" i="170"/>
  <c r="CN26" i="170"/>
  <c r="CM26" i="170"/>
  <c r="CL26" i="170"/>
  <c r="CK26" i="170"/>
  <c r="CJ26" i="170"/>
  <c r="CI26" i="170"/>
  <c r="CH26" i="170"/>
  <c r="CF26" i="170"/>
  <c r="CE26" i="170"/>
  <c r="CD26" i="170"/>
  <c r="CB26" i="170"/>
  <c r="BZ26" i="170"/>
  <c r="BY26" i="170"/>
  <c r="BX26" i="170"/>
  <c r="BW26" i="170"/>
  <c r="BV26" i="170"/>
  <c r="BU26" i="170"/>
  <c r="BT26" i="170"/>
  <c r="BS26" i="170"/>
  <c r="BR26" i="170"/>
  <c r="BQ26" i="170"/>
  <c r="BP26" i="170"/>
  <c r="BO26" i="170"/>
  <c r="BN26" i="170"/>
  <c r="BM26" i="170"/>
  <c r="BL26" i="170"/>
  <c r="BK26" i="170"/>
  <c r="BI26" i="170"/>
  <c r="BG26" i="170"/>
  <c r="BF26" i="170"/>
  <c r="BE26" i="170"/>
  <c r="BD26" i="170"/>
  <c r="BC26" i="170"/>
  <c r="BB26" i="170"/>
  <c r="BA26" i="170"/>
  <c r="AZ26" i="170"/>
  <c r="AY26" i="170"/>
  <c r="AX26" i="170"/>
  <c r="AW26" i="170"/>
  <c r="AV26" i="170"/>
  <c r="AU26" i="170"/>
  <c r="AT26" i="170"/>
  <c r="AR26" i="170"/>
  <c r="AQ26" i="170"/>
  <c r="AP26" i="170"/>
  <c r="AO26" i="170"/>
  <c r="AN26" i="170"/>
  <c r="AM26" i="170"/>
  <c r="AL26" i="170"/>
  <c r="AK26" i="170"/>
  <c r="AJ26" i="170"/>
  <c r="AI26" i="170"/>
  <c r="AH26" i="170"/>
  <c r="AG26" i="170"/>
  <c r="AF26" i="170"/>
  <c r="AE26" i="170"/>
  <c r="AD26" i="170"/>
  <c r="AB26" i="170"/>
  <c r="AA26" i="170"/>
  <c r="Z26" i="170"/>
  <c r="Y26" i="170"/>
  <c r="X26" i="170"/>
  <c r="W26" i="170"/>
  <c r="V26" i="170"/>
  <c r="U26" i="170"/>
  <c r="T26" i="170"/>
  <c r="S26" i="170"/>
  <c r="R26" i="170"/>
  <c r="Q26" i="170"/>
  <c r="P26" i="170"/>
  <c r="O26" i="170"/>
  <c r="N26" i="170"/>
  <c r="M26" i="170"/>
  <c r="L26" i="170"/>
  <c r="K26" i="170"/>
  <c r="J26" i="170"/>
  <c r="I26" i="170"/>
  <c r="H26" i="170"/>
  <c r="G26" i="170"/>
  <c r="F26" i="170"/>
  <c r="D26" i="170"/>
  <c r="C26" i="170"/>
  <c r="X156" i="202"/>
  <c r="O154" i="202"/>
  <c r="K154" i="202"/>
  <c r="Y153" i="202"/>
  <c r="J153" i="202"/>
  <c r="Y152" i="202"/>
  <c r="J152" i="202"/>
  <c r="R150" i="202"/>
  <c r="Q150" i="202"/>
  <c r="R149" i="202"/>
  <c r="Q149" i="202"/>
  <c r="Y148" i="202"/>
  <c r="J148" i="202"/>
  <c r="Y147" i="202"/>
  <c r="J147" i="202"/>
  <c r="Y146" i="202"/>
  <c r="J146" i="202"/>
  <c r="Y145" i="202"/>
  <c r="J145" i="202"/>
  <c r="Y144" i="202"/>
  <c r="J144" i="202"/>
  <c r="Y143" i="202"/>
  <c r="J143" i="202"/>
  <c r="Y142" i="202"/>
  <c r="J142" i="202"/>
  <c r="Y141" i="202"/>
  <c r="J141" i="202"/>
  <c r="Y140" i="202"/>
  <c r="J140" i="202"/>
  <c r="X139" i="202"/>
  <c r="Y138" i="202"/>
  <c r="J138" i="202"/>
  <c r="O136" i="202"/>
  <c r="K136" i="202"/>
  <c r="Y135" i="202"/>
  <c r="J135" i="202"/>
  <c r="Y134" i="202"/>
  <c r="J134" i="202"/>
  <c r="Y133" i="202"/>
  <c r="J133" i="202"/>
  <c r="Y132" i="202"/>
  <c r="J132" i="202"/>
  <c r="R131" i="202"/>
  <c r="J131" i="202"/>
  <c r="X130" i="202"/>
  <c r="O129" i="202"/>
  <c r="K129" i="202"/>
  <c r="O128" i="202"/>
  <c r="K128" i="202"/>
  <c r="R127" i="202"/>
  <c r="J127" i="202"/>
  <c r="R126" i="202"/>
  <c r="J126" i="202"/>
  <c r="Y125" i="202"/>
  <c r="J125" i="202"/>
  <c r="Y124" i="202"/>
  <c r="J124" i="202"/>
  <c r="Y123" i="202"/>
  <c r="J123" i="202"/>
  <c r="Y122" i="202"/>
  <c r="J122" i="202"/>
  <c r="Y121" i="202"/>
  <c r="J121" i="202"/>
  <c r="Y120" i="202"/>
  <c r="J120" i="202"/>
  <c r="Y119" i="202"/>
  <c r="J119" i="202"/>
  <c r="Y118" i="202"/>
  <c r="J118" i="202"/>
  <c r="Y117" i="202"/>
  <c r="J117" i="202"/>
  <c r="Y116" i="202"/>
  <c r="J116" i="202"/>
  <c r="X115" i="202"/>
  <c r="O114" i="202"/>
  <c r="K114" i="202"/>
  <c r="Y113" i="202"/>
  <c r="J113" i="202"/>
  <c r="Y112" i="202"/>
  <c r="J112" i="202"/>
  <c r="Y111" i="202"/>
  <c r="J111" i="202"/>
  <c r="X110" i="202"/>
  <c r="K109" i="202"/>
  <c r="V108" i="202"/>
  <c r="M108" i="202"/>
  <c r="K108" i="202"/>
  <c r="V107" i="202"/>
  <c r="M107" i="202"/>
  <c r="K107" i="202"/>
  <c r="V106" i="202"/>
  <c r="M106" i="202"/>
  <c r="K106" i="202"/>
  <c r="V105" i="202"/>
  <c r="K105" i="202"/>
  <c r="K104" i="202"/>
  <c r="O103" i="202"/>
  <c r="K103" i="202"/>
  <c r="T102" i="202"/>
  <c r="J102" i="202"/>
  <c r="T101" i="202"/>
  <c r="J101" i="202"/>
  <c r="T100" i="202"/>
  <c r="J100" i="202"/>
  <c r="T99" i="202"/>
  <c r="J99" i="202"/>
  <c r="T98" i="202"/>
  <c r="J98" i="202"/>
  <c r="T97" i="202"/>
  <c r="J97" i="202"/>
  <c r="T96" i="202"/>
  <c r="J96" i="202"/>
  <c r="T95" i="202"/>
  <c r="J95" i="202"/>
  <c r="T94" i="202"/>
  <c r="J94" i="202"/>
  <c r="Y93" i="202"/>
  <c r="O92" i="202"/>
  <c r="K92" i="202"/>
  <c r="I91" i="202"/>
  <c r="O90" i="202"/>
  <c r="K90" i="202"/>
  <c r="I89" i="202"/>
  <c r="P88" i="202"/>
  <c r="N88" i="202"/>
  <c r="P87" i="202"/>
  <c r="N87" i="202"/>
  <c r="R86" i="202"/>
  <c r="Q86" i="202"/>
  <c r="S85" i="202"/>
  <c r="M85" i="202"/>
  <c r="K85" i="202"/>
  <c r="J85" i="202"/>
  <c r="S84" i="202"/>
  <c r="M84" i="202"/>
  <c r="K84" i="202"/>
  <c r="J84" i="202"/>
  <c r="I82" i="202"/>
  <c r="O80" i="202"/>
  <c r="K80" i="202"/>
  <c r="K79" i="202"/>
  <c r="K78" i="202"/>
  <c r="K77" i="202"/>
  <c r="K76" i="202"/>
  <c r="K75" i="202"/>
  <c r="K74" i="202"/>
  <c r="K73" i="202"/>
  <c r="K72" i="202"/>
  <c r="K71" i="202"/>
  <c r="K70" i="202"/>
  <c r="K69" i="202"/>
  <c r="K68" i="202"/>
  <c r="K67" i="202"/>
  <c r="X66" i="202"/>
  <c r="O64" i="202"/>
  <c r="K64" i="202"/>
  <c r="R63" i="202"/>
  <c r="Q63" i="202"/>
  <c r="R62" i="202"/>
  <c r="Q62" i="202"/>
  <c r="M62" i="202"/>
  <c r="R61" i="202"/>
  <c r="Q61" i="202"/>
  <c r="K60" i="202"/>
  <c r="R59" i="202"/>
  <c r="J59" i="202"/>
  <c r="R58" i="202"/>
  <c r="J58" i="202"/>
  <c r="R57" i="202"/>
  <c r="J57" i="202"/>
  <c r="R56" i="202"/>
  <c r="J56" i="202"/>
  <c r="X55" i="202"/>
  <c r="K54" i="202"/>
  <c r="K53" i="202"/>
  <c r="E53" i="202"/>
  <c r="CA26" i="170" s="1"/>
  <c r="K52" i="202"/>
  <c r="K51" i="202"/>
  <c r="O50" i="202"/>
  <c r="K50" i="202"/>
  <c r="K49" i="202"/>
  <c r="K48" i="202"/>
  <c r="X47" i="202"/>
  <c r="K46" i="202"/>
  <c r="K45" i="202"/>
  <c r="E45" i="202"/>
  <c r="O44" i="202"/>
  <c r="K44" i="202"/>
  <c r="K43" i="202"/>
  <c r="O42" i="202"/>
  <c r="K42" i="202"/>
  <c r="K41" i="202"/>
  <c r="K40" i="202"/>
  <c r="X39" i="202"/>
  <c r="I38" i="202"/>
  <c r="K37" i="202"/>
  <c r="E37" i="202"/>
  <c r="AS26" i="170" s="1"/>
  <c r="K36" i="202"/>
  <c r="K35" i="202"/>
  <c r="K34" i="202"/>
  <c r="X33" i="202"/>
  <c r="I32" i="202"/>
  <c r="I31" i="202"/>
  <c r="Y30" i="202"/>
  <c r="M30" i="202"/>
  <c r="J30" i="202"/>
  <c r="Y29" i="202"/>
  <c r="M29" i="202"/>
  <c r="J29" i="202"/>
  <c r="K28" i="202"/>
  <c r="K26" i="202"/>
  <c r="I25" i="202"/>
  <c r="I24" i="202"/>
  <c r="Q23" i="202"/>
  <c r="K23" i="202"/>
  <c r="Q22" i="202"/>
  <c r="K22" i="202"/>
  <c r="Q21" i="202"/>
  <c r="K21" i="202"/>
  <c r="Q20" i="202"/>
  <c r="K20" i="202"/>
  <c r="Q19" i="202"/>
  <c r="K19" i="202"/>
  <c r="Q18" i="202"/>
  <c r="K18" i="202"/>
  <c r="Q17" i="202"/>
  <c r="K17" i="202"/>
  <c r="Q16" i="202"/>
  <c r="K16" i="202"/>
  <c r="Q15" i="202"/>
  <c r="K15" i="202"/>
  <c r="K14" i="202"/>
  <c r="O13" i="202"/>
  <c r="L13" i="202"/>
  <c r="K13" i="202"/>
  <c r="I12" i="202"/>
  <c r="F58" i="202" l="1"/>
  <c r="CG26" i="170" s="1"/>
  <c r="BH26" i="170"/>
  <c r="F56" i="202"/>
  <c r="CC26" i="170" s="1"/>
  <c r="HX25" i="170" l="1"/>
  <c r="HW25" i="170"/>
  <c r="HV25" i="170"/>
  <c r="HT25" i="170"/>
  <c r="HS25" i="170"/>
  <c r="HR25" i="170"/>
  <c r="HQ25" i="170"/>
  <c r="HP25" i="170"/>
  <c r="HO25" i="170"/>
  <c r="HN25" i="170"/>
  <c r="HM25" i="170"/>
  <c r="HL25" i="170"/>
  <c r="HK25" i="170"/>
  <c r="HJ25" i="170"/>
  <c r="HH25" i="170"/>
  <c r="HF25" i="170"/>
  <c r="HE25" i="170"/>
  <c r="HD25" i="170"/>
  <c r="HC25" i="170"/>
  <c r="HB25" i="170"/>
  <c r="HA25" i="170"/>
  <c r="GY25" i="170"/>
  <c r="GX25" i="170"/>
  <c r="GW25" i="170"/>
  <c r="GV25" i="170"/>
  <c r="GU25" i="170"/>
  <c r="GT25" i="170"/>
  <c r="GS25" i="170"/>
  <c r="GR25" i="170"/>
  <c r="GQ25" i="170"/>
  <c r="GP25" i="170"/>
  <c r="GO25" i="170"/>
  <c r="GN25" i="170"/>
  <c r="GM25" i="170"/>
  <c r="GL25" i="170"/>
  <c r="GJ25" i="170"/>
  <c r="GI25" i="170"/>
  <c r="GH25" i="170"/>
  <c r="GG25" i="170"/>
  <c r="GE25" i="170"/>
  <c r="GD25" i="170"/>
  <c r="GC25" i="170"/>
  <c r="GB25" i="170"/>
  <c r="GA25" i="170"/>
  <c r="FZ25" i="170"/>
  <c r="FY25" i="170"/>
  <c r="FX25" i="170"/>
  <c r="FW25" i="170"/>
  <c r="FU25" i="170"/>
  <c r="FT25" i="170"/>
  <c r="FS25" i="170"/>
  <c r="FR25" i="170"/>
  <c r="FQ25" i="170"/>
  <c r="FP25" i="170"/>
  <c r="FO25" i="170"/>
  <c r="FN25" i="170"/>
  <c r="FM25" i="170"/>
  <c r="FL25" i="170"/>
  <c r="FK25" i="170"/>
  <c r="FJ25" i="170"/>
  <c r="FI25" i="170"/>
  <c r="FH25" i="170"/>
  <c r="FG25" i="170"/>
  <c r="FF25" i="170"/>
  <c r="FE25" i="170"/>
  <c r="FC25" i="170"/>
  <c r="FB25" i="170"/>
  <c r="FA25" i="170"/>
  <c r="EZ25" i="170"/>
  <c r="EY25" i="170"/>
  <c r="EX25" i="170"/>
  <c r="EW25" i="170"/>
  <c r="EV25" i="170"/>
  <c r="EU25" i="170"/>
  <c r="ET25" i="170"/>
  <c r="ES25" i="170"/>
  <c r="ER25" i="170"/>
  <c r="EP25" i="170"/>
  <c r="EO25" i="170"/>
  <c r="EN25" i="170"/>
  <c r="EM25" i="170"/>
  <c r="EL25" i="170"/>
  <c r="EK25" i="170"/>
  <c r="EJ25" i="170"/>
  <c r="EI25" i="170"/>
  <c r="EH25" i="170"/>
  <c r="EG25" i="170"/>
  <c r="EF25" i="170"/>
  <c r="EE25" i="170"/>
  <c r="ED25" i="170"/>
  <c r="EB25" i="170"/>
  <c r="EA25" i="170"/>
  <c r="DZ25" i="170"/>
  <c r="DY25" i="170"/>
  <c r="DX25" i="170"/>
  <c r="DW25" i="170"/>
  <c r="DV25" i="170"/>
  <c r="DU25" i="170"/>
  <c r="DT25" i="170"/>
  <c r="DS25" i="170"/>
  <c r="DR25" i="170"/>
  <c r="DQ25" i="170"/>
  <c r="DO25" i="170"/>
  <c r="DN25" i="170"/>
  <c r="DM25" i="170"/>
  <c r="DL25" i="170"/>
  <c r="DK25" i="170"/>
  <c r="DJ25" i="170"/>
  <c r="DI25" i="170"/>
  <c r="DH25" i="170"/>
  <c r="DG25" i="170"/>
  <c r="DF25" i="170"/>
  <c r="DE25" i="170"/>
  <c r="DD25" i="170"/>
  <c r="DB25" i="170"/>
  <c r="DA25" i="170"/>
  <c r="CZ25" i="170"/>
  <c r="CY25" i="170"/>
  <c r="CX25" i="170"/>
  <c r="CW25" i="170"/>
  <c r="CV25" i="170"/>
  <c r="CU25" i="170"/>
  <c r="CT25" i="170"/>
  <c r="CS25" i="170"/>
  <c r="CR25" i="170"/>
  <c r="CQ25" i="170"/>
  <c r="CN25" i="170"/>
  <c r="CM25" i="170"/>
  <c r="CL25" i="170"/>
  <c r="CK25" i="170"/>
  <c r="CJ25" i="170"/>
  <c r="CI25" i="170"/>
  <c r="CH25" i="170"/>
  <c r="CF25" i="170"/>
  <c r="CD25" i="170"/>
  <c r="CB25" i="170"/>
  <c r="BZ25" i="170"/>
  <c r="BY25" i="170"/>
  <c r="BX25" i="170"/>
  <c r="BW25" i="170"/>
  <c r="BV25" i="170"/>
  <c r="BU25" i="170"/>
  <c r="BT25" i="170"/>
  <c r="BS25" i="170"/>
  <c r="BR25" i="170"/>
  <c r="BQ25" i="170"/>
  <c r="BP25" i="170"/>
  <c r="BO25" i="170"/>
  <c r="BN25" i="170"/>
  <c r="BM25" i="170"/>
  <c r="BL25" i="170"/>
  <c r="BK25" i="170"/>
  <c r="BI25" i="170"/>
  <c r="BG25" i="170"/>
  <c r="BF25" i="170"/>
  <c r="BE25" i="170"/>
  <c r="BD25" i="170"/>
  <c r="BC25" i="170"/>
  <c r="BB25" i="170"/>
  <c r="BA25" i="170"/>
  <c r="AZ25" i="170"/>
  <c r="AY25" i="170"/>
  <c r="AX25" i="170"/>
  <c r="AW25" i="170"/>
  <c r="AV25" i="170"/>
  <c r="AU25" i="170"/>
  <c r="AT25" i="170"/>
  <c r="AR25" i="170"/>
  <c r="AQ25" i="170"/>
  <c r="AP25" i="170"/>
  <c r="AO25" i="170"/>
  <c r="AN25" i="170"/>
  <c r="AM25" i="170"/>
  <c r="AL25" i="170"/>
  <c r="AK25" i="170"/>
  <c r="AJ25" i="170"/>
  <c r="AI25" i="170"/>
  <c r="AH25" i="170"/>
  <c r="AG25" i="170"/>
  <c r="AF25" i="170"/>
  <c r="AE25" i="170"/>
  <c r="AD25" i="170"/>
  <c r="AB25" i="170"/>
  <c r="AA25" i="170"/>
  <c r="Z25" i="170"/>
  <c r="Y25" i="170"/>
  <c r="X25" i="170"/>
  <c r="W25" i="170"/>
  <c r="V25" i="170"/>
  <c r="U25" i="170"/>
  <c r="T25" i="170"/>
  <c r="S25" i="170"/>
  <c r="R25" i="170"/>
  <c r="Q25" i="170"/>
  <c r="P25" i="170"/>
  <c r="O25" i="170"/>
  <c r="N25" i="170"/>
  <c r="M25" i="170"/>
  <c r="L25" i="170"/>
  <c r="K25" i="170"/>
  <c r="J25" i="170"/>
  <c r="I25" i="170"/>
  <c r="H25" i="170"/>
  <c r="G25" i="170"/>
  <c r="F25" i="170"/>
  <c r="D25" i="170"/>
  <c r="C25" i="170"/>
  <c r="X156" i="201"/>
  <c r="O154" i="201"/>
  <c r="K154" i="201"/>
  <c r="Y153" i="201"/>
  <c r="J153" i="201"/>
  <c r="Y152" i="201"/>
  <c r="J152" i="201"/>
  <c r="R150" i="201"/>
  <c r="Q150" i="201"/>
  <c r="R149" i="201"/>
  <c r="Q149" i="201"/>
  <c r="Y148" i="201"/>
  <c r="J148" i="201"/>
  <c r="Y147" i="201"/>
  <c r="J147" i="201"/>
  <c r="Y146" i="201"/>
  <c r="J146" i="201"/>
  <c r="Y145" i="201"/>
  <c r="J145" i="201"/>
  <c r="Y144" i="201"/>
  <c r="J144" i="201"/>
  <c r="Y143" i="201"/>
  <c r="J143" i="201"/>
  <c r="Y142" i="201"/>
  <c r="J142" i="201"/>
  <c r="Y141" i="201"/>
  <c r="J141" i="201"/>
  <c r="Y140" i="201"/>
  <c r="J140" i="201"/>
  <c r="X139" i="201"/>
  <c r="Y138" i="201"/>
  <c r="J138" i="201"/>
  <c r="O136" i="201"/>
  <c r="K136" i="201"/>
  <c r="Y135" i="201"/>
  <c r="J135" i="201"/>
  <c r="Y134" i="201"/>
  <c r="J134" i="201"/>
  <c r="Y133" i="201"/>
  <c r="J133" i="201"/>
  <c r="Y132" i="201"/>
  <c r="J132" i="201"/>
  <c r="R131" i="201"/>
  <c r="J131" i="201"/>
  <c r="X130" i="201"/>
  <c r="O129" i="201"/>
  <c r="K129" i="201"/>
  <c r="O128" i="201"/>
  <c r="K128" i="201"/>
  <c r="R127" i="201"/>
  <c r="J127" i="201"/>
  <c r="R126" i="201"/>
  <c r="J126" i="201"/>
  <c r="Y125" i="201"/>
  <c r="J125" i="201"/>
  <c r="Y124" i="201"/>
  <c r="J124" i="201"/>
  <c r="Y123" i="201"/>
  <c r="J123" i="201"/>
  <c r="Y122" i="201"/>
  <c r="J122" i="201"/>
  <c r="Y121" i="201"/>
  <c r="J121" i="201"/>
  <c r="Y120" i="201"/>
  <c r="J120" i="201"/>
  <c r="Y119" i="201"/>
  <c r="J119" i="201"/>
  <c r="Y118" i="201"/>
  <c r="J118" i="201"/>
  <c r="Y117" i="201"/>
  <c r="J117" i="201"/>
  <c r="Y116" i="201"/>
  <c r="J116" i="201"/>
  <c r="X115" i="201"/>
  <c r="O114" i="201"/>
  <c r="K114" i="201"/>
  <c r="Y113" i="201"/>
  <c r="J113" i="201"/>
  <c r="Y112" i="201"/>
  <c r="J112" i="201"/>
  <c r="Y111" i="201"/>
  <c r="J111" i="201"/>
  <c r="X110" i="201"/>
  <c r="K109" i="201"/>
  <c r="V108" i="201"/>
  <c r="M108" i="201"/>
  <c r="K108" i="201"/>
  <c r="V107" i="201"/>
  <c r="M107" i="201"/>
  <c r="K107" i="201"/>
  <c r="V106" i="201"/>
  <c r="M106" i="201"/>
  <c r="K106" i="201"/>
  <c r="V105" i="201"/>
  <c r="K105" i="201"/>
  <c r="K104" i="201"/>
  <c r="O103" i="201"/>
  <c r="K103" i="201"/>
  <c r="T102" i="201"/>
  <c r="J102" i="201"/>
  <c r="T101" i="201"/>
  <c r="J101" i="201"/>
  <c r="T100" i="201"/>
  <c r="J100" i="201"/>
  <c r="T99" i="201"/>
  <c r="J99" i="201"/>
  <c r="T98" i="201"/>
  <c r="J98" i="201"/>
  <c r="T97" i="201"/>
  <c r="J97" i="201"/>
  <c r="T96" i="201"/>
  <c r="J96" i="201"/>
  <c r="T95" i="201"/>
  <c r="J95" i="201"/>
  <c r="T94" i="201"/>
  <c r="J94" i="201"/>
  <c r="Y93" i="201"/>
  <c r="O92" i="201"/>
  <c r="K92" i="201"/>
  <c r="I91" i="201"/>
  <c r="O90" i="201"/>
  <c r="K90" i="201"/>
  <c r="I89" i="201"/>
  <c r="P88" i="201"/>
  <c r="N88" i="201"/>
  <c r="P87" i="201"/>
  <c r="N87" i="201"/>
  <c r="R86" i="201"/>
  <c r="Q86" i="201"/>
  <c r="S85" i="201"/>
  <c r="M85" i="201"/>
  <c r="K85" i="201"/>
  <c r="J85" i="201"/>
  <c r="S84" i="201"/>
  <c r="M84" i="201"/>
  <c r="K84" i="201"/>
  <c r="J84" i="201"/>
  <c r="I82" i="201"/>
  <c r="O80" i="201"/>
  <c r="K80" i="201"/>
  <c r="K79" i="201"/>
  <c r="K78" i="201"/>
  <c r="K77" i="201"/>
  <c r="K76" i="201"/>
  <c r="K75" i="201"/>
  <c r="K74" i="201"/>
  <c r="K73" i="201"/>
  <c r="K72" i="201"/>
  <c r="K71" i="201"/>
  <c r="K70" i="201"/>
  <c r="K69" i="201"/>
  <c r="K68" i="201"/>
  <c r="K67" i="201"/>
  <c r="X66" i="201"/>
  <c r="O64" i="201"/>
  <c r="K64" i="201"/>
  <c r="R63" i="201"/>
  <c r="Q63" i="201"/>
  <c r="R62" i="201"/>
  <c r="Q62" i="201"/>
  <c r="M62" i="201"/>
  <c r="R61" i="201"/>
  <c r="Q61" i="201"/>
  <c r="K60" i="201"/>
  <c r="R59" i="201"/>
  <c r="J59" i="201"/>
  <c r="R58" i="201"/>
  <c r="J58" i="201"/>
  <c r="R57" i="201"/>
  <c r="J57" i="201"/>
  <c r="R56" i="201"/>
  <c r="J56" i="201"/>
  <c r="X55" i="201"/>
  <c r="K54" i="201"/>
  <c r="K53" i="201"/>
  <c r="E53" i="201"/>
  <c r="CA25" i="170" s="1"/>
  <c r="K52" i="201"/>
  <c r="K51" i="201"/>
  <c r="O50" i="201"/>
  <c r="K50" i="201"/>
  <c r="K49" i="201"/>
  <c r="K48" i="201"/>
  <c r="X47" i="201"/>
  <c r="K46" i="201"/>
  <c r="K45" i="201"/>
  <c r="E45" i="201"/>
  <c r="O44" i="201"/>
  <c r="K44" i="201"/>
  <c r="K43" i="201"/>
  <c r="O42" i="201"/>
  <c r="K42" i="201"/>
  <c r="K41" i="201"/>
  <c r="K40" i="201"/>
  <c r="X39" i="201"/>
  <c r="I38" i="201"/>
  <c r="K37" i="201"/>
  <c r="E37" i="201"/>
  <c r="AS25" i="170" s="1"/>
  <c r="K36" i="201"/>
  <c r="K35" i="201"/>
  <c r="K34" i="201"/>
  <c r="X33" i="201"/>
  <c r="I32" i="201"/>
  <c r="I31" i="201"/>
  <c r="Y30" i="201"/>
  <c r="M30" i="201"/>
  <c r="J30" i="201"/>
  <c r="Y29" i="201"/>
  <c r="M29" i="201"/>
  <c r="J29" i="201"/>
  <c r="K28" i="201"/>
  <c r="K26" i="201"/>
  <c r="I25" i="201"/>
  <c r="I24" i="201"/>
  <c r="Q23" i="201"/>
  <c r="K23" i="201"/>
  <c r="Q22" i="201"/>
  <c r="K22" i="201"/>
  <c r="Q21" i="201"/>
  <c r="K21" i="201"/>
  <c r="Q20" i="201"/>
  <c r="K20" i="201"/>
  <c r="Q19" i="201"/>
  <c r="K19" i="201"/>
  <c r="Q18" i="201"/>
  <c r="K18" i="201"/>
  <c r="Q17" i="201"/>
  <c r="K17" i="201"/>
  <c r="Q16" i="201"/>
  <c r="K16" i="201"/>
  <c r="Q15" i="201"/>
  <c r="K15" i="201"/>
  <c r="K14" i="201"/>
  <c r="O13" i="201"/>
  <c r="L13" i="201"/>
  <c r="K13" i="201"/>
  <c r="I12" i="201"/>
  <c r="F58" i="201" l="1"/>
  <c r="CG25" i="170" s="1"/>
  <c r="BH25" i="170"/>
  <c r="F57" i="201"/>
  <c r="CE25" i="170" s="1"/>
  <c r="F56" i="201"/>
  <c r="CC25" i="170" s="1"/>
  <c r="HX24" i="170" l="1"/>
  <c r="HW24" i="170"/>
  <c r="HV24" i="170"/>
  <c r="HT24" i="170"/>
  <c r="HS24" i="170"/>
  <c r="HR24" i="170"/>
  <c r="HQ24" i="170"/>
  <c r="HP24" i="170"/>
  <c r="HO24" i="170"/>
  <c r="HN24" i="170"/>
  <c r="HM24" i="170"/>
  <c r="HL24" i="170"/>
  <c r="HK24" i="170"/>
  <c r="HJ24" i="170"/>
  <c r="HH24" i="170"/>
  <c r="HF24" i="170"/>
  <c r="HE24" i="170"/>
  <c r="HD24" i="170"/>
  <c r="HC24" i="170"/>
  <c r="HB24" i="170"/>
  <c r="HA24" i="170"/>
  <c r="GY24" i="170"/>
  <c r="GX24" i="170"/>
  <c r="GW24" i="170"/>
  <c r="GV24" i="170"/>
  <c r="GU24" i="170"/>
  <c r="GT24" i="170"/>
  <c r="GS24" i="170"/>
  <c r="GR24" i="170"/>
  <c r="GQ24" i="170"/>
  <c r="GP24" i="170"/>
  <c r="GO24" i="170"/>
  <c r="GN24" i="170"/>
  <c r="GM24" i="170"/>
  <c r="GL24" i="170"/>
  <c r="GJ24" i="170"/>
  <c r="GI24" i="170"/>
  <c r="GH24" i="170"/>
  <c r="GG24" i="170"/>
  <c r="GE24" i="170"/>
  <c r="GD24" i="170"/>
  <c r="GC24" i="170"/>
  <c r="GB24" i="170"/>
  <c r="GA24" i="170"/>
  <c r="FZ24" i="170"/>
  <c r="FY24" i="170"/>
  <c r="FX24" i="170"/>
  <c r="FW24" i="170"/>
  <c r="FU24" i="170"/>
  <c r="FT24" i="170"/>
  <c r="FS24" i="170"/>
  <c r="FR24" i="170"/>
  <c r="FQ24" i="170"/>
  <c r="FP24" i="170"/>
  <c r="FO24" i="170"/>
  <c r="FN24" i="170"/>
  <c r="FM24" i="170"/>
  <c r="FL24" i="170"/>
  <c r="FK24" i="170"/>
  <c r="FJ24" i="170"/>
  <c r="FI24" i="170"/>
  <c r="FH24" i="170"/>
  <c r="FG24" i="170"/>
  <c r="FF24" i="170"/>
  <c r="FE24" i="170"/>
  <c r="FC24" i="170"/>
  <c r="FB24" i="170"/>
  <c r="FA24" i="170"/>
  <c r="EZ24" i="170"/>
  <c r="EY24" i="170"/>
  <c r="EX24" i="170"/>
  <c r="EW24" i="170"/>
  <c r="EV24" i="170"/>
  <c r="EU24" i="170"/>
  <c r="ET24" i="170"/>
  <c r="ES24" i="170"/>
  <c r="ER24" i="170"/>
  <c r="EP24" i="170"/>
  <c r="EO24" i="170"/>
  <c r="EN24" i="170"/>
  <c r="EM24" i="170"/>
  <c r="EL24" i="170"/>
  <c r="EK24" i="170"/>
  <c r="EJ24" i="170"/>
  <c r="EI24" i="170"/>
  <c r="EH24" i="170"/>
  <c r="EG24" i="170"/>
  <c r="EF24" i="170"/>
  <c r="EE24" i="170"/>
  <c r="ED24" i="170"/>
  <c r="EB24" i="170"/>
  <c r="EA24" i="170"/>
  <c r="DZ24" i="170"/>
  <c r="DY24" i="170"/>
  <c r="DX24" i="170"/>
  <c r="DW24" i="170"/>
  <c r="DV24" i="170"/>
  <c r="DU24" i="170"/>
  <c r="DT24" i="170"/>
  <c r="DS24" i="170"/>
  <c r="DR24" i="170"/>
  <c r="DQ24" i="170"/>
  <c r="DO24" i="170"/>
  <c r="DN24" i="170"/>
  <c r="DM24" i="170"/>
  <c r="DL24" i="170"/>
  <c r="DK24" i="170"/>
  <c r="DJ24" i="170"/>
  <c r="DI24" i="170"/>
  <c r="DH24" i="170"/>
  <c r="DG24" i="170"/>
  <c r="DF24" i="170"/>
  <c r="DE24" i="170"/>
  <c r="DD24" i="170"/>
  <c r="DB24" i="170"/>
  <c r="DA24" i="170"/>
  <c r="CZ24" i="170"/>
  <c r="CY24" i="170"/>
  <c r="CX24" i="170"/>
  <c r="CW24" i="170"/>
  <c r="CV24" i="170"/>
  <c r="CU24" i="170"/>
  <c r="CT24" i="170"/>
  <c r="CS24" i="170"/>
  <c r="CR24" i="170"/>
  <c r="CQ24" i="170"/>
  <c r="CN24" i="170"/>
  <c r="CM24" i="170"/>
  <c r="CL24" i="170"/>
  <c r="CK24" i="170"/>
  <c r="CJ24" i="170"/>
  <c r="CI24" i="170"/>
  <c r="CH24" i="170"/>
  <c r="CF24" i="170"/>
  <c r="CE24" i="170"/>
  <c r="CD24" i="170"/>
  <c r="CB24" i="170"/>
  <c r="BZ24" i="170"/>
  <c r="BY24" i="170"/>
  <c r="BX24" i="170"/>
  <c r="BW24" i="170"/>
  <c r="BV24" i="170"/>
  <c r="BU24" i="170"/>
  <c r="BT24" i="170"/>
  <c r="BS24" i="170"/>
  <c r="BR24" i="170"/>
  <c r="BQ24" i="170"/>
  <c r="BP24" i="170"/>
  <c r="BO24" i="170"/>
  <c r="BN24" i="170"/>
  <c r="BM24" i="170"/>
  <c r="BL24" i="170"/>
  <c r="BK24" i="170"/>
  <c r="BI24" i="170"/>
  <c r="BG24" i="170"/>
  <c r="BF24" i="170"/>
  <c r="BE24" i="170"/>
  <c r="BD24" i="170"/>
  <c r="BC24" i="170"/>
  <c r="BB24" i="170"/>
  <c r="BA24" i="170"/>
  <c r="AZ24" i="170"/>
  <c r="AY24" i="170"/>
  <c r="AX24" i="170"/>
  <c r="AW24" i="170"/>
  <c r="AV24" i="170"/>
  <c r="AU24" i="170"/>
  <c r="AT24" i="170"/>
  <c r="AR24" i="170"/>
  <c r="AQ24" i="170"/>
  <c r="AP24" i="170"/>
  <c r="AO24" i="170"/>
  <c r="AN24" i="170"/>
  <c r="AM24" i="170"/>
  <c r="AL24" i="170"/>
  <c r="AK24" i="170"/>
  <c r="AJ24" i="170"/>
  <c r="AI24" i="170"/>
  <c r="AH24" i="170"/>
  <c r="AG24" i="170"/>
  <c r="AF24" i="170"/>
  <c r="AE24" i="170"/>
  <c r="AD24" i="170"/>
  <c r="AB24" i="170"/>
  <c r="AA24" i="170"/>
  <c r="Z24" i="170"/>
  <c r="Y24" i="170"/>
  <c r="X24" i="170"/>
  <c r="W24" i="170"/>
  <c r="V24" i="170"/>
  <c r="U24" i="170"/>
  <c r="T24" i="170"/>
  <c r="S24" i="170"/>
  <c r="R24" i="170"/>
  <c r="Q24" i="170"/>
  <c r="P24" i="170"/>
  <c r="O24" i="170"/>
  <c r="N24" i="170"/>
  <c r="M24" i="170"/>
  <c r="L24" i="170"/>
  <c r="K24" i="170"/>
  <c r="J24" i="170"/>
  <c r="I24" i="170"/>
  <c r="H24" i="170"/>
  <c r="G24" i="170"/>
  <c r="F24" i="170"/>
  <c r="D24" i="170"/>
  <c r="C24" i="170"/>
  <c r="X156" i="200"/>
  <c r="O154" i="200"/>
  <c r="K154" i="200"/>
  <c r="Y153" i="200"/>
  <c r="J153" i="200"/>
  <c r="Y152" i="200"/>
  <c r="J152" i="200"/>
  <c r="R150" i="200"/>
  <c r="Q150" i="200"/>
  <c r="R149" i="200"/>
  <c r="Q149" i="200"/>
  <c r="Y148" i="200"/>
  <c r="J148" i="200"/>
  <c r="Y147" i="200"/>
  <c r="J147" i="200"/>
  <c r="Y146" i="200"/>
  <c r="J146" i="200"/>
  <c r="Y145" i="200"/>
  <c r="J145" i="200"/>
  <c r="Y144" i="200"/>
  <c r="J144" i="200"/>
  <c r="Y143" i="200"/>
  <c r="J143" i="200"/>
  <c r="Y142" i="200"/>
  <c r="J142" i="200"/>
  <c r="Y141" i="200"/>
  <c r="J141" i="200"/>
  <c r="Y140" i="200"/>
  <c r="J140" i="200"/>
  <c r="X139" i="200"/>
  <c r="Y138" i="200"/>
  <c r="J138" i="200"/>
  <c r="O136" i="200"/>
  <c r="K136" i="200"/>
  <c r="Y135" i="200"/>
  <c r="J135" i="200"/>
  <c r="Y134" i="200"/>
  <c r="J134" i="200"/>
  <c r="Y133" i="200"/>
  <c r="J133" i="200"/>
  <c r="Y132" i="200"/>
  <c r="J132" i="200"/>
  <c r="R131" i="200"/>
  <c r="J131" i="200"/>
  <c r="X130" i="200"/>
  <c r="O129" i="200"/>
  <c r="K129" i="200"/>
  <c r="O128" i="200"/>
  <c r="K128" i="200"/>
  <c r="R127" i="200"/>
  <c r="J127" i="200"/>
  <c r="R126" i="200"/>
  <c r="J126" i="200"/>
  <c r="Y125" i="200"/>
  <c r="J125" i="200"/>
  <c r="Y124" i="200"/>
  <c r="J124" i="200"/>
  <c r="Y123" i="200"/>
  <c r="J123" i="200"/>
  <c r="Y122" i="200"/>
  <c r="J122" i="200"/>
  <c r="Y121" i="200"/>
  <c r="J121" i="200"/>
  <c r="Y120" i="200"/>
  <c r="J120" i="200"/>
  <c r="Y119" i="200"/>
  <c r="J119" i="200"/>
  <c r="Y118" i="200"/>
  <c r="J118" i="200"/>
  <c r="Y117" i="200"/>
  <c r="J117" i="200"/>
  <c r="Y116" i="200"/>
  <c r="J116" i="200"/>
  <c r="X115" i="200"/>
  <c r="O114" i="200"/>
  <c r="K114" i="200"/>
  <c r="Y113" i="200"/>
  <c r="J113" i="200"/>
  <c r="Y112" i="200"/>
  <c r="J112" i="200"/>
  <c r="Y111" i="200"/>
  <c r="J111" i="200"/>
  <c r="X110" i="200"/>
  <c r="K109" i="200"/>
  <c r="V108" i="200"/>
  <c r="M108" i="200"/>
  <c r="K108" i="200"/>
  <c r="V107" i="200"/>
  <c r="M107" i="200"/>
  <c r="K107" i="200"/>
  <c r="V106" i="200"/>
  <c r="M106" i="200"/>
  <c r="K106" i="200"/>
  <c r="V105" i="200"/>
  <c r="K105" i="200"/>
  <c r="K104" i="200"/>
  <c r="O103" i="200"/>
  <c r="K103" i="200"/>
  <c r="T102" i="200"/>
  <c r="J102" i="200"/>
  <c r="T101" i="200"/>
  <c r="J101" i="200"/>
  <c r="T100" i="200"/>
  <c r="J100" i="200"/>
  <c r="T99" i="200"/>
  <c r="J99" i="200"/>
  <c r="T98" i="200"/>
  <c r="J98" i="200"/>
  <c r="T97" i="200"/>
  <c r="J97" i="200"/>
  <c r="T96" i="200"/>
  <c r="J96" i="200"/>
  <c r="T95" i="200"/>
  <c r="J95" i="200"/>
  <c r="T94" i="200"/>
  <c r="J94" i="200"/>
  <c r="Y93" i="200"/>
  <c r="O92" i="200"/>
  <c r="K92" i="200"/>
  <c r="I91" i="200"/>
  <c r="O90" i="200"/>
  <c r="K90" i="200"/>
  <c r="I89" i="200"/>
  <c r="P88" i="200"/>
  <c r="N88" i="200"/>
  <c r="P87" i="200"/>
  <c r="N87" i="200"/>
  <c r="R86" i="200"/>
  <c r="Q86" i="200"/>
  <c r="S85" i="200"/>
  <c r="M85" i="200"/>
  <c r="K85" i="200"/>
  <c r="J85" i="200"/>
  <c r="S84" i="200"/>
  <c r="M84" i="200"/>
  <c r="K84" i="200"/>
  <c r="J84" i="200"/>
  <c r="I82" i="200"/>
  <c r="O80" i="200"/>
  <c r="K80" i="200"/>
  <c r="K79" i="200"/>
  <c r="K78" i="200"/>
  <c r="K77" i="200"/>
  <c r="K76" i="200"/>
  <c r="K75" i="200"/>
  <c r="K74" i="200"/>
  <c r="K73" i="200"/>
  <c r="K72" i="200"/>
  <c r="K71" i="200"/>
  <c r="K70" i="200"/>
  <c r="K69" i="200"/>
  <c r="K68" i="200"/>
  <c r="K67" i="200"/>
  <c r="X66" i="200"/>
  <c r="O64" i="200"/>
  <c r="K64" i="200"/>
  <c r="R63" i="200"/>
  <c r="Q63" i="200"/>
  <c r="R62" i="200"/>
  <c r="Q62" i="200"/>
  <c r="M62" i="200"/>
  <c r="R61" i="200"/>
  <c r="Q61" i="200"/>
  <c r="K60" i="200"/>
  <c r="R59" i="200"/>
  <c r="J59" i="200"/>
  <c r="R58" i="200"/>
  <c r="J58" i="200"/>
  <c r="R57" i="200"/>
  <c r="J57" i="200"/>
  <c r="R56" i="200"/>
  <c r="J56" i="200"/>
  <c r="X55" i="200"/>
  <c r="K54" i="200"/>
  <c r="K53" i="200"/>
  <c r="E53" i="200"/>
  <c r="CA24" i="170" s="1"/>
  <c r="K52" i="200"/>
  <c r="K51" i="200"/>
  <c r="O50" i="200"/>
  <c r="K50" i="200"/>
  <c r="K49" i="200"/>
  <c r="K48" i="200"/>
  <c r="X47" i="200"/>
  <c r="K46" i="200"/>
  <c r="K45" i="200"/>
  <c r="E45" i="200"/>
  <c r="O44" i="200"/>
  <c r="K44" i="200"/>
  <c r="K43" i="200"/>
  <c r="O42" i="200"/>
  <c r="K42" i="200"/>
  <c r="K41" i="200"/>
  <c r="K40" i="200"/>
  <c r="X39" i="200"/>
  <c r="I38" i="200"/>
  <c r="K37" i="200"/>
  <c r="E37" i="200"/>
  <c r="AS24" i="170" s="1"/>
  <c r="K36" i="200"/>
  <c r="K35" i="200"/>
  <c r="K34" i="200"/>
  <c r="X33" i="200"/>
  <c r="I32" i="200"/>
  <c r="I31" i="200"/>
  <c r="Y30" i="200"/>
  <c r="M30" i="200"/>
  <c r="J30" i="200"/>
  <c r="Y29" i="200"/>
  <c r="M29" i="200"/>
  <c r="J29" i="200"/>
  <c r="K28" i="200"/>
  <c r="K26" i="200"/>
  <c r="I25" i="200"/>
  <c r="I24" i="200"/>
  <c r="Q23" i="200"/>
  <c r="K23" i="200"/>
  <c r="Q22" i="200"/>
  <c r="K22" i="200"/>
  <c r="Q21" i="200"/>
  <c r="K21" i="200"/>
  <c r="Q20" i="200"/>
  <c r="K20" i="200"/>
  <c r="Q19" i="200"/>
  <c r="K19" i="200"/>
  <c r="Q18" i="200"/>
  <c r="K18" i="200"/>
  <c r="Q17" i="200"/>
  <c r="K17" i="200"/>
  <c r="Q16" i="200"/>
  <c r="K16" i="200"/>
  <c r="Q15" i="200"/>
  <c r="K15" i="200"/>
  <c r="K14" i="200"/>
  <c r="O13" i="200"/>
  <c r="L13" i="200"/>
  <c r="K13" i="200"/>
  <c r="I12" i="200"/>
  <c r="F58" i="200" l="1"/>
  <c r="CG24" i="170" s="1"/>
  <c r="BH24" i="170"/>
  <c r="F56" i="200"/>
  <c r="CC24" i="170" s="1"/>
  <c r="HX23" i="170" l="1"/>
  <c r="HW23" i="170"/>
  <c r="HV23" i="170"/>
  <c r="HT23" i="170"/>
  <c r="HS23" i="170"/>
  <c r="HR23" i="170"/>
  <c r="HQ23" i="170"/>
  <c r="HP23" i="170"/>
  <c r="HO23" i="170"/>
  <c r="HN23" i="170"/>
  <c r="HM23" i="170"/>
  <c r="HL23" i="170"/>
  <c r="HK23" i="170"/>
  <c r="HJ23" i="170"/>
  <c r="HH23" i="170"/>
  <c r="HF23" i="170"/>
  <c r="HE23" i="170"/>
  <c r="HD23" i="170"/>
  <c r="HC23" i="170"/>
  <c r="HB23" i="170"/>
  <c r="HA23" i="170"/>
  <c r="GY23" i="170"/>
  <c r="GX23" i="170"/>
  <c r="GW23" i="170"/>
  <c r="GV23" i="170"/>
  <c r="GU23" i="170"/>
  <c r="GT23" i="170"/>
  <c r="GS23" i="170"/>
  <c r="GR23" i="170"/>
  <c r="GQ23" i="170"/>
  <c r="GP23" i="170"/>
  <c r="GO23" i="170"/>
  <c r="GN23" i="170"/>
  <c r="GM23" i="170"/>
  <c r="GL23" i="170"/>
  <c r="GJ23" i="170"/>
  <c r="GI23" i="170"/>
  <c r="GH23" i="170"/>
  <c r="GG23" i="170"/>
  <c r="GE23" i="170"/>
  <c r="GD23" i="170"/>
  <c r="GC23" i="170"/>
  <c r="GB23" i="170"/>
  <c r="GA23" i="170"/>
  <c r="FZ23" i="170"/>
  <c r="FY23" i="170"/>
  <c r="FX23" i="170"/>
  <c r="FW23" i="170"/>
  <c r="FU23" i="170"/>
  <c r="FT23" i="170"/>
  <c r="FS23" i="170"/>
  <c r="FR23" i="170"/>
  <c r="FQ23" i="170"/>
  <c r="FP23" i="170"/>
  <c r="FO23" i="170"/>
  <c r="FN23" i="170"/>
  <c r="FM23" i="170"/>
  <c r="FL23" i="170"/>
  <c r="FK23" i="170"/>
  <c r="FJ23" i="170"/>
  <c r="FI23" i="170"/>
  <c r="FH23" i="170"/>
  <c r="FG23" i="170"/>
  <c r="FF23" i="170"/>
  <c r="FE23" i="170"/>
  <c r="FC23" i="170"/>
  <c r="FB23" i="170"/>
  <c r="FA23" i="170"/>
  <c r="EZ23" i="170"/>
  <c r="EY23" i="170"/>
  <c r="EX23" i="170"/>
  <c r="EW23" i="170"/>
  <c r="EV23" i="170"/>
  <c r="EU23" i="170"/>
  <c r="ET23" i="170"/>
  <c r="ES23" i="170"/>
  <c r="ER23" i="170"/>
  <c r="EP23" i="170"/>
  <c r="EO23" i="170"/>
  <c r="EN23" i="170"/>
  <c r="EM23" i="170"/>
  <c r="EL23" i="170"/>
  <c r="EK23" i="170"/>
  <c r="EJ23" i="170"/>
  <c r="EI23" i="170"/>
  <c r="EH23" i="170"/>
  <c r="EG23" i="170"/>
  <c r="EF23" i="170"/>
  <c r="EE23" i="170"/>
  <c r="ED23" i="170"/>
  <c r="EB23" i="170"/>
  <c r="EA23" i="170"/>
  <c r="DZ23" i="170"/>
  <c r="DY23" i="170"/>
  <c r="DX23" i="170"/>
  <c r="DW23" i="170"/>
  <c r="DV23" i="170"/>
  <c r="DU23" i="170"/>
  <c r="DT23" i="170"/>
  <c r="DS23" i="170"/>
  <c r="DR23" i="170"/>
  <c r="DQ23" i="170"/>
  <c r="DO23" i="170"/>
  <c r="DN23" i="170"/>
  <c r="DM23" i="170"/>
  <c r="DL23" i="170"/>
  <c r="DK23" i="170"/>
  <c r="DJ23" i="170"/>
  <c r="DI23" i="170"/>
  <c r="DH23" i="170"/>
  <c r="DG23" i="170"/>
  <c r="DF23" i="170"/>
  <c r="DE23" i="170"/>
  <c r="DD23" i="170"/>
  <c r="DB23" i="170"/>
  <c r="DA23" i="170"/>
  <c r="CZ23" i="170"/>
  <c r="CY23" i="170"/>
  <c r="CX23" i="170"/>
  <c r="CW23" i="170"/>
  <c r="CV23" i="170"/>
  <c r="CU23" i="170"/>
  <c r="CT23" i="170"/>
  <c r="CS23" i="170"/>
  <c r="CR23" i="170"/>
  <c r="CQ23" i="170"/>
  <c r="CN23" i="170"/>
  <c r="CM23" i="170"/>
  <c r="CL23" i="170"/>
  <c r="CK23" i="170"/>
  <c r="CJ23" i="170"/>
  <c r="CI23" i="170"/>
  <c r="CH23" i="170"/>
  <c r="CF23" i="170"/>
  <c r="CD23" i="170"/>
  <c r="CB23" i="170"/>
  <c r="BZ23" i="170"/>
  <c r="BY23" i="170"/>
  <c r="BX23" i="170"/>
  <c r="BW23" i="170"/>
  <c r="BV23" i="170"/>
  <c r="BU23" i="170"/>
  <c r="BT23" i="170"/>
  <c r="BS23" i="170"/>
  <c r="BR23" i="170"/>
  <c r="BQ23" i="170"/>
  <c r="BP23" i="170"/>
  <c r="BO23" i="170"/>
  <c r="BN23" i="170"/>
  <c r="BM23" i="170"/>
  <c r="BL23" i="170"/>
  <c r="BK23" i="170"/>
  <c r="BI23" i="170"/>
  <c r="BG23" i="170"/>
  <c r="BF23" i="170"/>
  <c r="BE23" i="170"/>
  <c r="BD23" i="170"/>
  <c r="BC23" i="170"/>
  <c r="BB23" i="170"/>
  <c r="BA23" i="170"/>
  <c r="AZ23" i="170"/>
  <c r="AY23" i="170"/>
  <c r="AX23" i="170"/>
  <c r="AW23" i="170"/>
  <c r="AV23" i="170"/>
  <c r="AU23" i="170"/>
  <c r="AT23" i="170"/>
  <c r="AR23" i="170"/>
  <c r="AQ23" i="170"/>
  <c r="AP23" i="170"/>
  <c r="AO23" i="170"/>
  <c r="AN23" i="170"/>
  <c r="AM23" i="170"/>
  <c r="AL23" i="170"/>
  <c r="AK23" i="170"/>
  <c r="AJ23" i="170"/>
  <c r="AI23" i="170"/>
  <c r="AH23" i="170"/>
  <c r="AG23" i="170"/>
  <c r="AF23" i="170"/>
  <c r="AE23" i="170"/>
  <c r="AD23" i="170"/>
  <c r="AB23" i="170"/>
  <c r="AA23" i="170"/>
  <c r="Z23" i="170"/>
  <c r="Y23" i="170"/>
  <c r="X23" i="170"/>
  <c r="W23" i="170"/>
  <c r="V23" i="170"/>
  <c r="U23" i="170"/>
  <c r="T23" i="170"/>
  <c r="S23" i="170"/>
  <c r="R23" i="170"/>
  <c r="Q23" i="170"/>
  <c r="P23" i="170"/>
  <c r="O23" i="170"/>
  <c r="N23" i="170"/>
  <c r="M23" i="170"/>
  <c r="L23" i="170"/>
  <c r="K23" i="170"/>
  <c r="J23" i="170"/>
  <c r="I23" i="170"/>
  <c r="H23" i="170"/>
  <c r="G23" i="170"/>
  <c r="F23" i="170"/>
  <c r="D23" i="170"/>
  <c r="C23" i="170"/>
  <c r="X156" i="199"/>
  <c r="O154" i="199"/>
  <c r="K154" i="199"/>
  <c r="Y153" i="199"/>
  <c r="J153" i="199"/>
  <c r="Y152" i="199"/>
  <c r="J152" i="199"/>
  <c r="R150" i="199"/>
  <c r="Q150" i="199"/>
  <c r="R149" i="199"/>
  <c r="Q149" i="199"/>
  <c r="Y148" i="199"/>
  <c r="J148" i="199"/>
  <c r="Y147" i="199"/>
  <c r="J147" i="199"/>
  <c r="Y146" i="199"/>
  <c r="J146" i="199"/>
  <c r="Y145" i="199"/>
  <c r="J145" i="199"/>
  <c r="Y144" i="199"/>
  <c r="J144" i="199"/>
  <c r="Y143" i="199"/>
  <c r="J143" i="199"/>
  <c r="Y142" i="199"/>
  <c r="J142" i="199"/>
  <c r="Y141" i="199"/>
  <c r="J141" i="199"/>
  <c r="Y140" i="199"/>
  <c r="J140" i="199"/>
  <c r="X139" i="199"/>
  <c r="Y138" i="199"/>
  <c r="J138" i="199"/>
  <c r="O136" i="199"/>
  <c r="K136" i="199"/>
  <c r="Y135" i="199"/>
  <c r="J135" i="199"/>
  <c r="Y134" i="199"/>
  <c r="J134" i="199"/>
  <c r="Y133" i="199"/>
  <c r="J133" i="199"/>
  <c r="Y132" i="199"/>
  <c r="J132" i="199"/>
  <c r="R131" i="199"/>
  <c r="J131" i="199"/>
  <c r="X130" i="199"/>
  <c r="O129" i="199"/>
  <c r="K129" i="199"/>
  <c r="O128" i="199"/>
  <c r="K128" i="199"/>
  <c r="R127" i="199"/>
  <c r="J127" i="199"/>
  <c r="R126" i="199"/>
  <c r="J126" i="199"/>
  <c r="Y125" i="199"/>
  <c r="J125" i="199"/>
  <c r="Y124" i="199"/>
  <c r="J124" i="199"/>
  <c r="Y123" i="199"/>
  <c r="J123" i="199"/>
  <c r="Y122" i="199"/>
  <c r="J122" i="199"/>
  <c r="Y121" i="199"/>
  <c r="J121" i="199"/>
  <c r="Y120" i="199"/>
  <c r="J120" i="199"/>
  <c r="Y119" i="199"/>
  <c r="J119" i="199"/>
  <c r="Y118" i="199"/>
  <c r="J118" i="199"/>
  <c r="Y117" i="199"/>
  <c r="J117" i="199"/>
  <c r="Y116" i="199"/>
  <c r="J116" i="199"/>
  <c r="X115" i="199"/>
  <c r="O114" i="199"/>
  <c r="K114" i="199"/>
  <c r="Y113" i="199"/>
  <c r="J113" i="199"/>
  <c r="Y112" i="199"/>
  <c r="J112" i="199"/>
  <c r="Y111" i="199"/>
  <c r="J111" i="199"/>
  <c r="X110" i="199"/>
  <c r="K109" i="199"/>
  <c r="V108" i="199"/>
  <c r="M108" i="199"/>
  <c r="K108" i="199"/>
  <c r="V107" i="199"/>
  <c r="M107" i="199"/>
  <c r="K107" i="199"/>
  <c r="V106" i="199"/>
  <c r="M106" i="199"/>
  <c r="K106" i="199"/>
  <c r="V105" i="199"/>
  <c r="K105" i="199"/>
  <c r="K104" i="199"/>
  <c r="O103" i="199"/>
  <c r="K103" i="199"/>
  <c r="T102" i="199"/>
  <c r="J102" i="199"/>
  <c r="T101" i="199"/>
  <c r="J101" i="199"/>
  <c r="T100" i="199"/>
  <c r="J100" i="199"/>
  <c r="T99" i="199"/>
  <c r="J99" i="199"/>
  <c r="T98" i="199"/>
  <c r="J98" i="199"/>
  <c r="T97" i="199"/>
  <c r="J97" i="199"/>
  <c r="T96" i="199"/>
  <c r="J96" i="199"/>
  <c r="T95" i="199"/>
  <c r="J95" i="199"/>
  <c r="T94" i="199"/>
  <c r="J94" i="199"/>
  <c r="Y93" i="199"/>
  <c r="O92" i="199"/>
  <c r="K92" i="199"/>
  <c r="I91" i="199"/>
  <c r="O90" i="199"/>
  <c r="K90" i="199"/>
  <c r="I89" i="199"/>
  <c r="P88" i="199"/>
  <c r="N88" i="199"/>
  <c r="P87" i="199"/>
  <c r="N87" i="199"/>
  <c r="R86" i="199"/>
  <c r="Q86" i="199"/>
  <c r="S85" i="199"/>
  <c r="M85" i="199"/>
  <c r="K85" i="199"/>
  <c r="J85" i="199"/>
  <c r="S84" i="199"/>
  <c r="M84" i="199"/>
  <c r="K84" i="199"/>
  <c r="J84" i="199"/>
  <c r="I82" i="199"/>
  <c r="O80" i="199"/>
  <c r="K80" i="199"/>
  <c r="K79" i="199"/>
  <c r="K78" i="199"/>
  <c r="K77" i="199"/>
  <c r="K76" i="199"/>
  <c r="K75" i="199"/>
  <c r="K74" i="199"/>
  <c r="K73" i="199"/>
  <c r="K72" i="199"/>
  <c r="K71" i="199"/>
  <c r="K70" i="199"/>
  <c r="K69" i="199"/>
  <c r="K68" i="199"/>
  <c r="K67" i="199"/>
  <c r="X66" i="199"/>
  <c r="O64" i="199"/>
  <c r="K64" i="199"/>
  <c r="R63" i="199"/>
  <c r="Q63" i="199"/>
  <c r="R62" i="199"/>
  <c r="Q62" i="199"/>
  <c r="M62" i="199"/>
  <c r="R61" i="199"/>
  <c r="Q61" i="199"/>
  <c r="K60" i="199"/>
  <c r="R59" i="199"/>
  <c r="J59" i="199"/>
  <c r="R58" i="199"/>
  <c r="J58" i="199"/>
  <c r="R57" i="199"/>
  <c r="J57" i="199"/>
  <c r="R56" i="199"/>
  <c r="J56" i="199"/>
  <c r="X55" i="199"/>
  <c r="K54" i="199"/>
  <c r="K53" i="199"/>
  <c r="E53" i="199"/>
  <c r="CA23" i="170" s="1"/>
  <c r="K52" i="199"/>
  <c r="K51" i="199"/>
  <c r="O50" i="199"/>
  <c r="K50" i="199"/>
  <c r="K49" i="199"/>
  <c r="K48" i="199"/>
  <c r="X47" i="199"/>
  <c r="K46" i="199"/>
  <c r="K45" i="199"/>
  <c r="E45" i="199"/>
  <c r="O44" i="199"/>
  <c r="K44" i="199"/>
  <c r="K43" i="199"/>
  <c r="O42" i="199"/>
  <c r="K42" i="199"/>
  <c r="K41" i="199"/>
  <c r="K40" i="199"/>
  <c r="X39" i="199"/>
  <c r="I38" i="199"/>
  <c r="K37" i="199"/>
  <c r="E37" i="199"/>
  <c r="AS23" i="170" s="1"/>
  <c r="K36" i="199"/>
  <c r="K35" i="199"/>
  <c r="K34" i="199"/>
  <c r="X33" i="199"/>
  <c r="I32" i="199"/>
  <c r="I31" i="199"/>
  <c r="Y30" i="199"/>
  <c r="M30" i="199"/>
  <c r="J30" i="199"/>
  <c r="Y29" i="199"/>
  <c r="M29" i="199"/>
  <c r="J29" i="199"/>
  <c r="K28" i="199"/>
  <c r="K26" i="199"/>
  <c r="I25" i="199"/>
  <c r="I24" i="199"/>
  <c r="Q23" i="199"/>
  <c r="K23" i="199"/>
  <c r="Q22" i="199"/>
  <c r="K22" i="199"/>
  <c r="Q21" i="199"/>
  <c r="K21" i="199"/>
  <c r="Q20" i="199"/>
  <c r="K20" i="199"/>
  <c r="Q19" i="199"/>
  <c r="K19" i="199"/>
  <c r="Q18" i="199"/>
  <c r="K18" i="199"/>
  <c r="Q17" i="199"/>
  <c r="K17" i="199"/>
  <c r="Q16" i="199"/>
  <c r="K16" i="199"/>
  <c r="Q15" i="199"/>
  <c r="K15" i="199"/>
  <c r="K14" i="199"/>
  <c r="O13" i="199"/>
  <c r="L13" i="199"/>
  <c r="K13" i="199"/>
  <c r="I12" i="199"/>
  <c r="F58" i="199" l="1"/>
  <c r="CG23" i="170" s="1"/>
  <c r="BH23" i="170"/>
  <c r="F57" i="199"/>
  <c r="CE23" i="170" s="1"/>
  <c r="F56" i="199"/>
  <c r="CC23" i="170" s="1"/>
  <c r="HX22" i="170" l="1"/>
  <c r="HW22" i="170"/>
  <c r="HV22" i="170"/>
  <c r="HT22" i="170"/>
  <c r="HS22" i="170"/>
  <c r="HR22" i="170"/>
  <c r="HQ22" i="170"/>
  <c r="HP22" i="170"/>
  <c r="HO22" i="170"/>
  <c r="HN22" i="170"/>
  <c r="HM22" i="170"/>
  <c r="HL22" i="170"/>
  <c r="HK22" i="170"/>
  <c r="HJ22" i="170"/>
  <c r="HH22" i="170"/>
  <c r="HF22" i="170"/>
  <c r="HE22" i="170"/>
  <c r="HD22" i="170"/>
  <c r="HC22" i="170"/>
  <c r="HB22" i="170"/>
  <c r="HA22" i="170"/>
  <c r="GY22" i="170"/>
  <c r="GX22" i="170"/>
  <c r="GW22" i="170"/>
  <c r="GV22" i="170"/>
  <c r="GU22" i="170"/>
  <c r="GT22" i="170"/>
  <c r="GS22" i="170"/>
  <c r="GR22" i="170"/>
  <c r="GQ22" i="170"/>
  <c r="GP22" i="170"/>
  <c r="GO22" i="170"/>
  <c r="GN22" i="170"/>
  <c r="GM22" i="170"/>
  <c r="GL22" i="170"/>
  <c r="GJ22" i="170"/>
  <c r="GI22" i="170"/>
  <c r="GH22" i="170"/>
  <c r="GG22" i="170"/>
  <c r="GE22" i="170"/>
  <c r="GD22" i="170"/>
  <c r="GC22" i="170"/>
  <c r="GB22" i="170"/>
  <c r="GA22" i="170"/>
  <c r="FZ22" i="170"/>
  <c r="FY22" i="170"/>
  <c r="FX22" i="170"/>
  <c r="FW22" i="170"/>
  <c r="FU22" i="170"/>
  <c r="FT22" i="170"/>
  <c r="FS22" i="170"/>
  <c r="FR22" i="170"/>
  <c r="FQ22" i="170"/>
  <c r="FP22" i="170"/>
  <c r="FO22" i="170"/>
  <c r="FN22" i="170"/>
  <c r="FL22" i="170"/>
  <c r="FJ22" i="170"/>
  <c r="FH22" i="170"/>
  <c r="FF22" i="170"/>
  <c r="FE22" i="170"/>
  <c r="FC22" i="170"/>
  <c r="FB22" i="170"/>
  <c r="FA22" i="170"/>
  <c r="EZ22" i="170"/>
  <c r="EY22" i="170"/>
  <c r="EX22" i="170"/>
  <c r="EW22" i="170"/>
  <c r="EV22" i="170"/>
  <c r="EU22" i="170"/>
  <c r="ET22" i="170"/>
  <c r="ES22" i="170"/>
  <c r="ER22" i="170"/>
  <c r="EP22" i="170"/>
  <c r="EO22" i="170"/>
  <c r="EN22" i="170"/>
  <c r="EM22" i="170"/>
  <c r="EL22" i="170"/>
  <c r="EK22" i="170"/>
  <c r="EJ22" i="170"/>
  <c r="EI22" i="170"/>
  <c r="EH22" i="170"/>
  <c r="EG22" i="170"/>
  <c r="EF22" i="170"/>
  <c r="EE22" i="170"/>
  <c r="ED22" i="170"/>
  <c r="EB22" i="170"/>
  <c r="EA22" i="170"/>
  <c r="DZ22" i="170"/>
  <c r="DY22" i="170"/>
  <c r="DX22" i="170"/>
  <c r="DW22" i="170"/>
  <c r="DV22" i="170"/>
  <c r="DU22" i="170"/>
  <c r="DT22" i="170"/>
  <c r="DS22" i="170"/>
  <c r="DR22" i="170"/>
  <c r="DQ22" i="170"/>
  <c r="DO22" i="170"/>
  <c r="DN22" i="170"/>
  <c r="DM22" i="170"/>
  <c r="DL22" i="170"/>
  <c r="DK22" i="170"/>
  <c r="DJ22" i="170"/>
  <c r="DI22" i="170"/>
  <c r="DH22" i="170"/>
  <c r="DG22" i="170"/>
  <c r="DF22" i="170"/>
  <c r="DE22" i="170"/>
  <c r="DD22" i="170"/>
  <c r="DB22" i="170"/>
  <c r="DA22" i="170"/>
  <c r="CZ22" i="170"/>
  <c r="CY22" i="170"/>
  <c r="CX22" i="170"/>
  <c r="CW22" i="170"/>
  <c r="CV22" i="170"/>
  <c r="CU22" i="170"/>
  <c r="CT22" i="170"/>
  <c r="CS22" i="170"/>
  <c r="CR22" i="170"/>
  <c r="CQ22" i="170"/>
  <c r="CN22" i="170"/>
  <c r="CM22" i="170"/>
  <c r="CL22" i="170"/>
  <c r="CK22" i="170"/>
  <c r="CJ22" i="170"/>
  <c r="CI22" i="170"/>
  <c r="CH22" i="170"/>
  <c r="CF22" i="170"/>
  <c r="CD22" i="170"/>
  <c r="CB22" i="170"/>
  <c r="CA22" i="170"/>
  <c r="BZ22" i="170"/>
  <c r="BY22" i="170"/>
  <c r="BX22" i="170"/>
  <c r="BW22" i="170"/>
  <c r="BV22" i="170"/>
  <c r="BU22" i="170"/>
  <c r="BT22" i="170"/>
  <c r="BS22" i="170"/>
  <c r="BR22" i="170"/>
  <c r="BQ22" i="170"/>
  <c r="BP22" i="170"/>
  <c r="BO22" i="170"/>
  <c r="BN22" i="170"/>
  <c r="BM22" i="170"/>
  <c r="BL22" i="170"/>
  <c r="BK22" i="170"/>
  <c r="BI22" i="170"/>
  <c r="BG22" i="170"/>
  <c r="BF22" i="170"/>
  <c r="BE22" i="170"/>
  <c r="BD22" i="170"/>
  <c r="BC22" i="170"/>
  <c r="BB22" i="170"/>
  <c r="BA22" i="170"/>
  <c r="AZ22" i="170"/>
  <c r="AY22" i="170"/>
  <c r="AX22" i="170"/>
  <c r="AW22" i="170"/>
  <c r="AV22" i="170"/>
  <c r="AU22" i="170"/>
  <c r="AT22" i="170"/>
  <c r="AR22" i="170"/>
  <c r="AQ22" i="170"/>
  <c r="AP22" i="170"/>
  <c r="AO22" i="170"/>
  <c r="AN22" i="170"/>
  <c r="AM22" i="170"/>
  <c r="AL22" i="170"/>
  <c r="AK22" i="170"/>
  <c r="AJ22" i="170"/>
  <c r="AI22" i="170"/>
  <c r="AH22" i="170"/>
  <c r="AG22" i="170"/>
  <c r="AF22" i="170"/>
  <c r="AE22" i="170"/>
  <c r="AD22" i="170"/>
  <c r="AB22" i="170"/>
  <c r="AA22" i="170"/>
  <c r="Z22" i="170"/>
  <c r="Y22" i="170"/>
  <c r="X22" i="170"/>
  <c r="W22" i="170"/>
  <c r="V22" i="170"/>
  <c r="U22" i="170"/>
  <c r="T22" i="170"/>
  <c r="S22" i="170"/>
  <c r="R22" i="170"/>
  <c r="Q22" i="170"/>
  <c r="P22" i="170"/>
  <c r="O22" i="170"/>
  <c r="N22" i="170"/>
  <c r="M22" i="170"/>
  <c r="L22" i="170"/>
  <c r="K22" i="170"/>
  <c r="J22" i="170"/>
  <c r="I22" i="170"/>
  <c r="H22" i="170"/>
  <c r="G22" i="170"/>
  <c r="F22" i="170"/>
  <c r="D22" i="170"/>
  <c r="C22" i="170"/>
  <c r="X156" i="198"/>
  <c r="O154" i="198"/>
  <c r="K154" i="198"/>
  <c r="Y153" i="198"/>
  <c r="J153" i="198"/>
  <c r="Y152" i="198"/>
  <c r="J152" i="198"/>
  <c r="R150" i="198"/>
  <c r="Q150" i="198"/>
  <c r="R149" i="198"/>
  <c r="Q149" i="198"/>
  <c r="Y148" i="198"/>
  <c r="J148" i="198"/>
  <c r="Y147" i="198"/>
  <c r="J147" i="198"/>
  <c r="Y146" i="198"/>
  <c r="J146" i="198"/>
  <c r="Y145" i="198"/>
  <c r="J145" i="198"/>
  <c r="Y144" i="198"/>
  <c r="J144" i="198"/>
  <c r="Y143" i="198"/>
  <c r="J143" i="198"/>
  <c r="Y142" i="198"/>
  <c r="J142" i="198"/>
  <c r="Y141" i="198"/>
  <c r="J141" i="198"/>
  <c r="Y140" i="198"/>
  <c r="J140" i="198"/>
  <c r="X139" i="198"/>
  <c r="Y138" i="198"/>
  <c r="J138" i="198"/>
  <c r="O136" i="198"/>
  <c r="K136" i="198"/>
  <c r="Y135" i="198"/>
  <c r="J135" i="198"/>
  <c r="Y134" i="198"/>
  <c r="J134" i="198"/>
  <c r="Y133" i="198"/>
  <c r="J133" i="198"/>
  <c r="Y132" i="198"/>
  <c r="J132" i="198"/>
  <c r="R131" i="198"/>
  <c r="J131" i="198"/>
  <c r="X130" i="198"/>
  <c r="O129" i="198"/>
  <c r="K129" i="198"/>
  <c r="O128" i="198"/>
  <c r="K128" i="198"/>
  <c r="R127" i="198"/>
  <c r="J127" i="198"/>
  <c r="R126" i="198"/>
  <c r="J126" i="198"/>
  <c r="Y125" i="198"/>
  <c r="J125" i="198"/>
  <c r="Y124" i="198"/>
  <c r="J124" i="198"/>
  <c r="Y123" i="198"/>
  <c r="J123" i="198"/>
  <c r="Y122" i="198"/>
  <c r="J122" i="198"/>
  <c r="Y121" i="198"/>
  <c r="J121" i="198"/>
  <c r="Y120" i="198"/>
  <c r="J120" i="198"/>
  <c r="Y119" i="198"/>
  <c r="J119" i="198"/>
  <c r="Y118" i="198"/>
  <c r="J118" i="198"/>
  <c r="Y117" i="198"/>
  <c r="J117" i="198"/>
  <c r="Y116" i="198"/>
  <c r="J116" i="198"/>
  <c r="X115" i="198"/>
  <c r="O114" i="198"/>
  <c r="K114" i="198"/>
  <c r="Y113" i="198"/>
  <c r="J113" i="198"/>
  <c r="Y112" i="198"/>
  <c r="J112" i="198"/>
  <c r="Y111" i="198"/>
  <c r="J111" i="198"/>
  <c r="X110" i="198"/>
  <c r="K109" i="198"/>
  <c r="V108" i="198"/>
  <c r="M108" i="198"/>
  <c r="K108" i="198"/>
  <c r="V107" i="198"/>
  <c r="M107" i="198"/>
  <c r="K107" i="198"/>
  <c r="V106" i="198"/>
  <c r="M106" i="198"/>
  <c r="K106" i="198"/>
  <c r="V105" i="198"/>
  <c r="K105" i="198"/>
  <c r="K104" i="198"/>
  <c r="O103" i="198"/>
  <c r="K103" i="198"/>
  <c r="T102" i="198"/>
  <c r="J102" i="198"/>
  <c r="T101" i="198"/>
  <c r="J101" i="198"/>
  <c r="T100" i="198"/>
  <c r="J100" i="198"/>
  <c r="J99" i="198"/>
  <c r="J98" i="198"/>
  <c r="J97" i="198"/>
  <c r="J96" i="198"/>
  <c r="D96" i="198"/>
  <c r="D97" i="198" s="1"/>
  <c r="FI22" i="170" s="1"/>
  <c r="T95" i="198"/>
  <c r="J95" i="198"/>
  <c r="T94" i="198"/>
  <c r="J94" i="198"/>
  <c r="Y93" i="198"/>
  <c r="O92" i="198"/>
  <c r="K92" i="198"/>
  <c r="I91" i="198"/>
  <c r="O90" i="198"/>
  <c r="K90" i="198"/>
  <c r="I89" i="198"/>
  <c r="P88" i="198"/>
  <c r="N88" i="198"/>
  <c r="P87" i="198"/>
  <c r="N87" i="198"/>
  <c r="R86" i="198"/>
  <c r="Q86" i="198"/>
  <c r="S85" i="198"/>
  <c r="M85" i="198"/>
  <c r="K85" i="198"/>
  <c r="J85" i="198"/>
  <c r="S84" i="198"/>
  <c r="M84" i="198"/>
  <c r="K84" i="198"/>
  <c r="J84" i="198"/>
  <c r="I82" i="198"/>
  <c r="O80" i="198"/>
  <c r="K80" i="198"/>
  <c r="K79" i="198"/>
  <c r="K78" i="198"/>
  <c r="K77" i="198"/>
  <c r="K76" i="198"/>
  <c r="K75" i="198"/>
  <c r="K74" i="198"/>
  <c r="K73" i="198"/>
  <c r="K72" i="198"/>
  <c r="K71" i="198"/>
  <c r="K70" i="198"/>
  <c r="K69" i="198"/>
  <c r="K68" i="198"/>
  <c r="K67" i="198"/>
  <c r="X66" i="198"/>
  <c r="O64" i="198"/>
  <c r="K64" i="198"/>
  <c r="R63" i="198"/>
  <c r="Q63" i="198"/>
  <c r="R62" i="198"/>
  <c r="Q62" i="198"/>
  <c r="M62" i="198"/>
  <c r="R61" i="198"/>
  <c r="Q61" i="198"/>
  <c r="K60" i="198"/>
  <c r="R59" i="198"/>
  <c r="J59" i="198"/>
  <c r="R58" i="198"/>
  <c r="J58" i="198"/>
  <c r="R57" i="198"/>
  <c r="J57" i="198"/>
  <c r="R56" i="198"/>
  <c r="J56" i="198"/>
  <c r="X55" i="198"/>
  <c r="K54" i="198"/>
  <c r="K53" i="198"/>
  <c r="K52" i="198"/>
  <c r="K51" i="198"/>
  <c r="O50" i="198"/>
  <c r="K50" i="198"/>
  <c r="K49" i="198"/>
  <c r="K48" i="198"/>
  <c r="X47" i="198"/>
  <c r="K46" i="198"/>
  <c r="K45" i="198"/>
  <c r="E45" i="198"/>
  <c r="CG22" i="170" s="1"/>
  <c r="O44" i="198"/>
  <c r="K44" i="198"/>
  <c r="K43" i="198"/>
  <c r="O42" i="198"/>
  <c r="K42" i="198"/>
  <c r="K41" i="198"/>
  <c r="K40" i="198"/>
  <c r="X39" i="198"/>
  <c r="I38" i="198"/>
  <c r="K37" i="198"/>
  <c r="E37" i="198"/>
  <c r="AS22" i="170" s="1"/>
  <c r="K36" i="198"/>
  <c r="K35" i="198"/>
  <c r="K34" i="198"/>
  <c r="X33" i="198"/>
  <c r="I32" i="198"/>
  <c r="I31" i="198"/>
  <c r="Y30" i="198"/>
  <c r="M30" i="198"/>
  <c r="J30" i="198"/>
  <c r="Y29" i="198"/>
  <c r="M29" i="198"/>
  <c r="J29" i="198"/>
  <c r="K28" i="198"/>
  <c r="K26" i="198"/>
  <c r="I25" i="198"/>
  <c r="I24" i="198"/>
  <c r="Q23" i="198"/>
  <c r="K23" i="198"/>
  <c r="Q22" i="198"/>
  <c r="K22" i="198"/>
  <c r="Q21" i="198"/>
  <c r="K21" i="198"/>
  <c r="Q20" i="198"/>
  <c r="K20" i="198"/>
  <c r="Q19" i="198"/>
  <c r="K19" i="198"/>
  <c r="Q18" i="198"/>
  <c r="K18" i="198"/>
  <c r="Q17" i="198"/>
  <c r="K17" i="198"/>
  <c r="Q16" i="198"/>
  <c r="K16" i="198"/>
  <c r="Q15" i="198"/>
  <c r="K15" i="198"/>
  <c r="K14" i="198"/>
  <c r="O13" i="198"/>
  <c r="L13" i="198"/>
  <c r="K13" i="198"/>
  <c r="I12" i="198"/>
  <c r="FG22" i="170" l="1"/>
  <c r="BH22" i="170"/>
  <c r="T97" i="198"/>
  <c r="D98" i="198"/>
  <c r="FK22" i="170" s="1"/>
  <c r="F57" i="198"/>
  <c r="CE22" i="170" s="1"/>
  <c r="T96" i="198"/>
  <c r="CC22" i="170"/>
  <c r="D99" i="198" l="1"/>
  <c r="T98" i="198"/>
  <c r="HX21" i="170"/>
  <c r="HW21" i="170"/>
  <c r="HV21" i="170"/>
  <c r="HT21" i="170"/>
  <c r="HS21" i="170"/>
  <c r="HR21" i="170"/>
  <c r="HQ21" i="170"/>
  <c r="HP21" i="170"/>
  <c r="HO21" i="170"/>
  <c r="HN21" i="170"/>
  <c r="HM21" i="170"/>
  <c r="HL21" i="170"/>
  <c r="HK21" i="170"/>
  <c r="HJ21" i="170"/>
  <c r="HH21" i="170"/>
  <c r="HF21" i="170"/>
  <c r="HE21" i="170"/>
  <c r="HD21" i="170"/>
  <c r="HC21" i="170"/>
  <c r="HB21" i="170"/>
  <c r="HA21" i="170"/>
  <c r="GY21" i="170"/>
  <c r="GX21" i="170"/>
  <c r="GW21" i="170"/>
  <c r="GV21" i="170"/>
  <c r="GU21" i="170"/>
  <c r="GT21" i="170"/>
  <c r="GS21" i="170"/>
  <c r="GR21" i="170"/>
  <c r="GQ21" i="170"/>
  <c r="GP21" i="170"/>
  <c r="GO21" i="170"/>
  <c r="GN21" i="170"/>
  <c r="GM21" i="170"/>
  <c r="GL21" i="170"/>
  <c r="GJ21" i="170"/>
  <c r="GI21" i="170"/>
  <c r="GH21" i="170"/>
  <c r="GG21" i="170"/>
  <c r="GE21" i="170"/>
  <c r="GD21" i="170"/>
  <c r="GC21" i="170"/>
  <c r="GB21" i="170"/>
  <c r="GA21" i="170"/>
  <c r="FZ21" i="170"/>
  <c r="FY21" i="170"/>
  <c r="FX21" i="170"/>
  <c r="FW21" i="170"/>
  <c r="FU21" i="170"/>
  <c r="FT21" i="170"/>
  <c r="FS21" i="170"/>
  <c r="FR21" i="170"/>
  <c r="FQ21" i="170"/>
  <c r="FP21" i="170"/>
  <c r="FO21" i="170"/>
  <c r="FN21" i="170"/>
  <c r="FM21" i="170"/>
  <c r="FL21" i="170"/>
  <c r="FK21" i="170"/>
  <c r="FJ21" i="170"/>
  <c r="FI21" i="170"/>
  <c r="FH21" i="170"/>
  <c r="FG21" i="170"/>
  <c r="FF21" i="170"/>
  <c r="FE21" i="170"/>
  <c r="FC21" i="170"/>
  <c r="FB21" i="170"/>
  <c r="FA21" i="170"/>
  <c r="EZ21" i="170"/>
  <c r="EY21" i="170"/>
  <c r="EX21" i="170"/>
  <c r="EW21" i="170"/>
  <c r="EV21" i="170"/>
  <c r="EU21" i="170"/>
  <c r="ET21" i="170"/>
  <c r="ES21" i="170"/>
  <c r="ER21" i="170"/>
  <c r="EP21" i="170"/>
  <c r="EO21" i="170"/>
  <c r="EN21" i="170"/>
  <c r="EM21" i="170"/>
  <c r="EL21" i="170"/>
  <c r="EK21" i="170"/>
  <c r="EJ21" i="170"/>
  <c r="EI21" i="170"/>
  <c r="EH21" i="170"/>
  <c r="EG21" i="170"/>
  <c r="EF21" i="170"/>
  <c r="EE21" i="170"/>
  <c r="ED21" i="170"/>
  <c r="EB21" i="170"/>
  <c r="EA21" i="170"/>
  <c r="DZ21" i="170"/>
  <c r="DY21" i="170"/>
  <c r="DX21" i="170"/>
  <c r="DW21" i="170"/>
  <c r="DV21" i="170"/>
  <c r="DU21" i="170"/>
  <c r="DT21" i="170"/>
  <c r="DS21" i="170"/>
  <c r="DR21" i="170"/>
  <c r="DQ21" i="170"/>
  <c r="DO21" i="170"/>
  <c r="DN21" i="170"/>
  <c r="DM21" i="170"/>
  <c r="DL21" i="170"/>
  <c r="DK21" i="170"/>
  <c r="DJ21" i="170"/>
  <c r="DI21" i="170"/>
  <c r="DH21" i="170"/>
  <c r="DG21" i="170"/>
  <c r="DF21" i="170"/>
  <c r="DE21" i="170"/>
  <c r="DD21" i="170"/>
  <c r="DB21" i="170"/>
  <c r="DA21" i="170"/>
  <c r="CZ21" i="170"/>
  <c r="CY21" i="170"/>
  <c r="CX21" i="170"/>
  <c r="CW21" i="170"/>
  <c r="CV21" i="170"/>
  <c r="CU21" i="170"/>
  <c r="CT21" i="170"/>
  <c r="CS21" i="170"/>
  <c r="CR21" i="170"/>
  <c r="CQ21" i="170"/>
  <c r="CN21" i="170"/>
  <c r="CM21" i="170"/>
  <c r="CL21" i="170"/>
  <c r="CK21" i="170"/>
  <c r="CJ21" i="170"/>
  <c r="CI21" i="170"/>
  <c r="CH21" i="170"/>
  <c r="CG21" i="170"/>
  <c r="CF21" i="170"/>
  <c r="CE21" i="170"/>
  <c r="CD21" i="170"/>
  <c r="CC21" i="170"/>
  <c r="CB21" i="170"/>
  <c r="BZ21" i="170"/>
  <c r="BY21" i="170"/>
  <c r="BX21" i="170"/>
  <c r="BW21" i="170"/>
  <c r="BV21" i="170"/>
  <c r="BU21" i="170"/>
  <c r="BT21" i="170"/>
  <c r="BS21" i="170"/>
  <c r="BR21" i="170"/>
  <c r="BQ21" i="170"/>
  <c r="BP21" i="170"/>
  <c r="BO21" i="170"/>
  <c r="BN21" i="170"/>
  <c r="BM21" i="170"/>
  <c r="BL21" i="170"/>
  <c r="BK21" i="170"/>
  <c r="BI21" i="170"/>
  <c r="BH21" i="170"/>
  <c r="BG21" i="170"/>
  <c r="BF21" i="170"/>
  <c r="BE21" i="170"/>
  <c r="BD21" i="170"/>
  <c r="BC21" i="170"/>
  <c r="BB21" i="170"/>
  <c r="BA21" i="170"/>
  <c r="AZ21" i="170"/>
  <c r="AY21" i="170"/>
  <c r="AX21" i="170"/>
  <c r="AW21" i="170"/>
  <c r="AV21" i="170"/>
  <c r="AU21" i="170"/>
  <c r="AT21" i="170"/>
  <c r="AS21" i="170"/>
  <c r="AR21" i="170"/>
  <c r="AQ21" i="170"/>
  <c r="AP21" i="170"/>
  <c r="AO21" i="170"/>
  <c r="AN21" i="170"/>
  <c r="AM21" i="170"/>
  <c r="AL21" i="170"/>
  <c r="AK21" i="170"/>
  <c r="AJ21" i="170"/>
  <c r="AI21" i="170"/>
  <c r="AH21" i="170"/>
  <c r="AG21" i="170"/>
  <c r="AF21" i="170"/>
  <c r="AE21" i="170"/>
  <c r="AD21" i="170"/>
  <c r="AB21" i="170"/>
  <c r="AA21" i="170"/>
  <c r="Z21" i="170"/>
  <c r="Y21" i="170"/>
  <c r="X21" i="170"/>
  <c r="W21" i="170"/>
  <c r="V21" i="170"/>
  <c r="U21" i="170"/>
  <c r="T21" i="170"/>
  <c r="S21" i="170"/>
  <c r="R21" i="170"/>
  <c r="Q21" i="170"/>
  <c r="P21" i="170"/>
  <c r="O21" i="170"/>
  <c r="N21" i="170"/>
  <c r="M21" i="170"/>
  <c r="L21" i="170"/>
  <c r="K21" i="170"/>
  <c r="J21" i="170"/>
  <c r="I21" i="170"/>
  <c r="H21" i="170"/>
  <c r="G21" i="170"/>
  <c r="F21" i="170"/>
  <c r="D21" i="170"/>
  <c r="C21" i="170"/>
  <c r="X156" i="197"/>
  <c r="O154" i="197"/>
  <c r="K154" i="197"/>
  <c r="Y153" i="197"/>
  <c r="J153" i="197"/>
  <c r="Y152" i="197"/>
  <c r="J152" i="197"/>
  <c r="R150" i="197"/>
  <c r="Q150" i="197"/>
  <c r="R149" i="197"/>
  <c r="Q149" i="197"/>
  <c r="Y148" i="197"/>
  <c r="J148" i="197"/>
  <c r="Y147" i="197"/>
  <c r="J147" i="197"/>
  <c r="Y146" i="197"/>
  <c r="J146" i="197"/>
  <c r="Y145" i="197"/>
  <c r="J145" i="197"/>
  <c r="Y144" i="197"/>
  <c r="J144" i="197"/>
  <c r="Y143" i="197"/>
  <c r="J143" i="197"/>
  <c r="Y142" i="197"/>
  <c r="J142" i="197"/>
  <c r="Y141" i="197"/>
  <c r="J141" i="197"/>
  <c r="Y140" i="197"/>
  <c r="J140" i="197"/>
  <c r="X139" i="197"/>
  <c r="Y138" i="197"/>
  <c r="J138" i="197"/>
  <c r="O136" i="197"/>
  <c r="K136" i="197"/>
  <c r="Y135" i="197"/>
  <c r="J135" i="197"/>
  <c r="Y134" i="197"/>
  <c r="J134" i="197"/>
  <c r="Y133" i="197"/>
  <c r="J133" i="197"/>
  <c r="Y132" i="197"/>
  <c r="J132" i="197"/>
  <c r="R131" i="197"/>
  <c r="J131" i="197"/>
  <c r="X130" i="197"/>
  <c r="O129" i="197"/>
  <c r="K129" i="197"/>
  <c r="O128" i="197"/>
  <c r="K128" i="197"/>
  <c r="R127" i="197"/>
  <c r="J127" i="197"/>
  <c r="R126" i="197"/>
  <c r="J126" i="197"/>
  <c r="Y125" i="197"/>
  <c r="J125" i="197"/>
  <c r="Y124" i="197"/>
  <c r="J124" i="197"/>
  <c r="Y123" i="197"/>
  <c r="J123" i="197"/>
  <c r="Y122" i="197"/>
  <c r="J122" i="197"/>
  <c r="Y121" i="197"/>
  <c r="J121" i="197"/>
  <c r="Y120" i="197"/>
  <c r="J120" i="197"/>
  <c r="Y119" i="197"/>
  <c r="J119" i="197"/>
  <c r="Y118" i="197"/>
  <c r="J118" i="197"/>
  <c r="Y117" i="197"/>
  <c r="J117" i="197"/>
  <c r="Y116" i="197"/>
  <c r="J116" i="197"/>
  <c r="X115" i="197"/>
  <c r="O114" i="197"/>
  <c r="K114" i="197"/>
  <c r="Y113" i="197"/>
  <c r="J113" i="197"/>
  <c r="Y112" i="197"/>
  <c r="J112" i="197"/>
  <c r="Y111" i="197"/>
  <c r="J111" i="197"/>
  <c r="X110" i="197"/>
  <c r="K109" i="197"/>
  <c r="V108" i="197"/>
  <c r="M108" i="197"/>
  <c r="K108" i="197"/>
  <c r="V107" i="197"/>
  <c r="M107" i="197"/>
  <c r="K107" i="197"/>
  <c r="V106" i="197"/>
  <c r="M106" i="197"/>
  <c r="K106" i="197"/>
  <c r="V105" i="197"/>
  <c r="K105" i="197"/>
  <c r="K104" i="197"/>
  <c r="O103" i="197"/>
  <c r="K103" i="197"/>
  <c r="T102" i="197"/>
  <c r="J102" i="197"/>
  <c r="T101" i="197"/>
  <c r="J101" i="197"/>
  <c r="T100" i="197"/>
  <c r="J100" i="197"/>
  <c r="T99" i="197"/>
  <c r="J99" i="197"/>
  <c r="T98" i="197"/>
  <c r="J98" i="197"/>
  <c r="T97" i="197"/>
  <c r="J97" i="197"/>
  <c r="T96" i="197"/>
  <c r="J96" i="197"/>
  <c r="T95" i="197"/>
  <c r="J95" i="197"/>
  <c r="T94" i="197"/>
  <c r="J94" i="197"/>
  <c r="Y93" i="197"/>
  <c r="O92" i="197"/>
  <c r="K92" i="197"/>
  <c r="I91" i="197"/>
  <c r="O90" i="197"/>
  <c r="K90" i="197"/>
  <c r="I89" i="197"/>
  <c r="P88" i="197"/>
  <c r="N88" i="197"/>
  <c r="P87" i="197"/>
  <c r="N87" i="197"/>
  <c r="R86" i="197"/>
  <c r="Q86" i="197"/>
  <c r="S85" i="197"/>
  <c r="M85" i="197"/>
  <c r="K85" i="197"/>
  <c r="J85" i="197"/>
  <c r="S84" i="197"/>
  <c r="M84" i="197"/>
  <c r="K84" i="197"/>
  <c r="J84" i="197"/>
  <c r="I82" i="197"/>
  <c r="O80" i="197"/>
  <c r="K80" i="197"/>
  <c r="K79" i="197"/>
  <c r="K78" i="197"/>
  <c r="K77" i="197"/>
  <c r="K76" i="197"/>
  <c r="K75" i="197"/>
  <c r="K74" i="197"/>
  <c r="K73" i="197"/>
  <c r="K72" i="197"/>
  <c r="K71" i="197"/>
  <c r="K70" i="197"/>
  <c r="K69" i="197"/>
  <c r="K68" i="197"/>
  <c r="K67" i="197"/>
  <c r="X66" i="197"/>
  <c r="O64" i="197"/>
  <c r="K64" i="197"/>
  <c r="R63" i="197"/>
  <c r="Q63" i="197"/>
  <c r="R62" i="197"/>
  <c r="Q62" i="197"/>
  <c r="M62" i="197"/>
  <c r="R61" i="197"/>
  <c r="Q61" i="197"/>
  <c r="K60" i="197"/>
  <c r="R59" i="197"/>
  <c r="J59" i="197"/>
  <c r="R58" i="197"/>
  <c r="J58" i="197"/>
  <c r="R57" i="197"/>
  <c r="J57" i="197"/>
  <c r="R56" i="197"/>
  <c r="J56" i="197"/>
  <c r="X55" i="197"/>
  <c r="K54" i="197"/>
  <c r="K53" i="197"/>
  <c r="E53" i="197"/>
  <c r="CA21" i="170" s="1"/>
  <c r="K52" i="197"/>
  <c r="K51" i="197"/>
  <c r="O50" i="197"/>
  <c r="K50" i="197"/>
  <c r="K49" i="197"/>
  <c r="K48" i="197"/>
  <c r="X47" i="197"/>
  <c r="K46" i="197"/>
  <c r="K45" i="197"/>
  <c r="O44" i="197"/>
  <c r="K44" i="197"/>
  <c r="K43" i="197"/>
  <c r="O42" i="197"/>
  <c r="K42" i="197"/>
  <c r="K41" i="197"/>
  <c r="K40" i="197"/>
  <c r="X39" i="197"/>
  <c r="I38" i="197"/>
  <c r="K37" i="197"/>
  <c r="K36" i="197"/>
  <c r="K35" i="197"/>
  <c r="K34" i="197"/>
  <c r="X33" i="197"/>
  <c r="I32" i="197"/>
  <c r="I31" i="197"/>
  <c r="Y30" i="197"/>
  <c r="M30" i="197"/>
  <c r="J30" i="197"/>
  <c r="Y29" i="197"/>
  <c r="M29" i="197"/>
  <c r="J29" i="197"/>
  <c r="K28" i="197"/>
  <c r="K26" i="197"/>
  <c r="I25" i="197"/>
  <c r="I24" i="197"/>
  <c r="Q23" i="197"/>
  <c r="K23" i="197"/>
  <c r="Q22" i="197"/>
  <c r="K22" i="197"/>
  <c r="Q21" i="197"/>
  <c r="K21" i="197"/>
  <c r="Q20" i="197"/>
  <c r="K20" i="197"/>
  <c r="Q19" i="197"/>
  <c r="K19" i="197"/>
  <c r="Q18" i="197"/>
  <c r="K18" i="197"/>
  <c r="Q17" i="197"/>
  <c r="K17" i="197"/>
  <c r="Q16" i="197"/>
  <c r="K16" i="197"/>
  <c r="Q15" i="197"/>
  <c r="K15" i="197"/>
  <c r="K14" i="197"/>
  <c r="O13" i="197"/>
  <c r="L13" i="197"/>
  <c r="K13" i="197"/>
  <c r="I12" i="197"/>
  <c r="T99" i="198" l="1"/>
  <c r="FM22" i="170"/>
  <c r="HX19" i="170"/>
  <c r="HW19" i="170"/>
  <c r="HV19" i="170"/>
  <c r="HT19" i="170"/>
  <c r="HS19" i="170"/>
  <c r="HR19" i="170"/>
  <c r="HQ19" i="170"/>
  <c r="HP19" i="170"/>
  <c r="HO19" i="170"/>
  <c r="HN19" i="170"/>
  <c r="HM19" i="170"/>
  <c r="HL19" i="170"/>
  <c r="HK19" i="170"/>
  <c r="HJ19" i="170"/>
  <c r="HH19" i="170"/>
  <c r="HF19" i="170"/>
  <c r="HE19" i="170"/>
  <c r="HD19" i="170"/>
  <c r="HC19" i="170"/>
  <c r="HB19" i="170"/>
  <c r="HA19" i="170"/>
  <c r="GY19" i="170"/>
  <c r="GX19" i="170"/>
  <c r="GW19" i="170"/>
  <c r="GV19" i="170"/>
  <c r="GU19" i="170"/>
  <c r="GT19" i="170"/>
  <c r="GS19" i="170"/>
  <c r="GR19" i="170"/>
  <c r="GQ19" i="170"/>
  <c r="GP19" i="170"/>
  <c r="GO19" i="170"/>
  <c r="GN19" i="170"/>
  <c r="GM19" i="170"/>
  <c r="GL19" i="170"/>
  <c r="GJ19" i="170"/>
  <c r="GI19" i="170"/>
  <c r="GH19" i="170"/>
  <c r="GG19" i="170"/>
  <c r="GE19" i="170"/>
  <c r="GD19" i="170"/>
  <c r="GC19" i="170"/>
  <c r="GB19" i="170"/>
  <c r="GA19" i="170"/>
  <c r="FZ19" i="170"/>
  <c r="FY19" i="170"/>
  <c r="FX19" i="170"/>
  <c r="FW19" i="170"/>
  <c r="FU19" i="170"/>
  <c r="FT19" i="170"/>
  <c r="FS19" i="170"/>
  <c r="FR19" i="170"/>
  <c r="FQ19" i="170"/>
  <c r="FP19" i="170"/>
  <c r="FO19" i="170"/>
  <c r="FN19" i="170"/>
  <c r="FM19" i="170"/>
  <c r="FL19" i="170"/>
  <c r="FK19" i="170"/>
  <c r="FJ19" i="170"/>
  <c r="FI19" i="170"/>
  <c r="FH19" i="170"/>
  <c r="FG19" i="170"/>
  <c r="FF19" i="170"/>
  <c r="FE19" i="170"/>
  <c r="FC19" i="170"/>
  <c r="FB19" i="170"/>
  <c r="FA19" i="170"/>
  <c r="EZ19" i="170"/>
  <c r="EY19" i="170"/>
  <c r="EX19" i="170"/>
  <c r="EW19" i="170"/>
  <c r="EV19" i="170"/>
  <c r="EU19" i="170"/>
  <c r="ET19" i="170"/>
  <c r="ES19" i="170"/>
  <c r="ER19" i="170"/>
  <c r="EP19" i="170"/>
  <c r="EO19" i="170"/>
  <c r="EN19" i="170"/>
  <c r="EM19" i="170"/>
  <c r="EL19" i="170"/>
  <c r="EK19" i="170"/>
  <c r="EJ19" i="170"/>
  <c r="EI19" i="170"/>
  <c r="EH19" i="170"/>
  <c r="EG19" i="170"/>
  <c r="EF19" i="170"/>
  <c r="EE19" i="170"/>
  <c r="ED19" i="170"/>
  <c r="EB19" i="170"/>
  <c r="EA19" i="170"/>
  <c r="DZ19" i="170"/>
  <c r="DY19" i="170"/>
  <c r="DX19" i="170"/>
  <c r="DW19" i="170"/>
  <c r="DV19" i="170"/>
  <c r="DU19" i="170"/>
  <c r="DT19" i="170"/>
  <c r="DS19" i="170"/>
  <c r="DR19" i="170"/>
  <c r="DQ19" i="170"/>
  <c r="DO19" i="170"/>
  <c r="DN19" i="170"/>
  <c r="DM19" i="170"/>
  <c r="DL19" i="170"/>
  <c r="DK19" i="170"/>
  <c r="DJ19" i="170"/>
  <c r="DI19" i="170"/>
  <c r="DH19" i="170"/>
  <c r="DG19" i="170"/>
  <c r="DF19" i="170"/>
  <c r="DE19" i="170"/>
  <c r="DD19" i="170"/>
  <c r="DB19" i="170"/>
  <c r="DA19" i="170"/>
  <c r="CZ19" i="170"/>
  <c r="CY19" i="170"/>
  <c r="CX19" i="170"/>
  <c r="CW19" i="170"/>
  <c r="CV19" i="170"/>
  <c r="CU19" i="170"/>
  <c r="CT19" i="170"/>
  <c r="CS19" i="170"/>
  <c r="CR19" i="170"/>
  <c r="CQ19" i="170"/>
  <c r="CN19" i="170"/>
  <c r="CM19" i="170"/>
  <c r="CL19" i="170"/>
  <c r="CK19" i="170"/>
  <c r="CJ19" i="170"/>
  <c r="CI19" i="170"/>
  <c r="CH19" i="170"/>
  <c r="CF19" i="170"/>
  <c r="CE19" i="170"/>
  <c r="CD19" i="170"/>
  <c r="CB19" i="170"/>
  <c r="BZ19" i="170"/>
  <c r="BY19" i="170"/>
  <c r="BX19" i="170"/>
  <c r="BW19" i="170"/>
  <c r="BV19" i="170"/>
  <c r="BU19" i="170"/>
  <c r="BT19" i="170"/>
  <c r="BS19" i="170"/>
  <c r="BR19" i="170"/>
  <c r="BQ19" i="170"/>
  <c r="BP19" i="170"/>
  <c r="BO19" i="170"/>
  <c r="BN19" i="170"/>
  <c r="BM19" i="170"/>
  <c r="BL19" i="170"/>
  <c r="BK19" i="170"/>
  <c r="BI19" i="170"/>
  <c r="BG19" i="170"/>
  <c r="BF19" i="170"/>
  <c r="BE19" i="170"/>
  <c r="BD19" i="170"/>
  <c r="BC19" i="170"/>
  <c r="BB19" i="170"/>
  <c r="BA19" i="170"/>
  <c r="AZ19" i="170"/>
  <c r="AY19" i="170"/>
  <c r="AX19" i="170"/>
  <c r="AW19" i="170"/>
  <c r="AV19" i="170"/>
  <c r="AU19" i="170"/>
  <c r="AT19" i="170"/>
  <c r="AR19" i="170"/>
  <c r="AQ19" i="170"/>
  <c r="AP19" i="170"/>
  <c r="AO19" i="170"/>
  <c r="AN19" i="170"/>
  <c r="AM19" i="170"/>
  <c r="AL19" i="170"/>
  <c r="AK19" i="170"/>
  <c r="AJ19" i="170"/>
  <c r="AI19" i="170"/>
  <c r="AH19" i="170"/>
  <c r="AG19" i="170"/>
  <c r="AF19" i="170"/>
  <c r="AE19" i="170"/>
  <c r="AD19" i="170"/>
  <c r="AB19" i="170"/>
  <c r="AA19" i="170"/>
  <c r="Z19" i="170"/>
  <c r="Y19" i="170"/>
  <c r="X19" i="170"/>
  <c r="W19" i="170"/>
  <c r="V19" i="170"/>
  <c r="U19" i="170"/>
  <c r="T19" i="170"/>
  <c r="S19" i="170"/>
  <c r="R19" i="170"/>
  <c r="Q19" i="170"/>
  <c r="P19" i="170"/>
  <c r="O19" i="170"/>
  <c r="N19" i="170"/>
  <c r="M19" i="170"/>
  <c r="L19" i="170"/>
  <c r="K19" i="170"/>
  <c r="J19" i="170"/>
  <c r="I19" i="170"/>
  <c r="H19" i="170"/>
  <c r="G19" i="170"/>
  <c r="F19" i="170"/>
  <c r="D19" i="170"/>
  <c r="C19" i="170"/>
  <c r="X156" i="196"/>
  <c r="O154" i="196"/>
  <c r="K154" i="196"/>
  <c r="Y153" i="196"/>
  <c r="J153" i="196"/>
  <c r="Y152" i="196"/>
  <c r="J152" i="196"/>
  <c r="R150" i="196"/>
  <c r="Q150" i="196"/>
  <c r="R149" i="196"/>
  <c r="Q149" i="196"/>
  <c r="Y148" i="196"/>
  <c r="J148" i="196"/>
  <c r="Y147" i="196"/>
  <c r="J147" i="196"/>
  <c r="Y146" i="196"/>
  <c r="J146" i="196"/>
  <c r="Y145" i="196"/>
  <c r="J145" i="196"/>
  <c r="Y144" i="196"/>
  <c r="J144" i="196"/>
  <c r="Y143" i="196"/>
  <c r="J143" i="196"/>
  <c r="Y142" i="196"/>
  <c r="J142" i="196"/>
  <c r="Y141" i="196"/>
  <c r="J141" i="196"/>
  <c r="Y140" i="196"/>
  <c r="J140" i="196"/>
  <c r="X139" i="196"/>
  <c r="Y138" i="196"/>
  <c r="J138" i="196"/>
  <c r="O136" i="196"/>
  <c r="K136" i="196"/>
  <c r="Y135" i="196"/>
  <c r="J135" i="196"/>
  <c r="Y134" i="196"/>
  <c r="J134" i="196"/>
  <c r="Y133" i="196"/>
  <c r="J133" i="196"/>
  <c r="Y132" i="196"/>
  <c r="J132" i="196"/>
  <c r="R131" i="196"/>
  <c r="J131" i="196"/>
  <c r="X130" i="196"/>
  <c r="O129" i="196"/>
  <c r="K129" i="196"/>
  <c r="O128" i="196"/>
  <c r="K128" i="196"/>
  <c r="R127" i="196"/>
  <c r="J127" i="196"/>
  <c r="R126" i="196"/>
  <c r="J126" i="196"/>
  <c r="Y125" i="196"/>
  <c r="J125" i="196"/>
  <c r="Y124" i="196"/>
  <c r="J124" i="196"/>
  <c r="Y123" i="196"/>
  <c r="J123" i="196"/>
  <c r="Y122" i="196"/>
  <c r="J122" i="196"/>
  <c r="Y121" i="196"/>
  <c r="J121" i="196"/>
  <c r="Y120" i="196"/>
  <c r="J120" i="196"/>
  <c r="Y119" i="196"/>
  <c r="J119" i="196"/>
  <c r="Y118" i="196"/>
  <c r="J118" i="196"/>
  <c r="Y117" i="196"/>
  <c r="J117" i="196"/>
  <c r="Y116" i="196"/>
  <c r="J116" i="196"/>
  <c r="X115" i="196"/>
  <c r="O114" i="196"/>
  <c r="K114" i="196"/>
  <c r="Y113" i="196"/>
  <c r="J113" i="196"/>
  <c r="Y112" i="196"/>
  <c r="J112" i="196"/>
  <c r="Y111" i="196"/>
  <c r="J111" i="196"/>
  <c r="X110" i="196"/>
  <c r="K109" i="196"/>
  <c r="V108" i="196"/>
  <c r="M108" i="196"/>
  <c r="K108" i="196"/>
  <c r="V107" i="196"/>
  <c r="M107" i="196"/>
  <c r="K107" i="196"/>
  <c r="V106" i="196"/>
  <c r="M106" i="196"/>
  <c r="K106" i="196"/>
  <c r="V105" i="196"/>
  <c r="K105" i="196"/>
  <c r="K104" i="196"/>
  <c r="O103" i="196"/>
  <c r="K103" i="196"/>
  <c r="T102" i="196"/>
  <c r="J102" i="196"/>
  <c r="T101" i="196"/>
  <c r="J101" i="196"/>
  <c r="T100" i="196"/>
  <c r="J100" i="196"/>
  <c r="T99" i="196"/>
  <c r="J99" i="196"/>
  <c r="T98" i="196"/>
  <c r="J98" i="196"/>
  <c r="T97" i="196"/>
  <c r="J97" i="196"/>
  <c r="T96" i="196"/>
  <c r="J96" i="196"/>
  <c r="T95" i="196"/>
  <c r="J95" i="196"/>
  <c r="T94" i="196"/>
  <c r="J94" i="196"/>
  <c r="Y93" i="196"/>
  <c r="O92" i="196"/>
  <c r="K92" i="196"/>
  <c r="I91" i="196"/>
  <c r="O90" i="196"/>
  <c r="K90" i="196"/>
  <c r="I89" i="196"/>
  <c r="P88" i="196"/>
  <c r="N88" i="196"/>
  <c r="P87" i="196"/>
  <c r="N87" i="196"/>
  <c r="R86" i="196"/>
  <c r="Q86" i="196"/>
  <c r="S85" i="196"/>
  <c r="M85" i="196"/>
  <c r="K85" i="196"/>
  <c r="J85" i="196"/>
  <c r="S84" i="196"/>
  <c r="M84" i="196"/>
  <c r="K84" i="196"/>
  <c r="J84" i="196"/>
  <c r="I82" i="196"/>
  <c r="O80" i="196"/>
  <c r="K80" i="196"/>
  <c r="K79" i="196"/>
  <c r="K78" i="196"/>
  <c r="K77" i="196"/>
  <c r="K76" i="196"/>
  <c r="K75" i="196"/>
  <c r="K74" i="196"/>
  <c r="K73" i="196"/>
  <c r="K72" i="196"/>
  <c r="K71" i="196"/>
  <c r="K70" i="196"/>
  <c r="K69" i="196"/>
  <c r="K68" i="196"/>
  <c r="K67" i="196"/>
  <c r="X66" i="196"/>
  <c r="O64" i="196"/>
  <c r="K64" i="196"/>
  <c r="R63" i="196"/>
  <c r="Q63" i="196"/>
  <c r="R62" i="196"/>
  <c r="Q62" i="196"/>
  <c r="M62" i="196"/>
  <c r="R61" i="196"/>
  <c r="Q61" i="196"/>
  <c r="K60" i="196"/>
  <c r="R59" i="196"/>
  <c r="J59" i="196"/>
  <c r="R58" i="196"/>
  <c r="J58" i="196"/>
  <c r="R57" i="196"/>
  <c r="J57" i="196"/>
  <c r="R56" i="196"/>
  <c r="J56" i="196"/>
  <c r="X55" i="196"/>
  <c r="K54" i="196"/>
  <c r="K53" i="196"/>
  <c r="E53" i="196"/>
  <c r="CA19" i="170" s="1"/>
  <c r="K52" i="196"/>
  <c r="K51" i="196"/>
  <c r="O50" i="196"/>
  <c r="K50" i="196"/>
  <c r="K49" i="196"/>
  <c r="K48" i="196"/>
  <c r="X47" i="196"/>
  <c r="K46" i="196"/>
  <c r="K45" i="196"/>
  <c r="E45" i="196"/>
  <c r="O44" i="196"/>
  <c r="K44" i="196"/>
  <c r="K43" i="196"/>
  <c r="O42" i="196"/>
  <c r="K42" i="196"/>
  <c r="K41" i="196"/>
  <c r="K40" i="196"/>
  <c r="X39" i="196"/>
  <c r="I38" i="196"/>
  <c r="K37" i="196"/>
  <c r="E37" i="196"/>
  <c r="AS19" i="170" s="1"/>
  <c r="K36" i="196"/>
  <c r="K35" i="196"/>
  <c r="K34" i="196"/>
  <c r="X33" i="196"/>
  <c r="I32" i="196"/>
  <c r="I31" i="196"/>
  <c r="Y30" i="196"/>
  <c r="M30" i="196"/>
  <c r="J30" i="196"/>
  <c r="Y29" i="196"/>
  <c r="M29" i="196"/>
  <c r="J29" i="196"/>
  <c r="K28" i="196"/>
  <c r="K26" i="196"/>
  <c r="I25" i="196"/>
  <c r="I24" i="196"/>
  <c r="Q23" i="196"/>
  <c r="K23" i="196"/>
  <c r="Q22" i="196"/>
  <c r="K22" i="196"/>
  <c r="Q21" i="196"/>
  <c r="K21" i="196"/>
  <c r="Q20" i="196"/>
  <c r="K20" i="196"/>
  <c r="Q19" i="196"/>
  <c r="K19" i="196"/>
  <c r="Q18" i="196"/>
  <c r="K18" i="196"/>
  <c r="Q17" i="196"/>
  <c r="K17" i="196"/>
  <c r="Q16" i="196"/>
  <c r="K16" i="196"/>
  <c r="Q15" i="196"/>
  <c r="K15" i="196"/>
  <c r="K14" i="196"/>
  <c r="O13" i="196"/>
  <c r="L13" i="196"/>
  <c r="K13" i="196"/>
  <c r="I12" i="196"/>
  <c r="F58" i="196" l="1"/>
  <c r="CG19" i="170" s="1"/>
  <c r="BH19" i="170"/>
  <c r="F56" i="196"/>
  <c r="CC19" i="170" s="1"/>
  <c r="HX14" i="170" l="1"/>
  <c r="HW14" i="170"/>
  <c r="HV14" i="170"/>
  <c r="HT14" i="170"/>
  <c r="HS14" i="170"/>
  <c r="HR14" i="170"/>
  <c r="HQ14" i="170"/>
  <c r="HP14" i="170"/>
  <c r="HO14" i="170"/>
  <c r="HN14" i="170"/>
  <c r="HM14" i="170"/>
  <c r="HL14" i="170"/>
  <c r="HK14" i="170"/>
  <c r="HJ14" i="170"/>
  <c r="HH14" i="170"/>
  <c r="HF14" i="170"/>
  <c r="HE14" i="170"/>
  <c r="HD14" i="170"/>
  <c r="HC14" i="170"/>
  <c r="HB14" i="170"/>
  <c r="HA14" i="170"/>
  <c r="GY14" i="170"/>
  <c r="GX14" i="170"/>
  <c r="GW14" i="170"/>
  <c r="GV14" i="170"/>
  <c r="GU14" i="170"/>
  <c r="GT14" i="170"/>
  <c r="GS14" i="170"/>
  <c r="GR14" i="170"/>
  <c r="GQ14" i="170"/>
  <c r="GP14" i="170"/>
  <c r="GO14" i="170"/>
  <c r="GN14" i="170"/>
  <c r="GM14" i="170"/>
  <c r="GL14" i="170"/>
  <c r="GJ14" i="170"/>
  <c r="GI14" i="170"/>
  <c r="GH14" i="170"/>
  <c r="GG14" i="170"/>
  <c r="GE14" i="170"/>
  <c r="GD14" i="170"/>
  <c r="GC14" i="170"/>
  <c r="GB14" i="170"/>
  <c r="GA14" i="170"/>
  <c r="FZ14" i="170"/>
  <c r="FY14" i="170"/>
  <c r="FX14" i="170"/>
  <c r="FW14" i="170"/>
  <c r="FU14" i="170"/>
  <c r="FT14" i="170"/>
  <c r="FS14" i="170"/>
  <c r="FR14" i="170"/>
  <c r="FQ14" i="170"/>
  <c r="FP14" i="170"/>
  <c r="FO14" i="170"/>
  <c r="FN14" i="170"/>
  <c r="FM14" i="170"/>
  <c r="FL14" i="170"/>
  <c r="FK14" i="170"/>
  <c r="FJ14" i="170"/>
  <c r="FI14" i="170"/>
  <c r="FH14" i="170"/>
  <c r="FG14" i="170"/>
  <c r="FF14" i="170"/>
  <c r="FE14" i="170"/>
  <c r="FC14" i="170"/>
  <c r="FB14" i="170"/>
  <c r="FA14" i="170"/>
  <c r="EZ14" i="170"/>
  <c r="EY14" i="170"/>
  <c r="EX14" i="170"/>
  <c r="EW14" i="170"/>
  <c r="EV14" i="170"/>
  <c r="EU14" i="170"/>
  <c r="ET14" i="170"/>
  <c r="ES14" i="170"/>
  <c r="ER14" i="170"/>
  <c r="EP14" i="170"/>
  <c r="EO14" i="170"/>
  <c r="EN14" i="170"/>
  <c r="EM14" i="170"/>
  <c r="EL14" i="170"/>
  <c r="EK14" i="170"/>
  <c r="EJ14" i="170"/>
  <c r="EI14" i="170"/>
  <c r="EH14" i="170"/>
  <c r="EG14" i="170"/>
  <c r="EF14" i="170"/>
  <c r="EE14" i="170"/>
  <c r="ED14" i="170"/>
  <c r="EB14" i="170"/>
  <c r="EA14" i="170"/>
  <c r="DZ14" i="170"/>
  <c r="DY14" i="170"/>
  <c r="DX14" i="170"/>
  <c r="DW14" i="170"/>
  <c r="DV14" i="170"/>
  <c r="DU14" i="170"/>
  <c r="DT14" i="170"/>
  <c r="DS14" i="170"/>
  <c r="DR14" i="170"/>
  <c r="DQ14" i="170"/>
  <c r="DO14" i="170"/>
  <c r="DN14" i="170"/>
  <c r="DM14" i="170"/>
  <c r="DL14" i="170"/>
  <c r="DK14" i="170"/>
  <c r="DJ14" i="170"/>
  <c r="DI14" i="170"/>
  <c r="DH14" i="170"/>
  <c r="DG14" i="170"/>
  <c r="DF14" i="170"/>
  <c r="DE14" i="170"/>
  <c r="DD14" i="170"/>
  <c r="DB14" i="170"/>
  <c r="DA14" i="170"/>
  <c r="CZ14" i="170"/>
  <c r="CY14" i="170"/>
  <c r="CX14" i="170"/>
  <c r="CW14" i="170"/>
  <c r="CV14" i="170"/>
  <c r="CU14" i="170"/>
  <c r="CT14" i="170"/>
  <c r="CS14" i="170"/>
  <c r="CR14" i="170"/>
  <c r="CQ14" i="170"/>
  <c r="CN14" i="170"/>
  <c r="CM14" i="170"/>
  <c r="CL14" i="170"/>
  <c r="CK14" i="170"/>
  <c r="CJ14" i="170"/>
  <c r="CI14" i="170"/>
  <c r="CH14" i="170"/>
  <c r="CF14" i="170"/>
  <c r="CD14" i="170"/>
  <c r="CB14" i="170"/>
  <c r="BZ14" i="170"/>
  <c r="BY14" i="170"/>
  <c r="BX14" i="170"/>
  <c r="BW14" i="170"/>
  <c r="BV14" i="170"/>
  <c r="BU14" i="170"/>
  <c r="BT14" i="170"/>
  <c r="BS14" i="170"/>
  <c r="BR14" i="170"/>
  <c r="BQ14" i="170"/>
  <c r="BP14" i="170"/>
  <c r="BO14" i="170"/>
  <c r="BN14" i="170"/>
  <c r="BM14" i="170"/>
  <c r="BL14" i="170"/>
  <c r="BK14" i="170"/>
  <c r="BI14" i="170"/>
  <c r="BG14" i="170"/>
  <c r="BF14" i="170"/>
  <c r="BE14" i="170"/>
  <c r="BD14" i="170"/>
  <c r="BC14" i="170"/>
  <c r="BB14" i="170"/>
  <c r="BA14" i="170"/>
  <c r="AZ14" i="170"/>
  <c r="AY14" i="170"/>
  <c r="AX14" i="170"/>
  <c r="AW14" i="170"/>
  <c r="AV14" i="170"/>
  <c r="AU14" i="170"/>
  <c r="AT14" i="170"/>
  <c r="AR14" i="170"/>
  <c r="AQ14" i="170"/>
  <c r="AP14" i="170"/>
  <c r="AO14" i="170"/>
  <c r="AN14" i="170"/>
  <c r="AM14" i="170"/>
  <c r="AL14" i="170"/>
  <c r="AK14" i="170"/>
  <c r="AJ14" i="170"/>
  <c r="AI14" i="170"/>
  <c r="AH14" i="170"/>
  <c r="AG14" i="170"/>
  <c r="AF14" i="170"/>
  <c r="AE14" i="170"/>
  <c r="AD14" i="170"/>
  <c r="AB14" i="170"/>
  <c r="AA14" i="170"/>
  <c r="Z14" i="170"/>
  <c r="Y14" i="170"/>
  <c r="X14" i="170"/>
  <c r="W14" i="170"/>
  <c r="V14" i="170"/>
  <c r="U14" i="170"/>
  <c r="T14" i="170"/>
  <c r="S14" i="170"/>
  <c r="R14" i="170"/>
  <c r="Q14" i="170"/>
  <c r="P14" i="170"/>
  <c r="O14" i="170"/>
  <c r="N14" i="170"/>
  <c r="M14" i="170"/>
  <c r="L14" i="170"/>
  <c r="K14" i="170"/>
  <c r="J14" i="170"/>
  <c r="I14" i="170"/>
  <c r="H14" i="170"/>
  <c r="G14" i="170"/>
  <c r="F14" i="170"/>
  <c r="D14" i="170"/>
  <c r="C14" i="170"/>
  <c r="X156" i="195"/>
  <c r="O154" i="195"/>
  <c r="K154" i="195"/>
  <c r="Y153" i="195"/>
  <c r="J153" i="195"/>
  <c r="Y152" i="195"/>
  <c r="J152" i="195"/>
  <c r="R150" i="195"/>
  <c r="Q150" i="195"/>
  <c r="R149" i="195"/>
  <c r="Q149" i="195"/>
  <c r="Y148" i="195"/>
  <c r="J148" i="195"/>
  <c r="Y147" i="195"/>
  <c r="J147" i="195"/>
  <c r="Y146" i="195"/>
  <c r="J146" i="195"/>
  <c r="Y145" i="195"/>
  <c r="J145" i="195"/>
  <c r="Y144" i="195"/>
  <c r="J144" i="195"/>
  <c r="Y143" i="195"/>
  <c r="J143" i="195"/>
  <c r="Y142" i="195"/>
  <c r="J142" i="195"/>
  <c r="Y141" i="195"/>
  <c r="J141" i="195"/>
  <c r="Y140" i="195"/>
  <c r="J140" i="195"/>
  <c r="X139" i="195"/>
  <c r="Y138" i="195"/>
  <c r="J138" i="195"/>
  <c r="O136" i="195"/>
  <c r="K136" i="195"/>
  <c r="Y135" i="195"/>
  <c r="J135" i="195"/>
  <c r="Y134" i="195"/>
  <c r="J134" i="195"/>
  <c r="Y133" i="195"/>
  <c r="J133" i="195"/>
  <c r="Y132" i="195"/>
  <c r="J132" i="195"/>
  <c r="R131" i="195"/>
  <c r="J131" i="195"/>
  <c r="X130" i="195"/>
  <c r="O129" i="195"/>
  <c r="K129" i="195"/>
  <c r="O128" i="195"/>
  <c r="K128" i="195"/>
  <c r="R127" i="195"/>
  <c r="J127" i="195"/>
  <c r="R126" i="195"/>
  <c r="J126" i="195"/>
  <c r="Y125" i="195"/>
  <c r="J125" i="195"/>
  <c r="Y124" i="195"/>
  <c r="J124" i="195"/>
  <c r="Y123" i="195"/>
  <c r="J123" i="195"/>
  <c r="Y122" i="195"/>
  <c r="J122" i="195"/>
  <c r="Y121" i="195"/>
  <c r="J121" i="195"/>
  <c r="Y120" i="195"/>
  <c r="J120" i="195"/>
  <c r="Y119" i="195"/>
  <c r="J119" i="195"/>
  <c r="Y118" i="195"/>
  <c r="J118" i="195"/>
  <c r="Y117" i="195"/>
  <c r="J117" i="195"/>
  <c r="Y116" i="195"/>
  <c r="J116" i="195"/>
  <c r="X115" i="195"/>
  <c r="O114" i="195"/>
  <c r="K114" i="195"/>
  <c r="Y113" i="195"/>
  <c r="J113" i="195"/>
  <c r="Y112" i="195"/>
  <c r="J112" i="195"/>
  <c r="Y111" i="195"/>
  <c r="J111" i="195"/>
  <c r="X110" i="195"/>
  <c r="K109" i="195"/>
  <c r="V108" i="195"/>
  <c r="M108" i="195"/>
  <c r="K108" i="195"/>
  <c r="V107" i="195"/>
  <c r="M107" i="195"/>
  <c r="K107" i="195"/>
  <c r="V106" i="195"/>
  <c r="M106" i="195"/>
  <c r="K106" i="195"/>
  <c r="V105" i="195"/>
  <c r="K105" i="195"/>
  <c r="K104" i="195"/>
  <c r="O103" i="195"/>
  <c r="K103" i="195"/>
  <c r="T102" i="195"/>
  <c r="J102" i="195"/>
  <c r="T101" i="195"/>
  <c r="J101" i="195"/>
  <c r="T100" i="195"/>
  <c r="J100" i="195"/>
  <c r="T99" i="195"/>
  <c r="J99" i="195"/>
  <c r="T98" i="195"/>
  <c r="J98" i="195"/>
  <c r="T97" i="195"/>
  <c r="J97" i="195"/>
  <c r="T96" i="195"/>
  <c r="J96" i="195"/>
  <c r="T95" i="195"/>
  <c r="J95" i="195"/>
  <c r="T94" i="195"/>
  <c r="J94" i="195"/>
  <c r="Y93" i="195"/>
  <c r="O92" i="195"/>
  <c r="K92" i="195"/>
  <c r="I91" i="195"/>
  <c r="O90" i="195"/>
  <c r="K90" i="195"/>
  <c r="I89" i="195"/>
  <c r="P88" i="195"/>
  <c r="N88" i="195"/>
  <c r="P87" i="195"/>
  <c r="N87" i="195"/>
  <c r="R86" i="195"/>
  <c r="Q86" i="195"/>
  <c r="S85" i="195"/>
  <c r="M85" i="195"/>
  <c r="K85" i="195"/>
  <c r="J85" i="195"/>
  <c r="S84" i="195"/>
  <c r="M84" i="195"/>
  <c r="K84" i="195"/>
  <c r="J84" i="195"/>
  <c r="I82" i="195"/>
  <c r="O80" i="195"/>
  <c r="K80" i="195"/>
  <c r="K79" i="195"/>
  <c r="K78" i="195"/>
  <c r="K77" i="195"/>
  <c r="K76" i="195"/>
  <c r="K75" i="195"/>
  <c r="K74" i="195"/>
  <c r="K73" i="195"/>
  <c r="K72" i="195"/>
  <c r="K71" i="195"/>
  <c r="K70" i="195"/>
  <c r="K69" i="195"/>
  <c r="K68" i="195"/>
  <c r="K67" i="195"/>
  <c r="X66" i="195"/>
  <c r="O64" i="195"/>
  <c r="K64" i="195"/>
  <c r="R63" i="195"/>
  <c r="Q63" i="195"/>
  <c r="R62" i="195"/>
  <c r="Q62" i="195"/>
  <c r="M62" i="195"/>
  <c r="R61" i="195"/>
  <c r="Q61" i="195"/>
  <c r="K60" i="195"/>
  <c r="R59" i="195"/>
  <c r="J59" i="195"/>
  <c r="R58" i="195"/>
  <c r="J58" i="195"/>
  <c r="R57" i="195"/>
  <c r="J57" i="195"/>
  <c r="R56" i="195"/>
  <c r="J56" i="195"/>
  <c r="X55" i="195"/>
  <c r="K54" i="195"/>
  <c r="K53" i="195"/>
  <c r="E53" i="195"/>
  <c r="CA14" i="170" s="1"/>
  <c r="K52" i="195"/>
  <c r="K51" i="195"/>
  <c r="O50" i="195"/>
  <c r="K50" i="195"/>
  <c r="K49" i="195"/>
  <c r="K48" i="195"/>
  <c r="X47" i="195"/>
  <c r="K46" i="195"/>
  <c r="K45" i="195"/>
  <c r="E45" i="195"/>
  <c r="O44" i="195"/>
  <c r="K44" i="195"/>
  <c r="K43" i="195"/>
  <c r="O42" i="195"/>
  <c r="K42" i="195"/>
  <c r="K41" i="195"/>
  <c r="K40" i="195"/>
  <c r="X39" i="195"/>
  <c r="I38" i="195"/>
  <c r="K37" i="195"/>
  <c r="E37" i="195"/>
  <c r="AS14" i="170" s="1"/>
  <c r="K36" i="195"/>
  <c r="K35" i="195"/>
  <c r="K34" i="195"/>
  <c r="X33" i="195"/>
  <c r="I32" i="195"/>
  <c r="I31" i="195"/>
  <c r="Y30" i="195"/>
  <c r="M30" i="195"/>
  <c r="J30" i="195"/>
  <c r="Y29" i="195"/>
  <c r="M29" i="195"/>
  <c r="J29" i="195"/>
  <c r="K28" i="195"/>
  <c r="K26" i="195"/>
  <c r="I25" i="195"/>
  <c r="I24" i="195"/>
  <c r="Q23" i="195"/>
  <c r="K23" i="195"/>
  <c r="Q22" i="195"/>
  <c r="K22" i="195"/>
  <c r="Q21" i="195"/>
  <c r="K21" i="195"/>
  <c r="Q20" i="195"/>
  <c r="K20" i="195"/>
  <c r="Q19" i="195"/>
  <c r="K19" i="195"/>
  <c r="Q18" i="195"/>
  <c r="K18" i="195"/>
  <c r="Q17" i="195"/>
  <c r="K17" i="195"/>
  <c r="Q16" i="195"/>
  <c r="K16" i="195"/>
  <c r="Q15" i="195"/>
  <c r="K15" i="195"/>
  <c r="K14" i="195"/>
  <c r="O13" i="195"/>
  <c r="L13" i="195"/>
  <c r="K13" i="195"/>
  <c r="I12" i="195"/>
  <c r="F58" i="195" l="1"/>
  <c r="CG14" i="170" s="1"/>
  <c r="BH14" i="170"/>
  <c r="F57" i="195"/>
  <c r="CE14" i="170" s="1"/>
  <c r="F56" i="195"/>
  <c r="CC14" i="170" s="1"/>
  <c r="HX11" i="170" l="1"/>
  <c r="HW11" i="170"/>
  <c r="HV11" i="170"/>
  <c r="HT11" i="170"/>
  <c r="HS11" i="170"/>
  <c r="HR11" i="170"/>
  <c r="HQ11" i="170"/>
  <c r="HP11" i="170"/>
  <c r="HO11" i="170"/>
  <c r="HN11" i="170"/>
  <c r="HM11" i="170"/>
  <c r="HL11" i="170"/>
  <c r="HK11" i="170"/>
  <c r="HJ11" i="170"/>
  <c r="HH11" i="170"/>
  <c r="HF11" i="170"/>
  <c r="HE11" i="170"/>
  <c r="HD11" i="170"/>
  <c r="HC11" i="170"/>
  <c r="HB11" i="170"/>
  <c r="HA11" i="170"/>
  <c r="GY11" i="170"/>
  <c r="GX11" i="170"/>
  <c r="GW11" i="170"/>
  <c r="GV11" i="170"/>
  <c r="GU11" i="170"/>
  <c r="GT11" i="170"/>
  <c r="GS11" i="170"/>
  <c r="GR11" i="170"/>
  <c r="GQ11" i="170"/>
  <c r="GP11" i="170"/>
  <c r="GO11" i="170"/>
  <c r="GN11" i="170"/>
  <c r="GM11" i="170"/>
  <c r="GL11" i="170"/>
  <c r="GJ11" i="170"/>
  <c r="GI11" i="170"/>
  <c r="GH11" i="170"/>
  <c r="GG11" i="170"/>
  <c r="GE11" i="170"/>
  <c r="GD11" i="170"/>
  <c r="GC11" i="170"/>
  <c r="GB11" i="170"/>
  <c r="GA11" i="170"/>
  <c r="FZ11" i="170"/>
  <c r="FY11" i="170"/>
  <c r="FX11" i="170"/>
  <c r="FW11" i="170"/>
  <c r="FU11" i="170"/>
  <c r="FT11" i="170"/>
  <c r="FS11" i="170"/>
  <c r="FR11" i="170"/>
  <c r="FQ11" i="170"/>
  <c r="FP11" i="170"/>
  <c r="FO11" i="170"/>
  <c r="FN11" i="170"/>
  <c r="FM11" i="170"/>
  <c r="FL11" i="170"/>
  <c r="FK11" i="170"/>
  <c r="FJ11" i="170"/>
  <c r="FI11" i="170"/>
  <c r="FH11" i="170"/>
  <c r="FG11" i="170"/>
  <c r="FF11" i="170"/>
  <c r="FE11" i="170"/>
  <c r="FC11" i="170"/>
  <c r="FB11" i="170"/>
  <c r="FA11" i="170"/>
  <c r="EZ11" i="170"/>
  <c r="EY11" i="170"/>
  <c r="EX11" i="170"/>
  <c r="EW11" i="170"/>
  <c r="EV11" i="170"/>
  <c r="EU11" i="170"/>
  <c r="ET11" i="170"/>
  <c r="ES11" i="170"/>
  <c r="ER11" i="170"/>
  <c r="EP11" i="170"/>
  <c r="EO11" i="170"/>
  <c r="EN11" i="170"/>
  <c r="EM11" i="170"/>
  <c r="EL11" i="170"/>
  <c r="EK11" i="170"/>
  <c r="EJ11" i="170"/>
  <c r="EI11" i="170"/>
  <c r="EH11" i="170"/>
  <c r="EG11" i="170"/>
  <c r="EF11" i="170"/>
  <c r="EE11" i="170"/>
  <c r="ED11" i="170"/>
  <c r="EB11" i="170"/>
  <c r="EA11" i="170"/>
  <c r="DZ11" i="170"/>
  <c r="DY11" i="170"/>
  <c r="DX11" i="170"/>
  <c r="DW11" i="170"/>
  <c r="DV11" i="170"/>
  <c r="DU11" i="170"/>
  <c r="DT11" i="170"/>
  <c r="DS11" i="170"/>
  <c r="DR11" i="170"/>
  <c r="DQ11" i="170"/>
  <c r="DO11" i="170"/>
  <c r="DN11" i="170"/>
  <c r="DM11" i="170"/>
  <c r="DL11" i="170"/>
  <c r="DK11" i="170"/>
  <c r="DJ11" i="170"/>
  <c r="DI11" i="170"/>
  <c r="DH11" i="170"/>
  <c r="DG11" i="170"/>
  <c r="DF11" i="170"/>
  <c r="DE11" i="170"/>
  <c r="DD11" i="170"/>
  <c r="DB11" i="170"/>
  <c r="DA11" i="170"/>
  <c r="CZ11" i="170"/>
  <c r="CY11" i="170"/>
  <c r="CX11" i="170"/>
  <c r="CW11" i="170"/>
  <c r="CV11" i="170"/>
  <c r="CU11" i="170"/>
  <c r="CT11" i="170"/>
  <c r="CS11" i="170"/>
  <c r="CR11" i="170"/>
  <c r="CQ11" i="170"/>
  <c r="CN11" i="170"/>
  <c r="CM11" i="170"/>
  <c r="CL11" i="170"/>
  <c r="CK11" i="170"/>
  <c r="CJ11" i="170"/>
  <c r="CI11" i="170"/>
  <c r="CH11" i="170"/>
  <c r="CF11" i="170"/>
  <c r="CD11" i="170"/>
  <c r="CB11" i="170"/>
  <c r="BZ11" i="170"/>
  <c r="BY11" i="170"/>
  <c r="BX11" i="170"/>
  <c r="BW11" i="170"/>
  <c r="BV11" i="170"/>
  <c r="BU11" i="170"/>
  <c r="BT11" i="170"/>
  <c r="BS11" i="170"/>
  <c r="BR11" i="170"/>
  <c r="BQ11" i="170"/>
  <c r="BP11" i="170"/>
  <c r="BO11" i="170"/>
  <c r="BN11" i="170"/>
  <c r="BM11" i="170"/>
  <c r="BL11" i="170"/>
  <c r="BK11" i="170"/>
  <c r="BI11" i="170"/>
  <c r="BG11" i="170"/>
  <c r="BF11" i="170"/>
  <c r="BE11" i="170"/>
  <c r="BD11" i="170"/>
  <c r="BC11" i="170"/>
  <c r="BB11" i="170"/>
  <c r="BA11" i="170"/>
  <c r="AZ11" i="170"/>
  <c r="AY11" i="170"/>
  <c r="AX11" i="170"/>
  <c r="AW11" i="170"/>
  <c r="AV11" i="170"/>
  <c r="AU11" i="170"/>
  <c r="AT11" i="170"/>
  <c r="AR11" i="170"/>
  <c r="AQ11" i="170"/>
  <c r="AP11" i="170"/>
  <c r="AO11" i="170"/>
  <c r="AN11" i="170"/>
  <c r="AM11" i="170"/>
  <c r="AL11" i="170"/>
  <c r="AK11" i="170"/>
  <c r="AJ11" i="170"/>
  <c r="AI11" i="170"/>
  <c r="AH11" i="170"/>
  <c r="AG11" i="170"/>
  <c r="AF11" i="170"/>
  <c r="AE11" i="170"/>
  <c r="AD11" i="170"/>
  <c r="AB11" i="170"/>
  <c r="AA11" i="170"/>
  <c r="Z11" i="170"/>
  <c r="Y11" i="170"/>
  <c r="X11" i="170"/>
  <c r="W11" i="170"/>
  <c r="V11" i="170"/>
  <c r="U11" i="170"/>
  <c r="T11" i="170"/>
  <c r="S11" i="170"/>
  <c r="R11" i="170"/>
  <c r="Q11" i="170"/>
  <c r="P11" i="170"/>
  <c r="O11" i="170"/>
  <c r="N11" i="170"/>
  <c r="M11" i="170"/>
  <c r="L11" i="170"/>
  <c r="K11" i="170"/>
  <c r="J11" i="170"/>
  <c r="I11" i="170"/>
  <c r="H11" i="170"/>
  <c r="G11" i="170"/>
  <c r="F11" i="170"/>
  <c r="D11" i="170"/>
  <c r="C11" i="170"/>
  <c r="X156" i="194"/>
  <c r="O154" i="194"/>
  <c r="K154" i="194"/>
  <c r="Y153" i="194"/>
  <c r="J153" i="194"/>
  <c r="Y152" i="194"/>
  <c r="J152" i="194"/>
  <c r="R150" i="194"/>
  <c r="Q150" i="194"/>
  <c r="R149" i="194"/>
  <c r="Q149" i="194"/>
  <c r="Y148" i="194"/>
  <c r="J148" i="194"/>
  <c r="Y147" i="194"/>
  <c r="J147" i="194"/>
  <c r="Y146" i="194"/>
  <c r="J146" i="194"/>
  <c r="Y145" i="194"/>
  <c r="J145" i="194"/>
  <c r="Y144" i="194"/>
  <c r="J144" i="194"/>
  <c r="Y143" i="194"/>
  <c r="J143" i="194"/>
  <c r="Y142" i="194"/>
  <c r="J142" i="194"/>
  <c r="Y141" i="194"/>
  <c r="J141" i="194"/>
  <c r="Y140" i="194"/>
  <c r="J140" i="194"/>
  <c r="X139" i="194"/>
  <c r="Y138" i="194"/>
  <c r="J138" i="194"/>
  <c r="O136" i="194"/>
  <c r="K136" i="194"/>
  <c r="Y135" i="194"/>
  <c r="J135" i="194"/>
  <c r="Y134" i="194"/>
  <c r="J134" i="194"/>
  <c r="Y133" i="194"/>
  <c r="J133" i="194"/>
  <c r="Y132" i="194"/>
  <c r="J132" i="194"/>
  <c r="R131" i="194"/>
  <c r="J131" i="194"/>
  <c r="X130" i="194"/>
  <c r="O129" i="194"/>
  <c r="K129" i="194"/>
  <c r="O128" i="194"/>
  <c r="K128" i="194"/>
  <c r="R127" i="194"/>
  <c r="J127" i="194"/>
  <c r="R126" i="194"/>
  <c r="J126" i="194"/>
  <c r="Y125" i="194"/>
  <c r="J125" i="194"/>
  <c r="Y124" i="194"/>
  <c r="J124" i="194"/>
  <c r="Y123" i="194"/>
  <c r="J123" i="194"/>
  <c r="Y122" i="194"/>
  <c r="J122" i="194"/>
  <c r="Y121" i="194"/>
  <c r="J121" i="194"/>
  <c r="Y120" i="194"/>
  <c r="J120" i="194"/>
  <c r="Y119" i="194"/>
  <c r="J119" i="194"/>
  <c r="Y118" i="194"/>
  <c r="J118" i="194"/>
  <c r="Y117" i="194"/>
  <c r="J117" i="194"/>
  <c r="Y116" i="194"/>
  <c r="J116" i="194"/>
  <c r="X115" i="194"/>
  <c r="O114" i="194"/>
  <c r="K114" i="194"/>
  <c r="Y113" i="194"/>
  <c r="J113" i="194"/>
  <c r="Y112" i="194"/>
  <c r="J112" i="194"/>
  <c r="Y111" i="194"/>
  <c r="J111" i="194"/>
  <c r="X110" i="194"/>
  <c r="K109" i="194"/>
  <c r="V108" i="194"/>
  <c r="M108" i="194"/>
  <c r="K108" i="194"/>
  <c r="V107" i="194"/>
  <c r="M107" i="194"/>
  <c r="K107" i="194"/>
  <c r="V106" i="194"/>
  <c r="M106" i="194"/>
  <c r="K106" i="194"/>
  <c r="V105" i="194"/>
  <c r="K105" i="194"/>
  <c r="K104" i="194"/>
  <c r="O103" i="194"/>
  <c r="K103" i="194"/>
  <c r="T102" i="194"/>
  <c r="J102" i="194"/>
  <c r="T101" i="194"/>
  <c r="J101" i="194"/>
  <c r="T100" i="194"/>
  <c r="J100" i="194"/>
  <c r="T99" i="194"/>
  <c r="J99" i="194"/>
  <c r="T98" i="194"/>
  <c r="J98" i="194"/>
  <c r="T97" i="194"/>
  <c r="J97" i="194"/>
  <c r="T96" i="194"/>
  <c r="J96" i="194"/>
  <c r="T95" i="194"/>
  <c r="J95" i="194"/>
  <c r="T94" i="194"/>
  <c r="J94" i="194"/>
  <c r="Y93" i="194"/>
  <c r="O92" i="194"/>
  <c r="K92" i="194"/>
  <c r="I91" i="194"/>
  <c r="O90" i="194"/>
  <c r="K90" i="194"/>
  <c r="I89" i="194"/>
  <c r="P88" i="194"/>
  <c r="N88" i="194"/>
  <c r="P87" i="194"/>
  <c r="N87" i="194"/>
  <c r="R86" i="194"/>
  <c r="Q86" i="194"/>
  <c r="S85" i="194"/>
  <c r="M85" i="194"/>
  <c r="K85" i="194"/>
  <c r="J85" i="194"/>
  <c r="S84" i="194"/>
  <c r="M84" i="194"/>
  <c r="K84" i="194"/>
  <c r="J84" i="194"/>
  <c r="I82" i="194"/>
  <c r="O80" i="194"/>
  <c r="K80" i="194"/>
  <c r="K79" i="194"/>
  <c r="K78" i="194"/>
  <c r="K77" i="194"/>
  <c r="K76" i="194"/>
  <c r="K75" i="194"/>
  <c r="K74" i="194"/>
  <c r="K73" i="194"/>
  <c r="K72" i="194"/>
  <c r="K71" i="194"/>
  <c r="K70" i="194"/>
  <c r="K69" i="194"/>
  <c r="K68" i="194"/>
  <c r="K67" i="194"/>
  <c r="X66" i="194"/>
  <c r="O64" i="194"/>
  <c r="K64" i="194"/>
  <c r="R63" i="194"/>
  <c r="Q63" i="194"/>
  <c r="R62" i="194"/>
  <c r="Q62" i="194"/>
  <c r="M62" i="194"/>
  <c r="R61" i="194"/>
  <c r="Q61" i="194"/>
  <c r="K60" i="194"/>
  <c r="R59" i="194"/>
  <c r="J59" i="194"/>
  <c r="R58" i="194"/>
  <c r="J58" i="194"/>
  <c r="R57" i="194"/>
  <c r="J57" i="194"/>
  <c r="R56" i="194"/>
  <c r="J56" i="194"/>
  <c r="X55" i="194"/>
  <c r="K54" i="194"/>
  <c r="K53" i="194"/>
  <c r="E53" i="194"/>
  <c r="CA11" i="170" s="1"/>
  <c r="K52" i="194"/>
  <c r="K51" i="194"/>
  <c r="O50" i="194"/>
  <c r="K50" i="194"/>
  <c r="K49" i="194"/>
  <c r="K48" i="194"/>
  <c r="X47" i="194"/>
  <c r="K46" i="194"/>
  <c r="K45" i="194"/>
  <c r="E45" i="194"/>
  <c r="O44" i="194"/>
  <c r="K44" i="194"/>
  <c r="K43" i="194"/>
  <c r="O42" i="194"/>
  <c r="K42" i="194"/>
  <c r="K41" i="194"/>
  <c r="K40" i="194"/>
  <c r="X39" i="194"/>
  <c r="I38" i="194"/>
  <c r="K37" i="194"/>
  <c r="E37" i="194"/>
  <c r="AS11" i="170" s="1"/>
  <c r="K36" i="194"/>
  <c r="K35" i="194"/>
  <c r="K34" i="194"/>
  <c r="X33" i="194"/>
  <c r="I32" i="194"/>
  <c r="I31" i="194"/>
  <c r="Y30" i="194"/>
  <c r="M30" i="194"/>
  <c r="J30" i="194"/>
  <c r="Y29" i="194"/>
  <c r="M29" i="194"/>
  <c r="J29" i="194"/>
  <c r="K28" i="194"/>
  <c r="K26" i="194"/>
  <c r="I25" i="194"/>
  <c r="I24" i="194"/>
  <c r="Q23" i="194"/>
  <c r="K23" i="194"/>
  <c r="Q22" i="194"/>
  <c r="K22" i="194"/>
  <c r="Q21" i="194"/>
  <c r="K21" i="194"/>
  <c r="Q20" i="194"/>
  <c r="K20" i="194"/>
  <c r="Q19" i="194"/>
  <c r="K19" i="194"/>
  <c r="Q18" i="194"/>
  <c r="K18" i="194"/>
  <c r="Q17" i="194"/>
  <c r="K17" i="194"/>
  <c r="Q16" i="194"/>
  <c r="K16" i="194"/>
  <c r="Q15" i="194"/>
  <c r="K15" i="194"/>
  <c r="K14" i="194"/>
  <c r="O13" i="194"/>
  <c r="L13" i="194"/>
  <c r="K13" i="194"/>
  <c r="I12" i="194"/>
  <c r="HX35" i="170"/>
  <c r="HW35" i="170"/>
  <c r="HV35" i="170"/>
  <c r="HT35" i="170"/>
  <c r="HS35" i="170"/>
  <c r="HR35" i="170"/>
  <c r="HQ35" i="170"/>
  <c r="HP35" i="170"/>
  <c r="HO35" i="170"/>
  <c r="HN35" i="170"/>
  <c r="HM35" i="170"/>
  <c r="HL35" i="170"/>
  <c r="HK35" i="170"/>
  <c r="HJ35" i="170"/>
  <c r="HH35" i="170"/>
  <c r="HF35" i="170"/>
  <c r="HE35" i="170"/>
  <c r="HD35" i="170"/>
  <c r="HC35" i="170"/>
  <c r="HB35" i="170"/>
  <c r="HA35" i="170"/>
  <c r="GY35" i="170"/>
  <c r="GX35" i="170"/>
  <c r="GW35" i="170"/>
  <c r="GV35" i="170"/>
  <c r="GU35" i="170"/>
  <c r="GT35" i="170"/>
  <c r="GS35" i="170"/>
  <c r="GR35" i="170"/>
  <c r="GQ35" i="170"/>
  <c r="GP35" i="170"/>
  <c r="GO35" i="170"/>
  <c r="GN35" i="170"/>
  <c r="GM35" i="170"/>
  <c r="GL35" i="170"/>
  <c r="GJ35" i="170"/>
  <c r="GI35" i="170"/>
  <c r="GH35" i="170"/>
  <c r="GG35" i="170"/>
  <c r="GE35" i="170"/>
  <c r="GD35" i="170"/>
  <c r="GC35" i="170"/>
  <c r="GB35" i="170"/>
  <c r="GA35" i="170"/>
  <c r="FZ35" i="170"/>
  <c r="FY35" i="170"/>
  <c r="FX35" i="170"/>
  <c r="FW35" i="170"/>
  <c r="FU35" i="170"/>
  <c r="FT35" i="170"/>
  <c r="FS35" i="170"/>
  <c r="FR35" i="170"/>
  <c r="FQ35" i="170"/>
  <c r="FP35" i="170"/>
  <c r="FO35" i="170"/>
  <c r="FN35" i="170"/>
  <c r="FM35" i="170"/>
  <c r="FL35" i="170"/>
  <c r="FK35" i="170"/>
  <c r="FJ35" i="170"/>
  <c r="FI35" i="170"/>
  <c r="FH35" i="170"/>
  <c r="FG35" i="170"/>
  <c r="FF35" i="170"/>
  <c r="FE35" i="170"/>
  <c r="FC35" i="170"/>
  <c r="FB35" i="170"/>
  <c r="FA35" i="170"/>
  <c r="EZ35" i="170"/>
  <c r="EY35" i="170"/>
  <c r="EX35" i="170"/>
  <c r="EW35" i="170"/>
  <c r="EV35" i="170"/>
  <c r="EU35" i="170"/>
  <c r="ET35" i="170"/>
  <c r="ES35" i="170"/>
  <c r="ER35" i="170"/>
  <c r="EP35" i="170"/>
  <c r="EO35" i="170"/>
  <c r="EN35" i="170"/>
  <c r="EM35" i="170"/>
  <c r="EL35" i="170"/>
  <c r="EK35" i="170"/>
  <c r="EJ35" i="170"/>
  <c r="EI35" i="170"/>
  <c r="EH35" i="170"/>
  <c r="EG35" i="170"/>
  <c r="EF35" i="170"/>
  <c r="EE35" i="170"/>
  <c r="ED35" i="170"/>
  <c r="EB35" i="170"/>
  <c r="EA35" i="170"/>
  <c r="DZ35" i="170"/>
  <c r="DY35" i="170"/>
  <c r="DX35" i="170"/>
  <c r="DW35" i="170"/>
  <c r="DV35" i="170"/>
  <c r="DU35" i="170"/>
  <c r="DT35" i="170"/>
  <c r="DS35" i="170"/>
  <c r="DR35" i="170"/>
  <c r="DQ35" i="170"/>
  <c r="DO35" i="170"/>
  <c r="DN35" i="170"/>
  <c r="DM35" i="170"/>
  <c r="DL35" i="170"/>
  <c r="DK35" i="170"/>
  <c r="DJ35" i="170"/>
  <c r="DI35" i="170"/>
  <c r="DH35" i="170"/>
  <c r="DG35" i="170"/>
  <c r="DF35" i="170"/>
  <c r="DE35" i="170"/>
  <c r="DD35" i="170"/>
  <c r="DB35" i="170"/>
  <c r="DA35" i="170"/>
  <c r="CZ35" i="170"/>
  <c r="CY35" i="170"/>
  <c r="CX35" i="170"/>
  <c r="CW35" i="170"/>
  <c r="CV35" i="170"/>
  <c r="CU35" i="170"/>
  <c r="CT35" i="170"/>
  <c r="CS35" i="170"/>
  <c r="CR35" i="170"/>
  <c r="CQ35" i="170"/>
  <c r="CN35" i="170"/>
  <c r="CM35" i="170"/>
  <c r="CL35" i="170"/>
  <c r="CK35" i="170"/>
  <c r="CJ35" i="170"/>
  <c r="CI35" i="170"/>
  <c r="CH35" i="170"/>
  <c r="CF35" i="170"/>
  <c r="CD35" i="170"/>
  <c r="CB35" i="170"/>
  <c r="BZ35" i="170"/>
  <c r="BY35" i="170"/>
  <c r="BX35" i="170"/>
  <c r="BW35" i="170"/>
  <c r="BV35" i="170"/>
  <c r="BU35" i="170"/>
  <c r="BT35" i="170"/>
  <c r="BS35" i="170"/>
  <c r="BR35" i="170"/>
  <c r="BQ35" i="170"/>
  <c r="BP35" i="170"/>
  <c r="BO35" i="170"/>
  <c r="BN35" i="170"/>
  <c r="BM35" i="170"/>
  <c r="BL35" i="170"/>
  <c r="BK35" i="170"/>
  <c r="BI35" i="170"/>
  <c r="BG35" i="170"/>
  <c r="BF35" i="170"/>
  <c r="BE35" i="170"/>
  <c r="BD35" i="170"/>
  <c r="BC35" i="170"/>
  <c r="BB35" i="170"/>
  <c r="BA35" i="170"/>
  <c r="AZ35" i="170"/>
  <c r="AY35" i="170"/>
  <c r="AX35" i="170"/>
  <c r="AW35" i="170"/>
  <c r="AV35" i="170"/>
  <c r="AU35" i="170"/>
  <c r="AT35" i="170"/>
  <c r="AR35" i="170"/>
  <c r="AQ35" i="170"/>
  <c r="AP35" i="170"/>
  <c r="AO35" i="170"/>
  <c r="AN35" i="170"/>
  <c r="AM35" i="170"/>
  <c r="AL35" i="170"/>
  <c r="AK35" i="170"/>
  <c r="AJ35" i="170"/>
  <c r="AI35" i="170"/>
  <c r="AH35" i="170"/>
  <c r="AG35" i="170"/>
  <c r="AF35" i="170"/>
  <c r="AE35" i="170"/>
  <c r="AD35" i="170"/>
  <c r="AB35" i="170"/>
  <c r="AA35" i="170"/>
  <c r="Z35" i="170"/>
  <c r="Y35" i="170"/>
  <c r="X35" i="170"/>
  <c r="W35" i="170"/>
  <c r="V35" i="170"/>
  <c r="U35" i="170"/>
  <c r="T35" i="170"/>
  <c r="S35" i="170"/>
  <c r="R35" i="170"/>
  <c r="Q35" i="170"/>
  <c r="P35" i="170"/>
  <c r="O35" i="170"/>
  <c r="N35" i="170"/>
  <c r="M35" i="170"/>
  <c r="L35" i="170"/>
  <c r="K35" i="170"/>
  <c r="J35" i="170"/>
  <c r="I35" i="170"/>
  <c r="H35" i="170"/>
  <c r="G35" i="170"/>
  <c r="F35" i="170"/>
  <c r="D35" i="170"/>
  <c r="C35" i="170"/>
  <c r="X156" i="193"/>
  <c r="O154" i="193"/>
  <c r="K154" i="193"/>
  <c r="Y153" i="193"/>
  <c r="J153" i="193"/>
  <c r="Y152" i="193"/>
  <c r="J152" i="193"/>
  <c r="R150" i="193"/>
  <c r="Q150" i="193"/>
  <c r="R149" i="193"/>
  <c r="Q149" i="193"/>
  <c r="Y148" i="193"/>
  <c r="J148" i="193"/>
  <c r="Y147" i="193"/>
  <c r="J147" i="193"/>
  <c r="Y146" i="193"/>
  <c r="J146" i="193"/>
  <c r="Y145" i="193"/>
  <c r="J145" i="193"/>
  <c r="Y144" i="193"/>
  <c r="J144" i="193"/>
  <c r="Y143" i="193"/>
  <c r="J143" i="193"/>
  <c r="Y142" i="193"/>
  <c r="J142" i="193"/>
  <c r="Y141" i="193"/>
  <c r="J141" i="193"/>
  <c r="Y140" i="193"/>
  <c r="J140" i="193"/>
  <c r="X139" i="193"/>
  <c r="Y138" i="193"/>
  <c r="J138" i="193"/>
  <c r="O136" i="193"/>
  <c r="K136" i="193"/>
  <c r="Y135" i="193"/>
  <c r="J135" i="193"/>
  <c r="Y134" i="193"/>
  <c r="J134" i="193"/>
  <c r="Y133" i="193"/>
  <c r="J133" i="193"/>
  <c r="Y132" i="193"/>
  <c r="J132" i="193"/>
  <c r="R131" i="193"/>
  <c r="J131" i="193"/>
  <c r="X130" i="193"/>
  <c r="O129" i="193"/>
  <c r="K129" i="193"/>
  <c r="O128" i="193"/>
  <c r="K128" i="193"/>
  <c r="R127" i="193"/>
  <c r="J127" i="193"/>
  <c r="R126" i="193"/>
  <c r="J126" i="193"/>
  <c r="Y125" i="193"/>
  <c r="J125" i="193"/>
  <c r="Y124" i="193"/>
  <c r="J124" i="193"/>
  <c r="Y123" i="193"/>
  <c r="J123" i="193"/>
  <c r="Y122" i="193"/>
  <c r="J122" i="193"/>
  <c r="Y121" i="193"/>
  <c r="J121" i="193"/>
  <c r="Y120" i="193"/>
  <c r="J120" i="193"/>
  <c r="Y119" i="193"/>
  <c r="J119" i="193"/>
  <c r="Y118" i="193"/>
  <c r="J118" i="193"/>
  <c r="Y117" i="193"/>
  <c r="J117" i="193"/>
  <c r="Y116" i="193"/>
  <c r="J116" i="193"/>
  <c r="X115" i="193"/>
  <c r="O114" i="193"/>
  <c r="K114" i="193"/>
  <c r="Y113" i="193"/>
  <c r="J113" i="193"/>
  <c r="Y112" i="193"/>
  <c r="J112" i="193"/>
  <c r="Y111" i="193"/>
  <c r="J111" i="193"/>
  <c r="X110" i="193"/>
  <c r="K109" i="193"/>
  <c r="V108" i="193"/>
  <c r="M108" i="193"/>
  <c r="K108" i="193"/>
  <c r="V107" i="193"/>
  <c r="M107" i="193"/>
  <c r="K107" i="193"/>
  <c r="V106" i="193"/>
  <c r="M106" i="193"/>
  <c r="K106" i="193"/>
  <c r="V105" i="193"/>
  <c r="K105" i="193"/>
  <c r="K104" i="193"/>
  <c r="O103" i="193"/>
  <c r="K103" i="193"/>
  <c r="T102" i="193"/>
  <c r="J102" i="193"/>
  <c r="T101" i="193"/>
  <c r="J101" i="193"/>
  <c r="T100" i="193"/>
  <c r="J100" i="193"/>
  <c r="T99" i="193"/>
  <c r="J99" i="193"/>
  <c r="T98" i="193"/>
  <c r="J98" i="193"/>
  <c r="T97" i="193"/>
  <c r="J97" i="193"/>
  <c r="T96" i="193"/>
  <c r="J96" i="193"/>
  <c r="T95" i="193"/>
  <c r="J95" i="193"/>
  <c r="T94" i="193"/>
  <c r="J94" i="193"/>
  <c r="Y93" i="193"/>
  <c r="O92" i="193"/>
  <c r="K92" i="193"/>
  <c r="I91" i="193"/>
  <c r="O90" i="193"/>
  <c r="K90" i="193"/>
  <c r="I89" i="193"/>
  <c r="P88" i="193"/>
  <c r="N88" i="193"/>
  <c r="P87" i="193"/>
  <c r="N87" i="193"/>
  <c r="R86" i="193"/>
  <c r="Q86" i="193"/>
  <c r="S85" i="193"/>
  <c r="M85" i="193"/>
  <c r="K85" i="193"/>
  <c r="J85" i="193"/>
  <c r="S84" i="193"/>
  <c r="M84" i="193"/>
  <c r="K84" i="193"/>
  <c r="J84" i="193"/>
  <c r="I82" i="193"/>
  <c r="O80" i="193"/>
  <c r="K80" i="193"/>
  <c r="K79" i="193"/>
  <c r="K78" i="193"/>
  <c r="K77" i="193"/>
  <c r="K76" i="193"/>
  <c r="K75" i="193"/>
  <c r="K74" i="193"/>
  <c r="K73" i="193"/>
  <c r="K72" i="193"/>
  <c r="K71" i="193"/>
  <c r="K70" i="193"/>
  <c r="K69" i="193"/>
  <c r="K68" i="193"/>
  <c r="K67" i="193"/>
  <c r="X66" i="193"/>
  <c r="O64" i="193"/>
  <c r="K64" i="193"/>
  <c r="R63" i="193"/>
  <c r="Q63" i="193"/>
  <c r="R62" i="193"/>
  <c r="Q62" i="193"/>
  <c r="M62" i="193"/>
  <c r="R61" i="193"/>
  <c r="Q61" i="193"/>
  <c r="K60" i="193"/>
  <c r="R59" i="193"/>
  <c r="J59" i="193"/>
  <c r="R58" i="193"/>
  <c r="J58" i="193"/>
  <c r="R57" i="193"/>
  <c r="J57" i="193"/>
  <c r="R56" i="193"/>
  <c r="J56" i="193"/>
  <c r="X55" i="193"/>
  <c r="K54" i="193"/>
  <c r="K53" i="193"/>
  <c r="E53" i="193"/>
  <c r="CA35" i="170" s="1"/>
  <c r="K52" i="193"/>
  <c r="K51" i="193"/>
  <c r="O50" i="193"/>
  <c r="K50" i="193"/>
  <c r="K49" i="193"/>
  <c r="K48" i="193"/>
  <c r="X47" i="193"/>
  <c r="K46" i="193"/>
  <c r="K45" i="193"/>
  <c r="E45" i="193"/>
  <c r="O44" i="193"/>
  <c r="K44" i="193"/>
  <c r="K43" i="193"/>
  <c r="O42" i="193"/>
  <c r="K42" i="193"/>
  <c r="K41" i="193"/>
  <c r="K40" i="193"/>
  <c r="X39" i="193"/>
  <c r="I38" i="193"/>
  <c r="K37" i="193"/>
  <c r="E37" i="193"/>
  <c r="AS35" i="170" s="1"/>
  <c r="K36" i="193"/>
  <c r="K35" i="193"/>
  <c r="K34" i="193"/>
  <c r="X33" i="193"/>
  <c r="I32" i="193"/>
  <c r="I31" i="193"/>
  <c r="Y30" i="193"/>
  <c r="M30" i="193"/>
  <c r="J30" i="193"/>
  <c r="Y29" i="193"/>
  <c r="M29" i="193"/>
  <c r="J29" i="193"/>
  <c r="K28" i="193"/>
  <c r="K26" i="193"/>
  <c r="I25" i="193"/>
  <c r="I24" i="193"/>
  <c r="Q23" i="193"/>
  <c r="K23" i="193"/>
  <c r="Q22" i="193"/>
  <c r="K22" i="193"/>
  <c r="Q21" i="193"/>
  <c r="K21" i="193"/>
  <c r="Q20" i="193"/>
  <c r="K20" i="193"/>
  <c r="Q19" i="193"/>
  <c r="K19" i="193"/>
  <c r="Q18" i="193"/>
  <c r="K18" i="193"/>
  <c r="Q17" i="193"/>
  <c r="K17" i="193"/>
  <c r="Q16" i="193"/>
  <c r="K16" i="193"/>
  <c r="Q15" i="193"/>
  <c r="K15" i="193"/>
  <c r="K14" i="193"/>
  <c r="O13" i="193"/>
  <c r="L13" i="193"/>
  <c r="K13" i="193"/>
  <c r="I12" i="193"/>
  <c r="F58" i="193" l="1"/>
  <c r="CG35" i="170" s="1"/>
  <c r="F58" i="194"/>
  <c r="CG11" i="170" s="1"/>
  <c r="BH35" i="170"/>
  <c r="BH11" i="170"/>
  <c r="F57" i="194"/>
  <c r="CE11" i="170" s="1"/>
  <c r="F56" i="194"/>
  <c r="CC11" i="170" s="1"/>
  <c r="F57" i="193"/>
  <c r="CE35" i="170" s="1"/>
  <c r="F56" i="193"/>
  <c r="CC35" i="170" s="1"/>
  <c r="HX5" i="170" l="1"/>
  <c r="HW5" i="170"/>
  <c r="HV5" i="170"/>
  <c r="HT5" i="170"/>
  <c r="HS5" i="170"/>
  <c r="HR5" i="170"/>
  <c r="HQ5" i="170"/>
  <c r="HP5" i="170"/>
  <c r="HO5" i="170"/>
  <c r="HN5" i="170"/>
  <c r="HM5" i="170"/>
  <c r="HL5" i="170"/>
  <c r="HK5" i="170"/>
  <c r="HJ5" i="170"/>
  <c r="HH5" i="170"/>
  <c r="HF5" i="170"/>
  <c r="HE5" i="170"/>
  <c r="HD5" i="170"/>
  <c r="HC5" i="170"/>
  <c r="HB5" i="170"/>
  <c r="HA5" i="170"/>
  <c r="GY5" i="170"/>
  <c r="GX5" i="170"/>
  <c r="GW5" i="170"/>
  <c r="GV5" i="170"/>
  <c r="GU5" i="170"/>
  <c r="GT5" i="170"/>
  <c r="GS5" i="170"/>
  <c r="GR5" i="170"/>
  <c r="GQ5" i="170"/>
  <c r="GP5" i="170"/>
  <c r="GO5" i="170"/>
  <c r="GN5" i="170"/>
  <c r="GM5" i="170"/>
  <c r="GL5" i="170"/>
  <c r="GJ5" i="170"/>
  <c r="GI5" i="170"/>
  <c r="GH5" i="170"/>
  <c r="GG5" i="170"/>
  <c r="GE5" i="170"/>
  <c r="GD5" i="170"/>
  <c r="GC5" i="170"/>
  <c r="GB5" i="170"/>
  <c r="GA5" i="170"/>
  <c r="FZ5" i="170"/>
  <c r="FY5" i="170"/>
  <c r="FX5" i="170"/>
  <c r="FW5" i="170"/>
  <c r="FU5" i="170"/>
  <c r="FT5" i="170"/>
  <c r="FS5" i="170"/>
  <c r="FR5" i="170"/>
  <c r="FQ5" i="170"/>
  <c r="FP5" i="170"/>
  <c r="FO5" i="170"/>
  <c r="FN5" i="170"/>
  <c r="FM5" i="170"/>
  <c r="FL5" i="170"/>
  <c r="FK5" i="170"/>
  <c r="FJ5" i="170"/>
  <c r="FI5" i="170"/>
  <c r="FH5" i="170"/>
  <c r="FG5" i="170"/>
  <c r="FF5" i="170"/>
  <c r="FE5" i="170"/>
  <c r="FC5" i="170"/>
  <c r="FB5" i="170"/>
  <c r="FA5" i="170"/>
  <c r="EZ5" i="170"/>
  <c r="EY5" i="170"/>
  <c r="EX5" i="170"/>
  <c r="EW5" i="170"/>
  <c r="EV5" i="170"/>
  <c r="EU5" i="170"/>
  <c r="ET5" i="170"/>
  <c r="ES5" i="170"/>
  <c r="ER5" i="170"/>
  <c r="EP5" i="170"/>
  <c r="EO5" i="170"/>
  <c r="EN5" i="170"/>
  <c r="EM5" i="170"/>
  <c r="EL5" i="170"/>
  <c r="EK5" i="170"/>
  <c r="EJ5" i="170"/>
  <c r="EI5" i="170"/>
  <c r="EH5" i="170"/>
  <c r="EG5" i="170"/>
  <c r="EF5" i="170"/>
  <c r="EE5" i="170"/>
  <c r="ED5" i="170"/>
  <c r="EB5" i="170"/>
  <c r="EA5" i="170"/>
  <c r="DZ5" i="170"/>
  <c r="DY5" i="170"/>
  <c r="DX5" i="170"/>
  <c r="DW5" i="170"/>
  <c r="DV5" i="170"/>
  <c r="DU5" i="170"/>
  <c r="DT5" i="170"/>
  <c r="DS5" i="170"/>
  <c r="DR5" i="170"/>
  <c r="DQ5" i="170"/>
  <c r="DO5" i="170"/>
  <c r="DN5" i="170"/>
  <c r="DM5" i="170"/>
  <c r="DL5" i="170"/>
  <c r="DK5" i="170"/>
  <c r="DJ5" i="170"/>
  <c r="DI5" i="170"/>
  <c r="DH5" i="170"/>
  <c r="DG5" i="170"/>
  <c r="DF5" i="170"/>
  <c r="DE5" i="170"/>
  <c r="DD5" i="170"/>
  <c r="DB5" i="170"/>
  <c r="DA5" i="170"/>
  <c r="CZ5" i="170"/>
  <c r="CY5" i="170"/>
  <c r="CX5" i="170"/>
  <c r="CW5" i="170"/>
  <c r="CV5" i="170"/>
  <c r="CU5" i="170"/>
  <c r="CT5" i="170"/>
  <c r="CS5" i="170"/>
  <c r="CR5" i="170"/>
  <c r="CQ5" i="170"/>
  <c r="CN5" i="170"/>
  <c r="CM5" i="170"/>
  <c r="CL5" i="170"/>
  <c r="CK5" i="170"/>
  <c r="CJ5" i="170"/>
  <c r="CI5" i="170"/>
  <c r="CH5" i="170"/>
  <c r="CG5" i="170"/>
  <c r="CF5" i="170"/>
  <c r="CE5" i="170"/>
  <c r="CD5" i="170"/>
  <c r="CC5" i="170"/>
  <c r="CB5" i="170"/>
  <c r="BZ5" i="170"/>
  <c r="BY5" i="170"/>
  <c r="BX5" i="170"/>
  <c r="BW5" i="170"/>
  <c r="BV5" i="170"/>
  <c r="BU5" i="170"/>
  <c r="BT5" i="170"/>
  <c r="BS5" i="170"/>
  <c r="BR5" i="170"/>
  <c r="BQ5" i="170"/>
  <c r="BP5" i="170"/>
  <c r="BO5" i="170"/>
  <c r="BN5" i="170"/>
  <c r="BM5" i="170"/>
  <c r="BL5" i="170"/>
  <c r="BK5" i="170"/>
  <c r="BI5" i="170"/>
  <c r="BH5" i="170"/>
  <c r="BG5" i="170"/>
  <c r="BF5" i="170"/>
  <c r="BE5" i="170"/>
  <c r="BD5" i="170"/>
  <c r="BC5" i="170"/>
  <c r="BB5" i="170"/>
  <c r="BA5" i="170"/>
  <c r="AZ5" i="170"/>
  <c r="AY5" i="170"/>
  <c r="AX5" i="170"/>
  <c r="AW5" i="170"/>
  <c r="AV5" i="170"/>
  <c r="AU5" i="170"/>
  <c r="AT5" i="170"/>
  <c r="AR5" i="170"/>
  <c r="AQ5" i="170"/>
  <c r="AP5" i="170"/>
  <c r="AO5" i="170"/>
  <c r="AN5" i="170"/>
  <c r="AM5" i="170"/>
  <c r="AL5" i="170"/>
  <c r="AK5" i="170"/>
  <c r="AJ5" i="170"/>
  <c r="AI5" i="170"/>
  <c r="AH5" i="170"/>
  <c r="AG5" i="170"/>
  <c r="AF5" i="170"/>
  <c r="AE5" i="170"/>
  <c r="AD5" i="170"/>
  <c r="AB5" i="170"/>
  <c r="AA5" i="170"/>
  <c r="Z5" i="170"/>
  <c r="Y5" i="170"/>
  <c r="X5" i="170"/>
  <c r="W5" i="170"/>
  <c r="V5" i="170"/>
  <c r="U5" i="170"/>
  <c r="T5" i="170"/>
  <c r="S5" i="170"/>
  <c r="R5" i="170"/>
  <c r="Q5" i="170"/>
  <c r="P5" i="170"/>
  <c r="O5" i="170"/>
  <c r="N5" i="170"/>
  <c r="M5" i="170"/>
  <c r="L5" i="170"/>
  <c r="K5" i="170"/>
  <c r="J5" i="170"/>
  <c r="I5" i="170"/>
  <c r="H5" i="170"/>
  <c r="G5" i="170"/>
  <c r="F5" i="170"/>
  <c r="D5" i="170"/>
  <c r="C5" i="170"/>
  <c r="X156" i="192"/>
  <c r="O154" i="192"/>
  <c r="K154" i="192"/>
  <c r="Y153" i="192"/>
  <c r="J153" i="192"/>
  <c r="Y152" i="192"/>
  <c r="J152" i="192"/>
  <c r="R150" i="192"/>
  <c r="Q150" i="192"/>
  <c r="R149" i="192"/>
  <c r="Q149" i="192"/>
  <c r="Y148" i="192"/>
  <c r="J148" i="192"/>
  <c r="Y147" i="192"/>
  <c r="J147" i="192"/>
  <c r="Y146" i="192"/>
  <c r="J146" i="192"/>
  <c r="Y145" i="192"/>
  <c r="J145" i="192"/>
  <c r="Y144" i="192"/>
  <c r="J144" i="192"/>
  <c r="Y143" i="192"/>
  <c r="J143" i="192"/>
  <c r="Y142" i="192"/>
  <c r="J142" i="192"/>
  <c r="Y141" i="192"/>
  <c r="J141" i="192"/>
  <c r="Y140" i="192"/>
  <c r="J140" i="192"/>
  <c r="X139" i="192"/>
  <c r="Y138" i="192"/>
  <c r="J138" i="192"/>
  <c r="O136" i="192"/>
  <c r="K136" i="192"/>
  <c r="Y135" i="192"/>
  <c r="J135" i="192"/>
  <c r="Y134" i="192"/>
  <c r="J134" i="192"/>
  <c r="Y133" i="192"/>
  <c r="J133" i="192"/>
  <c r="Y132" i="192"/>
  <c r="J132" i="192"/>
  <c r="R131" i="192"/>
  <c r="J131" i="192"/>
  <c r="X130" i="192"/>
  <c r="O129" i="192"/>
  <c r="K129" i="192"/>
  <c r="O128" i="192"/>
  <c r="K128" i="192"/>
  <c r="R127" i="192"/>
  <c r="J127" i="192"/>
  <c r="R126" i="192"/>
  <c r="J126" i="192"/>
  <c r="Y125" i="192"/>
  <c r="J125" i="192"/>
  <c r="Y124" i="192"/>
  <c r="J124" i="192"/>
  <c r="Y123" i="192"/>
  <c r="J123" i="192"/>
  <c r="Y122" i="192"/>
  <c r="J122" i="192"/>
  <c r="Y121" i="192"/>
  <c r="J121" i="192"/>
  <c r="Y120" i="192"/>
  <c r="J120" i="192"/>
  <c r="Y119" i="192"/>
  <c r="J119" i="192"/>
  <c r="Y118" i="192"/>
  <c r="J118" i="192"/>
  <c r="Y117" i="192"/>
  <c r="J117" i="192"/>
  <c r="Y116" i="192"/>
  <c r="J116" i="192"/>
  <c r="X115" i="192"/>
  <c r="O114" i="192"/>
  <c r="K114" i="192"/>
  <c r="Y113" i="192"/>
  <c r="J113" i="192"/>
  <c r="Y112" i="192"/>
  <c r="J112" i="192"/>
  <c r="Y111" i="192"/>
  <c r="J111" i="192"/>
  <c r="X110" i="192"/>
  <c r="K109" i="192"/>
  <c r="V108" i="192"/>
  <c r="M108" i="192"/>
  <c r="K108" i="192"/>
  <c r="V107" i="192"/>
  <c r="M107" i="192"/>
  <c r="K107" i="192"/>
  <c r="V106" i="192"/>
  <c r="M106" i="192"/>
  <c r="K106" i="192"/>
  <c r="V105" i="192"/>
  <c r="K105" i="192"/>
  <c r="K104" i="192"/>
  <c r="O103" i="192"/>
  <c r="K103" i="192"/>
  <c r="T102" i="192"/>
  <c r="J102" i="192"/>
  <c r="T101" i="192"/>
  <c r="J101" i="192"/>
  <c r="T100" i="192"/>
  <c r="J100" i="192"/>
  <c r="T99" i="192"/>
  <c r="J99" i="192"/>
  <c r="T98" i="192"/>
  <c r="J98" i="192"/>
  <c r="T97" i="192"/>
  <c r="J97" i="192"/>
  <c r="T96" i="192"/>
  <c r="J96" i="192"/>
  <c r="T95" i="192"/>
  <c r="J95" i="192"/>
  <c r="T94" i="192"/>
  <c r="J94" i="192"/>
  <c r="Y93" i="192"/>
  <c r="O92" i="192"/>
  <c r="K92" i="192"/>
  <c r="I91" i="192"/>
  <c r="O90" i="192"/>
  <c r="K90" i="192"/>
  <c r="I89" i="192"/>
  <c r="P88" i="192"/>
  <c r="N88" i="192"/>
  <c r="P87" i="192"/>
  <c r="N87" i="192"/>
  <c r="R86" i="192"/>
  <c r="Q86" i="192"/>
  <c r="S85" i="192"/>
  <c r="M85" i="192"/>
  <c r="K85" i="192"/>
  <c r="J85" i="192"/>
  <c r="S84" i="192"/>
  <c r="M84" i="192"/>
  <c r="K84" i="192"/>
  <c r="J84" i="192"/>
  <c r="I82" i="192"/>
  <c r="O80" i="192"/>
  <c r="K80" i="192"/>
  <c r="K79" i="192"/>
  <c r="K78" i="192"/>
  <c r="K77" i="192"/>
  <c r="K76" i="192"/>
  <c r="K75" i="192"/>
  <c r="K74" i="192"/>
  <c r="K73" i="192"/>
  <c r="K72" i="192"/>
  <c r="K71" i="192"/>
  <c r="K70" i="192"/>
  <c r="K69" i="192"/>
  <c r="K68" i="192"/>
  <c r="K67" i="192"/>
  <c r="X66" i="192"/>
  <c r="O64" i="192"/>
  <c r="K64" i="192"/>
  <c r="R63" i="192"/>
  <c r="Q63" i="192"/>
  <c r="R62" i="192"/>
  <c r="Q62" i="192"/>
  <c r="M62" i="192"/>
  <c r="R61" i="192"/>
  <c r="Q61" i="192"/>
  <c r="K60" i="192"/>
  <c r="R59" i="192"/>
  <c r="J59" i="192"/>
  <c r="R58" i="192"/>
  <c r="J58" i="192"/>
  <c r="R57" i="192"/>
  <c r="J57" i="192"/>
  <c r="R56" i="192"/>
  <c r="J56" i="192"/>
  <c r="X55" i="192"/>
  <c r="K54" i="192"/>
  <c r="K53" i="192"/>
  <c r="E53" i="192"/>
  <c r="CA5" i="170" s="1"/>
  <c r="K52" i="192"/>
  <c r="K51" i="192"/>
  <c r="O50" i="192"/>
  <c r="K50" i="192"/>
  <c r="K49" i="192"/>
  <c r="K48" i="192"/>
  <c r="X47" i="192"/>
  <c r="K46" i="192"/>
  <c r="K45" i="192"/>
  <c r="O44" i="192"/>
  <c r="K44" i="192"/>
  <c r="K43" i="192"/>
  <c r="O42" i="192"/>
  <c r="K42" i="192"/>
  <c r="K41" i="192"/>
  <c r="K40" i="192"/>
  <c r="X39" i="192"/>
  <c r="I38" i="192"/>
  <c r="K37" i="192"/>
  <c r="AS5" i="170"/>
  <c r="K36" i="192"/>
  <c r="K35" i="192"/>
  <c r="K34" i="192"/>
  <c r="X33" i="192"/>
  <c r="I32" i="192"/>
  <c r="I31" i="192"/>
  <c r="Y30" i="192"/>
  <c r="M30" i="192"/>
  <c r="J30" i="192"/>
  <c r="Y29" i="192"/>
  <c r="M29" i="192"/>
  <c r="J29" i="192"/>
  <c r="K28" i="192"/>
  <c r="K26" i="192"/>
  <c r="I25" i="192"/>
  <c r="I24" i="192"/>
  <c r="Q23" i="192"/>
  <c r="K23" i="192"/>
  <c r="Q22" i="192"/>
  <c r="K22" i="192"/>
  <c r="Q21" i="192"/>
  <c r="K21" i="192"/>
  <c r="Q20" i="192"/>
  <c r="K20" i="192"/>
  <c r="Q19" i="192"/>
  <c r="K19" i="192"/>
  <c r="Q18" i="192"/>
  <c r="K18" i="192"/>
  <c r="Q17" i="192"/>
  <c r="K17" i="192"/>
  <c r="Q16" i="192"/>
  <c r="K16" i="192"/>
  <c r="Q15" i="192"/>
  <c r="K15" i="192"/>
  <c r="K14" i="192"/>
  <c r="O13" i="192"/>
  <c r="L13" i="192"/>
  <c r="K13" i="192"/>
  <c r="I12" i="192"/>
  <c r="HX16" i="170" l="1"/>
  <c r="HW16" i="170"/>
  <c r="HV16" i="170"/>
  <c r="HT16" i="170"/>
  <c r="HS16" i="170"/>
  <c r="HR16" i="170"/>
  <c r="HQ16" i="170"/>
  <c r="HP16" i="170"/>
  <c r="HO16" i="170"/>
  <c r="HN16" i="170"/>
  <c r="HM16" i="170"/>
  <c r="HL16" i="170"/>
  <c r="HK16" i="170"/>
  <c r="HJ16" i="170"/>
  <c r="HH16" i="170"/>
  <c r="HF16" i="170"/>
  <c r="HE16" i="170"/>
  <c r="HD16" i="170"/>
  <c r="HC16" i="170"/>
  <c r="HB16" i="170"/>
  <c r="HA16" i="170"/>
  <c r="GY16" i="170"/>
  <c r="GX16" i="170"/>
  <c r="GW16" i="170"/>
  <c r="GV16" i="170"/>
  <c r="GU16" i="170"/>
  <c r="GT16" i="170"/>
  <c r="GS16" i="170"/>
  <c r="GR16" i="170"/>
  <c r="GQ16" i="170"/>
  <c r="GP16" i="170"/>
  <c r="GO16" i="170"/>
  <c r="GN16" i="170"/>
  <c r="GM16" i="170"/>
  <c r="GL16" i="170"/>
  <c r="GJ16" i="170"/>
  <c r="GI16" i="170"/>
  <c r="GH16" i="170"/>
  <c r="GG16" i="170"/>
  <c r="GE16" i="170"/>
  <c r="GD16" i="170"/>
  <c r="GC16" i="170"/>
  <c r="GB16" i="170"/>
  <c r="GA16" i="170"/>
  <c r="FZ16" i="170"/>
  <c r="FY16" i="170"/>
  <c r="FX16" i="170"/>
  <c r="FW16" i="170"/>
  <c r="FU16" i="170"/>
  <c r="FT16" i="170"/>
  <c r="FS16" i="170"/>
  <c r="FR16" i="170"/>
  <c r="FQ16" i="170"/>
  <c r="FP16" i="170"/>
  <c r="FO16" i="170"/>
  <c r="FN16" i="170"/>
  <c r="FM16" i="170"/>
  <c r="FL16" i="170"/>
  <c r="FK16" i="170"/>
  <c r="FJ16" i="170"/>
  <c r="FI16" i="170"/>
  <c r="FH16" i="170"/>
  <c r="FG16" i="170"/>
  <c r="FF16" i="170"/>
  <c r="FE16" i="170"/>
  <c r="FC16" i="170"/>
  <c r="FB16" i="170"/>
  <c r="FA16" i="170"/>
  <c r="EZ16" i="170"/>
  <c r="EY16" i="170"/>
  <c r="EX16" i="170"/>
  <c r="EW16" i="170"/>
  <c r="EV16" i="170"/>
  <c r="EU16" i="170"/>
  <c r="ET16" i="170"/>
  <c r="ES16" i="170"/>
  <c r="ER16" i="170"/>
  <c r="EP16" i="170"/>
  <c r="EO16" i="170"/>
  <c r="EN16" i="170"/>
  <c r="EM16" i="170"/>
  <c r="EL16" i="170"/>
  <c r="EK16" i="170"/>
  <c r="EJ16" i="170"/>
  <c r="EI16" i="170"/>
  <c r="EH16" i="170"/>
  <c r="EG16" i="170"/>
  <c r="EF16" i="170"/>
  <c r="EE16" i="170"/>
  <c r="ED16" i="170"/>
  <c r="EB16" i="170"/>
  <c r="EA16" i="170"/>
  <c r="DZ16" i="170"/>
  <c r="DY16" i="170"/>
  <c r="DX16" i="170"/>
  <c r="DW16" i="170"/>
  <c r="DV16" i="170"/>
  <c r="DU16" i="170"/>
  <c r="DT16" i="170"/>
  <c r="DS16" i="170"/>
  <c r="DR16" i="170"/>
  <c r="DQ16" i="170"/>
  <c r="DO16" i="170"/>
  <c r="DN16" i="170"/>
  <c r="DM16" i="170"/>
  <c r="DL16" i="170"/>
  <c r="DK16" i="170"/>
  <c r="DJ16" i="170"/>
  <c r="DI16" i="170"/>
  <c r="DH16" i="170"/>
  <c r="DG16" i="170"/>
  <c r="DF16" i="170"/>
  <c r="DE16" i="170"/>
  <c r="DD16" i="170"/>
  <c r="DB16" i="170"/>
  <c r="DA16" i="170"/>
  <c r="CZ16" i="170"/>
  <c r="CY16" i="170"/>
  <c r="CX16" i="170"/>
  <c r="CW16" i="170"/>
  <c r="CV16" i="170"/>
  <c r="CU16" i="170"/>
  <c r="CT16" i="170"/>
  <c r="CS16" i="170"/>
  <c r="CR16" i="170"/>
  <c r="CQ16" i="170"/>
  <c r="CN16" i="170"/>
  <c r="CM16" i="170"/>
  <c r="CL16" i="170"/>
  <c r="CK16" i="170"/>
  <c r="CJ16" i="170"/>
  <c r="CI16" i="170"/>
  <c r="CH16" i="170"/>
  <c r="CF16" i="170"/>
  <c r="CD16" i="170"/>
  <c r="CB16" i="170"/>
  <c r="BZ16" i="170"/>
  <c r="BY16" i="170"/>
  <c r="BX16" i="170"/>
  <c r="BW16" i="170"/>
  <c r="BV16" i="170"/>
  <c r="BU16" i="170"/>
  <c r="BT16" i="170"/>
  <c r="BS16" i="170"/>
  <c r="BR16" i="170"/>
  <c r="BQ16" i="170"/>
  <c r="BP16" i="170"/>
  <c r="BO16" i="170"/>
  <c r="BN16" i="170"/>
  <c r="BM16" i="170"/>
  <c r="BL16" i="170"/>
  <c r="BK16" i="170"/>
  <c r="BI16" i="170"/>
  <c r="BG16" i="170"/>
  <c r="BF16" i="170"/>
  <c r="BE16" i="170"/>
  <c r="BD16" i="170"/>
  <c r="BC16" i="170"/>
  <c r="BB16" i="170"/>
  <c r="BA16" i="170"/>
  <c r="AZ16" i="170"/>
  <c r="AY16" i="170"/>
  <c r="AX16" i="170"/>
  <c r="AW16" i="170"/>
  <c r="AV16" i="170"/>
  <c r="AU16" i="170"/>
  <c r="AT16" i="170"/>
  <c r="AR16" i="170"/>
  <c r="AQ16" i="170"/>
  <c r="AP16" i="170"/>
  <c r="AO16" i="170"/>
  <c r="AN16" i="170"/>
  <c r="AM16" i="170"/>
  <c r="AL16" i="170"/>
  <c r="AK16" i="170"/>
  <c r="AJ16" i="170"/>
  <c r="AI16" i="170"/>
  <c r="AH16" i="170"/>
  <c r="AG16" i="170"/>
  <c r="AF16" i="170"/>
  <c r="AE16" i="170"/>
  <c r="AD16" i="170"/>
  <c r="AB16" i="170"/>
  <c r="AA16" i="170"/>
  <c r="Z16" i="170"/>
  <c r="Y16" i="170"/>
  <c r="X16" i="170"/>
  <c r="W16" i="170"/>
  <c r="V16" i="170"/>
  <c r="U16" i="170"/>
  <c r="T16" i="170"/>
  <c r="S16" i="170"/>
  <c r="R16" i="170"/>
  <c r="Q16" i="170"/>
  <c r="P16" i="170"/>
  <c r="O16" i="170"/>
  <c r="N16" i="170"/>
  <c r="M16" i="170"/>
  <c r="L16" i="170"/>
  <c r="K16" i="170"/>
  <c r="J16" i="170"/>
  <c r="I16" i="170"/>
  <c r="H16" i="170"/>
  <c r="G16" i="170"/>
  <c r="F16" i="170"/>
  <c r="D16" i="170"/>
  <c r="C16" i="170"/>
  <c r="X156" i="191"/>
  <c r="O154" i="191"/>
  <c r="K154" i="191"/>
  <c r="Y153" i="191"/>
  <c r="J153" i="191"/>
  <c r="Y152" i="191"/>
  <c r="J152" i="191"/>
  <c r="R150" i="191"/>
  <c r="Q150" i="191"/>
  <c r="R149" i="191"/>
  <c r="Q149" i="191"/>
  <c r="Y148" i="191"/>
  <c r="J148" i="191"/>
  <c r="Y147" i="191"/>
  <c r="J147" i="191"/>
  <c r="Y146" i="191"/>
  <c r="J146" i="191"/>
  <c r="Y145" i="191"/>
  <c r="J145" i="191"/>
  <c r="Y144" i="191"/>
  <c r="J144" i="191"/>
  <c r="Y143" i="191"/>
  <c r="J143" i="191"/>
  <c r="Y142" i="191"/>
  <c r="J142" i="191"/>
  <c r="Y141" i="191"/>
  <c r="J141" i="191"/>
  <c r="Y140" i="191"/>
  <c r="J140" i="191"/>
  <c r="X139" i="191"/>
  <c r="Y138" i="191"/>
  <c r="J138" i="191"/>
  <c r="O136" i="191"/>
  <c r="K136" i="191"/>
  <c r="Y135" i="191"/>
  <c r="J135" i="191"/>
  <c r="Y134" i="191"/>
  <c r="J134" i="191"/>
  <c r="Y133" i="191"/>
  <c r="J133" i="191"/>
  <c r="Y132" i="191"/>
  <c r="J132" i="191"/>
  <c r="R131" i="191"/>
  <c r="J131" i="191"/>
  <c r="X130" i="191"/>
  <c r="O129" i="191"/>
  <c r="K129" i="191"/>
  <c r="O128" i="191"/>
  <c r="K128" i="191"/>
  <c r="R127" i="191"/>
  <c r="J127" i="191"/>
  <c r="R126" i="191"/>
  <c r="J126" i="191"/>
  <c r="Y125" i="191"/>
  <c r="J125" i="191"/>
  <c r="Y124" i="191"/>
  <c r="J124" i="191"/>
  <c r="Y123" i="191"/>
  <c r="J123" i="191"/>
  <c r="Y122" i="191"/>
  <c r="J122" i="191"/>
  <c r="Y121" i="191"/>
  <c r="J121" i="191"/>
  <c r="Y120" i="191"/>
  <c r="J120" i="191"/>
  <c r="Y119" i="191"/>
  <c r="J119" i="191"/>
  <c r="Y118" i="191"/>
  <c r="J118" i="191"/>
  <c r="Y117" i="191"/>
  <c r="J117" i="191"/>
  <c r="Y116" i="191"/>
  <c r="J116" i="191"/>
  <c r="X115" i="191"/>
  <c r="O114" i="191"/>
  <c r="K114" i="191"/>
  <c r="Y113" i="191"/>
  <c r="J113" i="191"/>
  <c r="Y112" i="191"/>
  <c r="J112" i="191"/>
  <c r="Y111" i="191"/>
  <c r="J111" i="191"/>
  <c r="X110" i="191"/>
  <c r="K109" i="191"/>
  <c r="V108" i="191"/>
  <c r="M108" i="191"/>
  <c r="K108" i="191"/>
  <c r="V107" i="191"/>
  <c r="M107" i="191"/>
  <c r="K107" i="191"/>
  <c r="V106" i="191"/>
  <c r="M106" i="191"/>
  <c r="K106" i="191"/>
  <c r="V105" i="191"/>
  <c r="K105" i="191"/>
  <c r="K104" i="191"/>
  <c r="O103" i="191"/>
  <c r="K103" i="191"/>
  <c r="T102" i="191"/>
  <c r="J102" i="191"/>
  <c r="T101" i="191"/>
  <c r="J101" i="191"/>
  <c r="T100" i="191"/>
  <c r="J100" i="191"/>
  <c r="T99" i="191"/>
  <c r="J99" i="191"/>
  <c r="T98" i="191"/>
  <c r="J98" i="191"/>
  <c r="T97" i="191"/>
  <c r="J97" i="191"/>
  <c r="T96" i="191"/>
  <c r="J96" i="191"/>
  <c r="T95" i="191"/>
  <c r="J95" i="191"/>
  <c r="T94" i="191"/>
  <c r="J94" i="191"/>
  <c r="Y93" i="191"/>
  <c r="O92" i="191"/>
  <c r="K92" i="191"/>
  <c r="I91" i="191"/>
  <c r="O90" i="191"/>
  <c r="K90" i="191"/>
  <c r="I89" i="191"/>
  <c r="P88" i="191"/>
  <c r="N88" i="191"/>
  <c r="P87" i="191"/>
  <c r="N87" i="191"/>
  <c r="R86" i="191"/>
  <c r="Q86" i="191"/>
  <c r="S85" i="191"/>
  <c r="M85" i="191"/>
  <c r="K85" i="191"/>
  <c r="J85" i="191"/>
  <c r="S84" i="191"/>
  <c r="M84" i="191"/>
  <c r="K84" i="191"/>
  <c r="J84" i="191"/>
  <c r="I82" i="191"/>
  <c r="O80" i="191"/>
  <c r="K80" i="191"/>
  <c r="K79" i="191"/>
  <c r="K78" i="191"/>
  <c r="K77" i="191"/>
  <c r="K76" i="191"/>
  <c r="K75" i="191"/>
  <c r="K74" i="191"/>
  <c r="K73" i="191"/>
  <c r="K72" i="191"/>
  <c r="K71" i="191"/>
  <c r="K70" i="191"/>
  <c r="K69" i="191"/>
  <c r="K68" i="191"/>
  <c r="K67" i="191"/>
  <c r="X66" i="191"/>
  <c r="O64" i="191"/>
  <c r="K64" i="191"/>
  <c r="R63" i="191"/>
  <c r="Q63" i="191"/>
  <c r="R62" i="191"/>
  <c r="Q62" i="191"/>
  <c r="M62" i="191"/>
  <c r="R61" i="191"/>
  <c r="Q61" i="191"/>
  <c r="K60" i="191"/>
  <c r="R59" i="191"/>
  <c r="J59" i="191"/>
  <c r="R58" i="191"/>
  <c r="J58" i="191"/>
  <c r="R57" i="191"/>
  <c r="J57" i="191"/>
  <c r="R56" i="191"/>
  <c r="J56" i="191"/>
  <c r="X55" i="191"/>
  <c r="K54" i="191"/>
  <c r="K53" i="191"/>
  <c r="E53" i="191"/>
  <c r="CA16" i="170" s="1"/>
  <c r="K52" i="191"/>
  <c r="K51" i="191"/>
  <c r="O50" i="191"/>
  <c r="K50" i="191"/>
  <c r="K49" i="191"/>
  <c r="K48" i="191"/>
  <c r="X47" i="191"/>
  <c r="K46" i="191"/>
  <c r="K45" i="191"/>
  <c r="E45" i="191"/>
  <c r="O44" i="191"/>
  <c r="K44" i="191"/>
  <c r="K43" i="191"/>
  <c r="O42" i="191"/>
  <c r="K42" i="191"/>
  <c r="K41" i="191"/>
  <c r="K40" i="191"/>
  <c r="X39" i="191"/>
  <c r="I38" i="191"/>
  <c r="K37" i="191"/>
  <c r="E37" i="191"/>
  <c r="AS16" i="170" s="1"/>
  <c r="K36" i="191"/>
  <c r="K35" i="191"/>
  <c r="K34" i="191"/>
  <c r="X33" i="191"/>
  <c r="I32" i="191"/>
  <c r="I31" i="191"/>
  <c r="Y30" i="191"/>
  <c r="M30" i="191"/>
  <c r="J30" i="191"/>
  <c r="Y29" i="191"/>
  <c r="M29" i="191"/>
  <c r="J29" i="191"/>
  <c r="K28" i="191"/>
  <c r="K26" i="191"/>
  <c r="I25" i="191"/>
  <c r="I24" i="191"/>
  <c r="Q23" i="191"/>
  <c r="K23" i="191"/>
  <c r="Q22" i="191"/>
  <c r="K22" i="191"/>
  <c r="Q21" i="191"/>
  <c r="K21" i="191"/>
  <c r="Q20" i="191"/>
  <c r="K20" i="191"/>
  <c r="Q19" i="191"/>
  <c r="K19" i="191"/>
  <c r="Q18" i="191"/>
  <c r="K18" i="191"/>
  <c r="Q17" i="191"/>
  <c r="K17" i="191"/>
  <c r="Q16" i="191"/>
  <c r="K16" i="191"/>
  <c r="Q15" i="191"/>
  <c r="K15" i="191"/>
  <c r="K14" i="191"/>
  <c r="O13" i="191"/>
  <c r="L13" i="191"/>
  <c r="K13" i="191"/>
  <c r="I12" i="191"/>
  <c r="HX43" i="170"/>
  <c r="HW43" i="170"/>
  <c r="HV43" i="170"/>
  <c r="HT43" i="170"/>
  <c r="HS43" i="170"/>
  <c r="HR43" i="170"/>
  <c r="HQ43" i="170"/>
  <c r="HP43" i="170"/>
  <c r="HO43" i="170"/>
  <c r="HN43" i="170"/>
  <c r="HM43" i="170"/>
  <c r="HL43" i="170"/>
  <c r="HK43" i="170"/>
  <c r="HJ43" i="170"/>
  <c r="HH43" i="170"/>
  <c r="HF43" i="170"/>
  <c r="HE43" i="170"/>
  <c r="HD43" i="170"/>
  <c r="HC43" i="170"/>
  <c r="HB43" i="170"/>
  <c r="HA43" i="170"/>
  <c r="GY43" i="170"/>
  <c r="GX43" i="170"/>
  <c r="GW43" i="170"/>
  <c r="GV43" i="170"/>
  <c r="GU43" i="170"/>
  <c r="GT43" i="170"/>
  <c r="GS43" i="170"/>
  <c r="GR43" i="170"/>
  <c r="GQ43" i="170"/>
  <c r="GP43" i="170"/>
  <c r="GO43" i="170"/>
  <c r="GN43" i="170"/>
  <c r="GM43" i="170"/>
  <c r="GL43" i="170"/>
  <c r="GJ43" i="170"/>
  <c r="GI43" i="170"/>
  <c r="GH43" i="170"/>
  <c r="GG43" i="170"/>
  <c r="GE43" i="170"/>
  <c r="GD43" i="170"/>
  <c r="GC43" i="170"/>
  <c r="GB43" i="170"/>
  <c r="GA43" i="170"/>
  <c r="FZ43" i="170"/>
  <c r="FY43" i="170"/>
  <c r="FX43" i="170"/>
  <c r="FW43" i="170"/>
  <c r="FU43" i="170"/>
  <c r="FT43" i="170"/>
  <c r="FS43" i="170"/>
  <c r="FR43" i="170"/>
  <c r="FQ43" i="170"/>
  <c r="FP43" i="170"/>
  <c r="FO43" i="170"/>
  <c r="FN43" i="170"/>
  <c r="FM43" i="170"/>
  <c r="FL43" i="170"/>
  <c r="FK43" i="170"/>
  <c r="FJ43" i="170"/>
  <c r="FI43" i="170"/>
  <c r="FH43" i="170"/>
  <c r="FG43" i="170"/>
  <c r="FF43" i="170"/>
  <c r="FE43" i="170"/>
  <c r="FC43" i="170"/>
  <c r="FB43" i="170"/>
  <c r="FA43" i="170"/>
  <c r="EZ43" i="170"/>
  <c r="EY43" i="170"/>
  <c r="EX43" i="170"/>
  <c r="EW43" i="170"/>
  <c r="EV43" i="170"/>
  <c r="EU43" i="170"/>
  <c r="ET43" i="170"/>
  <c r="ES43" i="170"/>
  <c r="ER43" i="170"/>
  <c r="EP43" i="170"/>
  <c r="EO43" i="170"/>
  <c r="EN43" i="170"/>
  <c r="EM43" i="170"/>
  <c r="EL43" i="170"/>
  <c r="EK43" i="170"/>
  <c r="EJ43" i="170"/>
  <c r="EI43" i="170"/>
  <c r="EH43" i="170"/>
  <c r="EG43" i="170"/>
  <c r="EF43" i="170"/>
  <c r="EE43" i="170"/>
  <c r="ED43" i="170"/>
  <c r="EB43" i="170"/>
  <c r="EA43" i="170"/>
  <c r="DZ43" i="170"/>
  <c r="DY43" i="170"/>
  <c r="DX43" i="170"/>
  <c r="DW43" i="170"/>
  <c r="DV43" i="170"/>
  <c r="DU43" i="170"/>
  <c r="DT43" i="170"/>
  <c r="DS43" i="170"/>
  <c r="DR43" i="170"/>
  <c r="DQ43" i="170"/>
  <c r="DO43" i="170"/>
  <c r="DN43" i="170"/>
  <c r="DM43" i="170"/>
  <c r="DL43" i="170"/>
  <c r="DK43" i="170"/>
  <c r="DJ43" i="170"/>
  <c r="DI43" i="170"/>
  <c r="DH43" i="170"/>
  <c r="DG43" i="170"/>
  <c r="DF43" i="170"/>
  <c r="DE43" i="170"/>
  <c r="DD43" i="170"/>
  <c r="DB43" i="170"/>
  <c r="DA43" i="170"/>
  <c r="CZ43" i="170"/>
  <c r="CY43" i="170"/>
  <c r="CX43" i="170"/>
  <c r="CW43" i="170"/>
  <c r="CV43" i="170"/>
  <c r="CU43" i="170"/>
  <c r="CT43" i="170"/>
  <c r="CS43" i="170"/>
  <c r="CR43" i="170"/>
  <c r="CQ43" i="170"/>
  <c r="CN43" i="170"/>
  <c r="CM43" i="170"/>
  <c r="CL43" i="170"/>
  <c r="CK43" i="170"/>
  <c r="CJ43" i="170"/>
  <c r="CI43" i="170"/>
  <c r="CH43" i="170"/>
  <c r="CF43" i="170"/>
  <c r="CD43" i="170"/>
  <c r="CB43" i="170"/>
  <c r="BZ43" i="170"/>
  <c r="BY43" i="170"/>
  <c r="BX43" i="170"/>
  <c r="BW43" i="170"/>
  <c r="BV43" i="170"/>
  <c r="BU43" i="170"/>
  <c r="BT43" i="170"/>
  <c r="BS43" i="170"/>
  <c r="BR43" i="170"/>
  <c r="BQ43" i="170"/>
  <c r="BP43" i="170"/>
  <c r="BO43" i="170"/>
  <c r="BN43" i="170"/>
  <c r="BM43" i="170"/>
  <c r="BL43" i="170"/>
  <c r="BK43" i="170"/>
  <c r="BI43" i="170"/>
  <c r="BG43" i="170"/>
  <c r="BF43" i="170"/>
  <c r="BE43" i="170"/>
  <c r="BD43" i="170"/>
  <c r="BC43" i="170"/>
  <c r="BB43" i="170"/>
  <c r="BA43" i="170"/>
  <c r="AZ43" i="170"/>
  <c r="AY43" i="170"/>
  <c r="AX43" i="170"/>
  <c r="AW43" i="170"/>
  <c r="AV43" i="170"/>
  <c r="AU43" i="170"/>
  <c r="AT43" i="170"/>
  <c r="AR43" i="170"/>
  <c r="AQ43" i="170"/>
  <c r="AP43" i="170"/>
  <c r="AO43" i="170"/>
  <c r="AN43" i="170"/>
  <c r="AM43" i="170"/>
  <c r="AL43" i="170"/>
  <c r="AK43" i="170"/>
  <c r="AJ43" i="170"/>
  <c r="AI43" i="170"/>
  <c r="AH43" i="170"/>
  <c r="AG43" i="170"/>
  <c r="AF43" i="170"/>
  <c r="AE43" i="170"/>
  <c r="AD43" i="170"/>
  <c r="AB43" i="170"/>
  <c r="AA43" i="170"/>
  <c r="Z43" i="170"/>
  <c r="Y43" i="170"/>
  <c r="X43" i="170"/>
  <c r="W43" i="170"/>
  <c r="V43" i="170"/>
  <c r="U43" i="170"/>
  <c r="T43" i="170"/>
  <c r="S43" i="170"/>
  <c r="R43" i="170"/>
  <c r="Q43" i="170"/>
  <c r="P43" i="170"/>
  <c r="O43" i="170"/>
  <c r="N43" i="170"/>
  <c r="M43" i="170"/>
  <c r="L43" i="170"/>
  <c r="K43" i="170"/>
  <c r="J43" i="170"/>
  <c r="I43" i="170"/>
  <c r="H43" i="170"/>
  <c r="G43" i="170"/>
  <c r="F43" i="170"/>
  <c r="D43" i="170"/>
  <c r="C43" i="170"/>
  <c r="X156" i="190"/>
  <c r="O154" i="190"/>
  <c r="K154" i="190"/>
  <c r="Y153" i="190"/>
  <c r="J153" i="190"/>
  <c r="Y152" i="190"/>
  <c r="J152" i="190"/>
  <c r="R150" i="190"/>
  <c r="Q150" i="190"/>
  <c r="R149" i="190"/>
  <c r="Q149" i="190"/>
  <c r="Y148" i="190"/>
  <c r="J148" i="190"/>
  <c r="Y147" i="190"/>
  <c r="J147" i="190"/>
  <c r="Y146" i="190"/>
  <c r="J146" i="190"/>
  <c r="Y145" i="190"/>
  <c r="J145" i="190"/>
  <c r="Y144" i="190"/>
  <c r="J144" i="190"/>
  <c r="Y143" i="190"/>
  <c r="J143" i="190"/>
  <c r="Y142" i="190"/>
  <c r="J142" i="190"/>
  <c r="Y141" i="190"/>
  <c r="J141" i="190"/>
  <c r="Y140" i="190"/>
  <c r="J140" i="190"/>
  <c r="X139" i="190"/>
  <c r="Y138" i="190"/>
  <c r="J138" i="190"/>
  <c r="O136" i="190"/>
  <c r="K136" i="190"/>
  <c r="Y135" i="190"/>
  <c r="J135" i="190"/>
  <c r="Y134" i="190"/>
  <c r="J134" i="190"/>
  <c r="Y133" i="190"/>
  <c r="J133" i="190"/>
  <c r="Y132" i="190"/>
  <c r="J132" i="190"/>
  <c r="R131" i="190"/>
  <c r="J131" i="190"/>
  <c r="X130" i="190"/>
  <c r="O129" i="190"/>
  <c r="K129" i="190"/>
  <c r="O128" i="190"/>
  <c r="K128" i="190"/>
  <c r="R127" i="190"/>
  <c r="J127" i="190"/>
  <c r="R126" i="190"/>
  <c r="J126" i="190"/>
  <c r="Y125" i="190"/>
  <c r="J125" i="190"/>
  <c r="Y124" i="190"/>
  <c r="J124" i="190"/>
  <c r="Y123" i="190"/>
  <c r="J123" i="190"/>
  <c r="Y122" i="190"/>
  <c r="J122" i="190"/>
  <c r="Y121" i="190"/>
  <c r="J121" i="190"/>
  <c r="Y120" i="190"/>
  <c r="J120" i="190"/>
  <c r="Y119" i="190"/>
  <c r="J119" i="190"/>
  <c r="Y118" i="190"/>
  <c r="J118" i="190"/>
  <c r="Y117" i="190"/>
  <c r="J117" i="190"/>
  <c r="Y116" i="190"/>
  <c r="J116" i="190"/>
  <c r="X115" i="190"/>
  <c r="O114" i="190"/>
  <c r="K114" i="190"/>
  <c r="Y113" i="190"/>
  <c r="J113" i="190"/>
  <c r="Y112" i="190"/>
  <c r="J112" i="190"/>
  <c r="Y111" i="190"/>
  <c r="J111" i="190"/>
  <c r="X110" i="190"/>
  <c r="K109" i="190"/>
  <c r="V108" i="190"/>
  <c r="M108" i="190"/>
  <c r="K108" i="190"/>
  <c r="V107" i="190"/>
  <c r="M107" i="190"/>
  <c r="K107" i="190"/>
  <c r="V106" i="190"/>
  <c r="M106" i="190"/>
  <c r="K106" i="190"/>
  <c r="V105" i="190"/>
  <c r="K105" i="190"/>
  <c r="K104" i="190"/>
  <c r="O103" i="190"/>
  <c r="K103" i="190"/>
  <c r="T102" i="190"/>
  <c r="J102" i="190"/>
  <c r="T101" i="190"/>
  <c r="J101" i="190"/>
  <c r="T100" i="190"/>
  <c r="J100" i="190"/>
  <c r="T99" i="190"/>
  <c r="J99" i="190"/>
  <c r="T98" i="190"/>
  <c r="J98" i="190"/>
  <c r="T97" i="190"/>
  <c r="J97" i="190"/>
  <c r="T96" i="190"/>
  <c r="J96" i="190"/>
  <c r="T95" i="190"/>
  <c r="J95" i="190"/>
  <c r="T94" i="190"/>
  <c r="J94" i="190"/>
  <c r="Y93" i="190"/>
  <c r="O92" i="190"/>
  <c r="K92" i="190"/>
  <c r="I91" i="190"/>
  <c r="O90" i="190"/>
  <c r="K90" i="190"/>
  <c r="I89" i="190"/>
  <c r="P88" i="190"/>
  <c r="N88" i="190"/>
  <c r="P87" i="190"/>
  <c r="N87" i="190"/>
  <c r="R86" i="190"/>
  <c r="Q86" i="190"/>
  <c r="S85" i="190"/>
  <c r="M85" i="190"/>
  <c r="K85" i="190"/>
  <c r="J85" i="190"/>
  <c r="S84" i="190"/>
  <c r="M84" i="190"/>
  <c r="K84" i="190"/>
  <c r="J84" i="190"/>
  <c r="I82" i="190"/>
  <c r="O80" i="190"/>
  <c r="K80" i="190"/>
  <c r="K79" i="190"/>
  <c r="K78" i="190"/>
  <c r="K77" i="190"/>
  <c r="K76" i="190"/>
  <c r="K75" i="190"/>
  <c r="K74" i="190"/>
  <c r="K73" i="190"/>
  <c r="K72" i="190"/>
  <c r="K71" i="190"/>
  <c r="K70" i="190"/>
  <c r="K69" i="190"/>
  <c r="K68" i="190"/>
  <c r="K67" i="190"/>
  <c r="X66" i="190"/>
  <c r="O64" i="190"/>
  <c r="K64" i="190"/>
  <c r="R63" i="190"/>
  <c r="Q63" i="190"/>
  <c r="R62" i="190"/>
  <c r="Q62" i="190"/>
  <c r="M62" i="190"/>
  <c r="R61" i="190"/>
  <c r="Q61" i="190"/>
  <c r="K60" i="190"/>
  <c r="R59" i="190"/>
  <c r="J59" i="190"/>
  <c r="R58" i="190"/>
  <c r="J58" i="190"/>
  <c r="R57" i="190"/>
  <c r="J57" i="190"/>
  <c r="R56" i="190"/>
  <c r="J56" i="190"/>
  <c r="X55" i="190"/>
  <c r="K54" i="190"/>
  <c r="K53" i="190"/>
  <c r="E53" i="190"/>
  <c r="K52" i="190"/>
  <c r="K51" i="190"/>
  <c r="O50" i="190"/>
  <c r="K50" i="190"/>
  <c r="K49" i="190"/>
  <c r="K48" i="190"/>
  <c r="X47" i="190"/>
  <c r="K46" i="190"/>
  <c r="K45" i="190"/>
  <c r="E45" i="190"/>
  <c r="BH43" i="170" s="1"/>
  <c r="O44" i="190"/>
  <c r="K44" i="190"/>
  <c r="K43" i="190"/>
  <c r="O42" i="190"/>
  <c r="K42" i="190"/>
  <c r="K41" i="190"/>
  <c r="K40" i="190"/>
  <c r="X39" i="190"/>
  <c r="I38" i="190"/>
  <c r="K37" i="190"/>
  <c r="E37" i="190"/>
  <c r="AS43" i="170" s="1"/>
  <c r="K36" i="190"/>
  <c r="K35" i="190"/>
  <c r="K34" i="190"/>
  <c r="X33" i="190"/>
  <c r="I32" i="190"/>
  <c r="I31" i="190"/>
  <c r="Y30" i="190"/>
  <c r="M30" i="190"/>
  <c r="J30" i="190"/>
  <c r="Y29" i="190"/>
  <c r="M29" i="190"/>
  <c r="J29" i="190"/>
  <c r="K28" i="190"/>
  <c r="K26" i="190"/>
  <c r="I25" i="190"/>
  <c r="I24" i="190"/>
  <c r="Q23" i="190"/>
  <c r="K23" i="190"/>
  <c r="Q22" i="190"/>
  <c r="K22" i="190"/>
  <c r="Q21" i="190"/>
  <c r="K21" i="190"/>
  <c r="Q20" i="190"/>
  <c r="K20" i="190"/>
  <c r="Q19" i="190"/>
  <c r="K19" i="190"/>
  <c r="Q18" i="190"/>
  <c r="K18" i="190"/>
  <c r="Q17" i="190"/>
  <c r="K17" i="190"/>
  <c r="Q16" i="190"/>
  <c r="K16" i="190"/>
  <c r="Q15" i="190"/>
  <c r="K15" i="190"/>
  <c r="K14" i="190"/>
  <c r="O13" i="190"/>
  <c r="L13" i="190"/>
  <c r="K13" i="190"/>
  <c r="I12" i="190"/>
  <c r="F56" i="190" l="1"/>
  <c r="CC43" i="170" s="1"/>
  <c r="F58" i="190"/>
  <c r="CG43" i="170" s="1"/>
  <c r="CA43" i="170"/>
  <c r="F58" i="191"/>
  <c r="CG16" i="170" s="1"/>
  <c r="F57" i="191"/>
  <c r="CE16" i="170" s="1"/>
  <c r="BH16" i="170"/>
  <c r="F56" i="191"/>
  <c r="CC16" i="170" s="1"/>
  <c r="F57" i="190"/>
  <c r="CE43" i="170" s="1"/>
  <c r="HX33" i="170" l="1"/>
  <c r="HW33" i="170"/>
  <c r="HV33" i="170"/>
  <c r="HT33" i="170"/>
  <c r="HS33" i="170"/>
  <c r="HR33" i="170"/>
  <c r="HQ33" i="170"/>
  <c r="HP33" i="170"/>
  <c r="HO33" i="170"/>
  <c r="HN33" i="170"/>
  <c r="HM33" i="170"/>
  <c r="HL33" i="170"/>
  <c r="HK33" i="170"/>
  <c r="HJ33" i="170"/>
  <c r="HH33" i="170"/>
  <c r="HF33" i="170"/>
  <c r="HE33" i="170"/>
  <c r="HD33" i="170"/>
  <c r="HC33" i="170"/>
  <c r="HB33" i="170"/>
  <c r="HA33" i="170"/>
  <c r="GY33" i="170"/>
  <c r="GX33" i="170"/>
  <c r="GW33" i="170"/>
  <c r="GV33" i="170"/>
  <c r="GU33" i="170"/>
  <c r="GT33" i="170"/>
  <c r="GS33" i="170"/>
  <c r="GR33" i="170"/>
  <c r="GQ33" i="170"/>
  <c r="GP33" i="170"/>
  <c r="GO33" i="170"/>
  <c r="GN33" i="170"/>
  <c r="GM33" i="170"/>
  <c r="GL33" i="170"/>
  <c r="GJ33" i="170"/>
  <c r="GI33" i="170"/>
  <c r="GH33" i="170"/>
  <c r="GG33" i="170"/>
  <c r="GE33" i="170"/>
  <c r="GD33" i="170"/>
  <c r="GC33" i="170"/>
  <c r="GB33" i="170"/>
  <c r="GA33" i="170"/>
  <c r="FZ33" i="170"/>
  <c r="FY33" i="170"/>
  <c r="FX33" i="170"/>
  <c r="FW33" i="170"/>
  <c r="FU33" i="170"/>
  <c r="FT33" i="170"/>
  <c r="FS33" i="170"/>
  <c r="FR33" i="170"/>
  <c r="FQ33" i="170"/>
  <c r="FP33" i="170"/>
  <c r="FO33" i="170"/>
  <c r="FN33" i="170"/>
  <c r="FM33" i="170"/>
  <c r="FL33" i="170"/>
  <c r="FK33" i="170"/>
  <c r="FJ33" i="170"/>
  <c r="FI33" i="170"/>
  <c r="FH33" i="170"/>
  <c r="FG33" i="170"/>
  <c r="FF33" i="170"/>
  <c r="FE33" i="170"/>
  <c r="FC33" i="170"/>
  <c r="FB33" i="170"/>
  <c r="FA33" i="170"/>
  <c r="EZ33" i="170"/>
  <c r="EY33" i="170"/>
  <c r="EX33" i="170"/>
  <c r="EW33" i="170"/>
  <c r="EV33" i="170"/>
  <c r="EU33" i="170"/>
  <c r="ET33" i="170"/>
  <c r="ES33" i="170"/>
  <c r="ER33" i="170"/>
  <c r="EP33" i="170"/>
  <c r="EO33" i="170"/>
  <c r="EN33" i="170"/>
  <c r="EM33" i="170"/>
  <c r="EL33" i="170"/>
  <c r="EK33" i="170"/>
  <c r="EJ33" i="170"/>
  <c r="EI33" i="170"/>
  <c r="EH33" i="170"/>
  <c r="EG33" i="170"/>
  <c r="EF33" i="170"/>
  <c r="EE33" i="170"/>
  <c r="ED33" i="170"/>
  <c r="EB33" i="170"/>
  <c r="EA33" i="170"/>
  <c r="DZ33" i="170"/>
  <c r="DY33" i="170"/>
  <c r="DX33" i="170"/>
  <c r="DW33" i="170"/>
  <c r="DV33" i="170"/>
  <c r="DU33" i="170"/>
  <c r="DT33" i="170"/>
  <c r="DS33" i="170"/>
  <c r="DR33" i="170"/>
  <c r="DQ33" i="170"/>
  <c r="DO33" i="170"/>
  <c r="DN33" i="170"/>
  <c r="DM33" i="170"/>
  <c r="DL33" i="170"/>
  <c r="DK33" i="170"/>
  <c r="DJ33" i="170"/>
  <c r="DI33" i="170"/>
  <c r="DH33" i="170"/>
  <c r="DG33" i="170"/>
  <c r="DF33" i="170"/>
  <c r="DE33" i="170"/>
  <c r="DD33" i="170"/>
  <c r="DB33" i="170"/>
  <c r="DA33" i="170"/>
  <c r="CZ33" i="170"/>
  <c r="CY33" i="170"/>
  <c r="CX33" i="170"/>
  <c r="CW33" i="170"/>
  <c r="CV33" i="170"/>
  <c r="CU33" i="170"/>
  <c r="CT33" i="170"/>
  <c r="CS33" i="170"/>
  <c r="CR33" i="170"/>
  <c r="CQ33" i="170"/>
  <c r="CN33" i="170"/>
  <c r="CM33" i="170"/>
  <c r="CL33" i="170"/>
  <c r="CK33" i="170"/>
  <c r="CJ33" i="170"/>
  <c r="CI33" i="170"/>
  <c r="CH33" i="170"/>
  <c r="CF33" i="170"/>
  <c r="CD33" i="170"/>
  <c r="CB33" i="170"/>
  <c r="BZ33" i="170"/>
  <c r="BY33" i="170"/>
  <c r="BX33" i="170"/>
  <c r="BW33" i="170"/>
  <c r="BV33" i="170"/>
  <c r="BU33" i="170"/>
  <c r="BT33" i="170"/>
  <c r="BS33" i="170"/>
  <c r="BR33" i="170"/>
  <c r="BQ33" i="170"/>
  <c r="BP33" i="170"/>
  <c r="BO33" i="170"/>
  <c r="BN33" i="170"/>
  <c r="BM33" i="170"/>
  <c r="BL33" i="170"/>
  <c r="BK33" i="170"/>
  <c r="BI33" i="170"/>
  <c r="BG33" i="170"/>
  <c r="BF33" i="170"/>
  <c r="BE33" i="170"/>
  <c r="BD33" i="170"/>
  <c r="BC33" i="170"/>
  <c r="BB33" i="170"/>
  <c r="BA33" i="170"/>
  <c r="AZ33" i="170"/>
  <c r="AY33" i="170"/>
  <c r="AX33" i="170"/>
  <c r="AW33" i="170"/>
  <c r="AV33" i="170"/>
  <c r="AU33" i="170"/>
  <c r="AT33" i="170"/>
  <c r="AR33" i="170"/>
  <c r="AQ33" i="170"/>
  <c r="AP33" i="170"/>
  <c r="AO33" i="170"/>
  <c r="AN33" i="170"/>
  <c r="AM33" i="170"/>
  <c r="AL33" i="170"/>
  <c r="AK33" i="170"/>
  <c r="AJ33" i="170"/>
  <c r="AI33" i="170"/>
  <c r="AH33" i="170"/>
  <c r="AG33" i="170"/>
  <c r="AF33" i="170"/>
  <c r="AE33" i="170"/>
  <c r="AD33" i="170"/>
  <c r="AB33" i="170"/>
  <c r="AA33" i="170"/>
  <c r="Z33" i="170"/>
  <c r="Y33" i="170"/>
  <c r="X33" i="170"/>
  <c r="W33" i="170"/>
  <c r="V33" i="170"/>
  <c r="U33" i="170"/>
  <c r="T33" i="170"/>
  <c r="S33" i="170"/>
  <c r="R33" i="170"/>
  <c r="Q33" i="170"/>
  <c r="P33" i="170"/>
  <c r="O33" i="170"/>
  <c r="N33" i="170"/>
  <c r="M33" i="170"/>
  <c r="L33" i="170"/>
  <c r="K33" i="170"/>
  <c r="J33" i="170"/>
  <c r="I33" i="170"/>
  <c r="H33" i="170"/>
  <c r="G33" i="170"/>
  <c r="F33" i="170"/>
  <c r="D33" i="170"/>
  <c r="C33" i="170"/>
  <c r="X156" i="189"/>
  <c r="O154" i="189"/>
  <c r="K154" i="189"/>
  <c r="Y153" i="189"/>
  <c r="J153" i="189"/>
  <c r="Y152" i="189"/>
  <c r="J152" i="189"/>
  <c r="R150" i="189"/>
  <c r="Q150" i="189"/>
  <c r="R149" i="189"/>
  <c r="Q149" i="189"/>
  <c r="Y148" i="189"/>
  <c r="J148" i="189"/>
  <c r="Y147" i="189"/>
  <c r="J147" i="189"/>
  <c r="Y146" i="189"/>
  <c r="J146" i="189"/>
  <c r="Y145" i="189"/>
  <c r="J145" i="189"/>
  <c r="Y144" i="189"/>
  <c r="J144" i="189"/>
  <c r="Y143" i="189"/>
  <c r="J143" i="189"/>
  <c r="Y142" i="189"/>
  <c r="J142" i="189"/>
  <c r="Y141" i="189"/>
  <c r="J141" i="189"/>
  <c r="Y140" i="189"/>
  <c r="J140" i="189"/>
  <c r="X139" i="189"/>
  <c r="Y138" i="189"/>
  <c r="J138" i="189"/>
  <c r="O136" i="189"/>
  <c r="K136" i="189"/>
  <c r="Y135" i="189"/>
  <c r="J135" i="189"/>
  <c r="Y134" i="189"/>
  <c r="J134" i="189"/>
  <c r="Y133" i="189"/>
  <c r="J133" i="189"/>
  <c r="Y132" i="189"/>
  <c r="J132" i="189"/>
  <c r="R131" i="189"/>
  <c r="J131" i="189"/>
  <c r="X130" i="189"/>
  <c r="O129" i="189"/>
  <c r="K129" i="189"/>
  <c r="O128" i="189"/>
  <c r="K128" i="189"/>
  <c r="R127" i="189"/>
  <c r="J127" i="189"/>
  <c r="R126" i="189"/>
  <c r="J126" i="189"/>
  <c r="Y125" i="189"/>
  <c r="J125" i="189"/>
  <c r="Y124" i="189"/>
  <c r="J124" i="189"/>
  <c r="Y123" i="189"/>
  <c r="J123" i="189"/>
  <c r="Y122" i="189"/>
  <c r="J122" i="189"/>
  <c r="Y121" i="189"/>
  <c r="J121" i="189"/>
  <c r="Y120" i="189"/>
  <c r="J120" i="189"/>
  <c r="Y119" i="189"/>
  <c r="J119" i="189"/>
  <c r="Y118" i="189"/>
  <c r="J118" i="189"/>
  <c r="Y117" i="189"/>
  <c r="J117" i="189"/>
  <c r="Y116" i="189"/>
  <c r="J116" i="189"/>
  <c r="X115" i="189"/>
  <c r="O114" i="189"/>
  <c r="K114" i="189"/>
  <c r="Y113" i="189"/>
  <c r="J113" i="189"/>
  <c r="Y112" i="189"/>
  <c r="J112" i="189"/>
  <c r="Y111" i="189"/>
  <c r="J111" i="189"/>
  <c r="X110" i="189"/>
  <c r="K109" i="189"/>
  <c r="V108" i="189"/>
  <c r="M108" i="189"/>
  <c r="K108" i="189"/>
  <c r="V107" i="189"/>
  <c r="M107" i="189"/>
  <c r="K107" i="189"/>
  <c r="V106" i="189"/>
  <c r="M106" i="189"/>
  <c r="K106" i="189"/>
  <c r="V105" i="189"/>
  <c r="K105" i="189"/>
  <c r="K104" i="189"/>
  <c r="O103" i="189"/>
  <c r="K103" i="189"/>
  <c r="T102" i="189"/>
  <c r="J102" i="189"/>
  <c r="T101" i="189"/>
  <c r="J101" i="189"/>
  <c r="T100" i="189"/>
  <c r="J100" i="189"/>
  <c r="T99" i="189"/>
  <c r="J99" i="189"/>
  <c r="T98" i="189"/>
  <c r="J98" i="189"/>
  <c r="T97" i="189"/>
  <c r="J97" i="189"/>
  <c r="T96" i="189"/>
  <c r="J96" i="189"/>
  <c r="T95" i="189"/>
  <c r="J95" i="189"/>
  <c r="T94" i="189"/>
  <c r="J94" i="189"/>
  <c r="Y93" i="189"/>
  <c r="O92" i="189"/>
  <c r="K92" i="189"/>
  <c r="I91" i="189"/>
  <c r="O90" i="189"/>
  <c r="K90" i="189"/>
  <c r="I89" i="189"/>
  <c r="P88" i="189"/>
  <c r="N88" i="189"/>
  <c r="P87" i="189"/>
  <c r="N87" i="189"/>
  <c r="R86" i="189"/>
  <c r="Q86" i="189"/>
  <c r="S85" i="189"/>
  <c r="M85" i="189"/>
  <c r="K85" i="189"/>
  <c r="J85" i="189"/>
  <c r="S84" i="189"/>
  <c r="M84" i="189"/>
  <c r="K84" i="189"/>
  <c r="J84" i="189"/>
  <c r="I82" i="189"/>
  <c r="O80" i="189"/>
  <c r="K80" i="189"/>
  <c r="K79" i="189"/>
  <c r="K78" i="189"/>
  <c r="K77" i="189"/>
  <c r="K76" i="189"/>
  <c r="K75" i="189"/>
  <c r="K74" i="189"/>
  <c r="K73" i="189"/>
  <c r="K72" i="189"/>
  <c r="K71" i="189"/>
  <c r="K70" i="189"/>
  <c r="K69" i="189"/>
  <c r="K68" i="189"/>
  <c r="K67" i="189"/>
  <c r="X66" i="189"/>
  <c r="O64" i="189"/>
  <c r="K64" i="189"/>
  <c r="R63" i="189"/>
  <c r="Q63" i="189"/>
  <c r="R62" i="189"/>
  <c r="Q62" i="189"/>
  <c r="M62" i="189"/>
  <c r="R61" i="189"/>
  <c r="Q61" i="189"/>
  <c r="K60" i="189"/>
  <c r="R59" i="189"/>
  <c r="J59" i="189"/>
  <c r="R58" i="189"/>
  <c r="J58" i="189"/>
  <c r="R57" i="189"/>
  <c r="J57" i="189"/>
  <c r="R56" i="189"/>
  <c r="J56" i="189"/>
  <c r="X55" i="189"/>
  <c r="K54" i="189"/>
  <c r="K53" i="189"/>
  <c r="E53" i="189"/>
  <c r="CA33" i="170" s="1"/>
  <c r="K52" i="189"/>
  <c r="K51" i="189"/>
  <c r="O50" i="189"/>
  <c r="K50" i="189"/>
  <c r="K49" i="189"/>
  <c r="K48" i="189"/>
  <c r="X47" i="189"/>
  <c r="K46" i="189"/>
  <c r="K45" i="189"/>
  <c r="E45" i="189"/>
  <c r="CE33" i="170" s="1"/>
  <c r="O44" i="189"/>
  <c r="K44" i="189"/>
  <c r="K43" i="189"/>
  <c r="O42" i="189"/>
  <c r="K42" i="189"/>
  <c r="K41" i="189"/>
  <c r="K40" i="189"/>
  <c r="X39" i="189"/>
  <c r="I38" i="189"/>
  <c r="K37" i="189"/>
  <c r="E37" i="189"/>
  <c r="AS33" i="170" s="1"/>
  <c r="K36" i="189"/>
  <c r="K35" i="189"/>
  <c r="K34" i="189"/>
  <c r="X33" i="189"/>
  <c r="I32" i="189"/>
  <c r="I31" i="189"/>
  <c r="Y30" i="189"/>
  <c r="M30" i="189"/>
  <c r="J30" i="189"/>
  <c r="Y29" i="189"/>
  <c r="M29" i="189"/>
  <c r="J29" i="189"/>
  <c r="K28" i="189"/>
  <c r="K26" i="189"/>
  <c r="I25" i="189"/>
  <c r="I24" i="189"/>
  <c r="Q23" i="189"/>
  <c r="K23" i="189"/>
  <c r="Q22" i="189"/>
  <c r="K22" i="189"/>
  <c r="Q21" i="189"/>
  <c r="K21" i="189"/>
  <c r="Q20" i="189"/>
  <c r="K20" i="189"/>
  <c r="Q19" i="189"/>
  <c r="K19" i="189"/>
  <c r="Q18" i="189"/>
  <c r="K18" i="189"/>
  <c r="Q17" i="189"/>
  <c r="K17" i="189"/>
  <c r="Q16" i="189"/>
  <c r="K16" i="189"/>
  <c r="Q15" i="189"/>
  <c r="K15" i="189"/>
  <c r="K14" i="189"/>
  <c r="O13" i="189"/>
  <c r="L13" i="189"/>
  <c r="K13" i="189"/>
  <c r="I12" i="189"/>
  <c r="BH33" i="170" l="1"/>
  <c r="F58" i="189"/>
  <c r="CG33" i="170" s="1"/>
  <c r="F56" i="189"/>
  <c r="CC33" i="170" s="1"/>
  <c r="HX36" i="170" l="1"/>
  <c r="HW36" i="170"/>
  <c r="HV36" i="170"/>
  <c r="HT36" i="170"/>
  <c r="HS36" i="170"/>
  <c r="HR36" i="170"/>
  <c r="HQ36" i="170"/>
  <c r="HP36" i="170"/>
  <c r="HO36" i="170"/>
  <c r="HN36" i="170"/>
  <c r="HM36" i="170"/>
  <c r="HL36" i="170"/>
  <c r="HK36" i="170"/>
  <c r="HJ36" i="170"/>
  <c r="HH36" i="170"/>
  <c r="HF36" i="170"/>
  <c r="HE36" i="170"/>
  <c r="HD36" i="170"/>
  <c r="HC36" i="170"/>
  <c r="HB36" i="170"/>
  <c r="HA36" i="170"/>
  <c r="GY36" i="170"/>
  <c r="GX36" i="170"/>
  <c r="GW36" i="170"/>
  <c r="GV36" i="170"/>
  <c r="GU36" i="170"/>
  <c r="GT36" i="170"/>
  <c r="GS36" i="170"/>
  <c r="GR36" i="170"/>
  <c r="GQ36" i="170"/>
  <c r="GP36" i="170"/>
  <c r="GO36" i="170"/>
  <c r="GN36" i="170"/>
  <c r="GM36" i="170"/>
  <c r="GL36" i="170"/>
  <c r="GJ36" i="170"/>
  <c r="GI36" i="170"/>
  <c r="GH36" i="170"/>
  <c r="GG36" i="170"/>
  <c r="GE36" i="170"/>
  <c r="GD36" i="170"/>
  <c r="GC36" i="170"/>
  <c r="GB36" i="170"/>
  <c r="GA36" i="170"/>
  <c r="FZ36" i="170"/>
  <c r="FY36" i="170"/>
  <c r="FX36" i="170"/>
  <c r="FW36" i="170"/>
  <c r="FU36" i="170"/>
  <c r="FT36" i="170"/>
  <c r="FS36" i="170"/>
  <c r="FR36" i="170"/>
  <c r="FQ36" i="170"/>
  <c r="FP36" i="170"/>
  <c r="FO36" i="170"/>
  <c r="FN36" i="170"/>
  <c r="FM36" i="170"/>
  <c r="FL36" i="170"/>
  <c r="FK36" i="170"/>
  <c r="FJ36" i="170"/>
  <c r="FI36" i="170"/>
  <c r="FH36" i="170"/>
  <c r="FG36" i="170"/>
  <c r="FF36" i="170"/>
  <c r="FE36" i="170"/>
  <c r="FC36" i="170"/>
  <c r="FB36" i="170"/>
  <c r="FA36" i="170"/>
  <c r="EZ36" i="170"/>
  <c r="EY36" i="170"/>
  <c r="EX36" i="170"/>
  <c r="EW36" i="170"/>
  <c r="EV36" i="170"/>
  <c r="EU36" i="170"/>
  <c r="ET36" i="170"/>
  <c r="ES36" i="170"/>
  <c r="ER36" i="170"/>
  <c r="EP36" i="170"/>
  <c r="EO36" i="170"/>
  <c r="EN36" i="170"/>
  <c r="EM36" i="170"/>
  <c r="EL36" i="170"/>
  <c r="EK36" i="170"/>
  <c r="EJ36" i="170"/>
  <c r="EI36" i="170"/>
  <c r="EH36" i="170"/>
  <c r="EG36" i="170"/>
  <c r="EF36" i="170"/>
  <c r="EE36" i="170"/>
  <c r="ED36" i="170"/>
  <c r="EB36" i="170"/>
  <c r="EA36" i="170"/>
  <c r="DZ36" i="170"/>
  <c r="DY36" i="170"/>
  <c r="DX36" i="170"/>
  <c r="DW36" i="170"/>
  <c r="DV36" i="170"/>
  <c r="DU36" i="170"/>
  <c r="DT36" i="170"/>
  <c r="DS36" i="170"/>
  <c r="DR36" i="170"/>
  <c r="DQ36" i="170"/>
  <c r="DO36" i="170"/>
  <c r="DN36" i="170"/>
  <c r="DM36" i="170"/>
  <c r="DL36" i="170"/>
  <c r="DK36" i="170"/>
  <c r="DJ36" i="170"/>
  <c r="DI36" i="170"/>
  <c r="DH36" i="170"/>
  <c r="DG36" i="170"/>
  <c r="DF36" i="170"/>
  <c r="DE36" i="170"/>
  <c r="DD36" i="170"/>
  <c r="DB36" i="170"/>
  <c r="DA36" i="170"/>
  <c r="CZ36" i="170"/>
  <c r="CY36" i="170"/>
  <c r="CX36" i="170"/>
  <c r="CW36" i="170"/>
  <c r="CV36" i="170"/>
  <c r="CU36" i="170"/>
  <c r="CT36" i="170"/>
  <c r="CS36" i="170"/>
  <c r="CR36" i="170"/>
  <c r="CQ36" i="170"/>
  <c r="CN36" i="170"/>
  <c r="CM36" i="170"/>
  <c r="CL36" i="170"/>
  <c r="CK36" i="170"/>
  <c r="CJ36" i="170"/>
  <c r="CI36" i="170"/>
  <c r="CH36" i="170"/>
  <c r="CF36" i="170"/>
  <c r="CD36" i="170"/>
  <c r="CB36" i="170"/>
  <c r="BZ36" i="170"/>
  <c r="BY36" i="170"/>
  <c r="BX36" i="170"/>
  <c r="BW36" i="170"/>
  <c r="BV36" i="170"/>
  <c r="BU36" i="170"/>
  <c r="BT36" i="170"/>
  <c r="BS36" i="170"/>
  <c r="BR36" i="170"/>
  <c r="BQ36" i="170"/>
  <c r="BP36" i="170"/>
  <c r="BO36" i="170"/>
  <c r="BN36" i="170"/>
  <c r="BM36" i="170"/>
  <c r="BL36" i="170"/>
  <c r="BK36" i="170"/>
  <c r="BI36" i="170"/>
  <c r="BG36" i="170"/>
  <c r="BF36" i="170"/>
  <c r="BE36" i="170"/>
  <c r="BD36" i="170"/>
  <c r="BC36" i="170"/>
  <c r="BB36" i="170"/>
  <c r="BA36" i="170"/>
  <c r="AZ36" i="170"/>
  <c r="AY36" i="170"/>
  <c r="AX36" i="170"/>
  <c r="AW36" i="170"/>
  <c r="AV36" i="170"/>
  <c r="AU36" i="170"/>
  <c r="AT36" i="170"/>
  <c r="AS36" i="170"/>
  <c r="AR36" i="170"/>
  <c r="AQ36" i="170"/>
  <c r="AP36" i="170"/>
  <c r="AO36" i="170"/>
  <c r="AN36" i="170"/>
  <c r="AM36" i="170"/>
  <c r="AL36" i="170"/>
  <c r="AK36" i="170"/>
  <c r="AJ36" i="170"/>
  <c r="AI36" i="170"/>
  <c r="AH36" i="170"/>
  <c r="AG36" i="170"/>
  <c r="AF36" i="170"/>
  <c r="AE36" i="170"/>
  <c r="AD36" i="170"/>
  <c r="AB36" i="170"/>
  <c r="AA36" i="170"/>
  <c r="Z36" i="170"/>
  <c r="Y36" i="170"/>
  <c r="X36" i="170"/>
  <c r="W36" i="170"/>
  <c r="V36" i="170"/>
  <c r="U36" i="170"/>
  <c r="T36" i="170"/>
  <c r="S36" i="170"/>
  <c r="R36" i="170"/>
  <c r="Q36" i="170"/>
  <c r="P36" i="170"/>
  <c r="O36" i="170"/>
  <c r="N36" i="170"/>
  <c r="M36" i="170"/>
  <c r="L36" i="170"/>
  <c r="K36" i="170"/>
  <c r="J36" i="170"/>
  <c r="I36" i="170"/>
  <c r="H36" i="170"/>
  <c r="G36" i="170"/>
  <c r="F36" i="170"/>
  <c r="D36" i="170"/>
  <c r="C36" i="170"/>
  <c r="X156" i="188"/>
  <c r="O154" i="188"/>
  <c r="K154" i="188"/>
  <c r="Y153" i="188"/>
  <c r="J153" i="188"/>
  <c r="Y152" i="188"/>
  <c r="J152" i="188"/>
  <c r="R150" i="188"/>
  <c r="Q150" i="188"/>
  <c r="R149" i="188"/>
  <c r="Q149" i="188"/>
  <c r="Y148" i="188"/>
  <c r="J148" i="188"/>
  <c r="Y147" i="188"/>
  <c r="J147" i="188"/>
  <c r="Y146" i="188"/>
  <c r="J146" i="188"/>
  <c r="Y145" i="188"/>
  <c r="J145" i="188"/>
  <c r="Y144" i="188"/>
  <c r="J144" i="188"/>
  <c r="Y143" i="188"/>
  <c r="J143" i="188"/>
  <c r="Y142" i="188"/>
  <c r="J142" i="188"/>
  <c r="Y141" i="188"/>
  <c r="J141" i="188"/>
  <c r="Y140" i="188"/>
  <c r="J140" i="188"/>
  <c r="X139" i="188"/>
  <c r="Y138" i="188"/>
  <c r="J138" i="188"/>
  <c r="O136" i="188"/>
  <c r="K136" i="188"/>
  <c r="Y135" i="188"/>
  <c r="J135" i="188"/>
  <c r="Y134" i="188"/>
  <c r="J134" i="188"/>
  <c r="Y133" i="188"/>
  <c r="J133" i="188"/>
  <c r="Y132" i="188"/>
  <c r="J132" i="188"/>
  <c r="R131" i="188"/>
  <c r="J131" i="188"/>
  <c r="X130" i="188"/>
  <c r="O129" i="188"/>
  <c r="K129" i="188"/>
  <c r="O128" i="188"/>
  <c r="K128" i="188"/>
  <c r="R127" i="188"/>
  <c r="J127" i="188"/>
  <c r="R126" i="188"/>
  <c r="J126" i="188"/>
  <c r="Y125" i="188"/>
  <c r="J125" i="188"/>
  <c r="Y124" i="188"/>
  <c r="J124" i="188"/>
  <c r="Y123" i="188"/>
  <c r="J123" i="188"/>
  <c r="Y122" i="188"/>
  <c r="J122" i="188"/>
  <c r="Y121" i="188"/>
  <c r="J121" i="188"/>
  <c r="Y120" i="188"/>
  <c r="J120" i="188"/>
  <c r="Y119" i="188"/>
  <c r="J119" i="188"/>
  <c r="Y118" i="188"/>
  <c r="J118" i="188"/>
  <c r="Y117" i="188"/>
  <c r="J117" i="188"/>
  <c r="Y116" i="188"/>
  <c r="J116" i="188"/>
  <c r="X115" i="188"/>
  <c r="O114" i="188"/>
  <c r="K114" i="188"/>
  <c r="Y113" i="188"/>
  <c r="J113" i="188"/>
  <c r="Y112" i="188"/>
  <c r="J112" i="188"/>
  <c r="Y111" i="188"/>
  <c r="J111" i="188"/>
  <c r="X110" i="188"/>
  <c r="K109" i="188"/>
  <c r="V108" i="188"/>
  <c r="M108" i="188"/>
  <c r="K108" i="188"/>
  <c r="V107" i="188"/>
  <c r="M107" i="188"/>
  <c r="K107" i="188"/>
  <c r="V106" i="188"/>
  <c r="M106" i="188"/>
  <c r="K106" i="188"/>
  <c r="V105" i="188"/>
  <c r="K105" i="188"/>
  <c r="K104" i="188"/>
  <c r="O103" i="188"/>
  <c r="K103" i="188"/>
  <c r="T102" i="188"/>
  <c r="J102" i="188"/>
  <c r="T101" i="188"/>
  <c r="J101" i="188"/>
  <c r="T100" i="188"/>
  <c r="J100" i="188"/>
  <c r="T99" i="188"/>
  <c r="J99" i="188"/>
  <c r="T98" i="188"/>
  <c r="J98" i="188"/>
  <c r="T97" i="188"/>
  <c r="J97" i="188"/>
  <c r="T96" i="188"/>
  <c r="J96" i="188"/>
  <c r="T95" i="188"/>
  <c r="J95" i="188"/>
  <c r="T94" i="188"/>
  <c r="J94" i="188"/>
  <c r="Y93" i="188"/>
  <c r="O92" i="188"/>
  <c r="K92" i="188"/>
  <c r="I91" i="188"/>
  <c r="O90" i="188"/>
  <c r="K90" i="188"/>
  <c r="I89" i="188"/>
  <c r="P88" i="188"/>
  <c r="N88" i="188"/>
  <c r="P87" i="188"/>
  <c r="N87" i="188"/>
  <c r="R86" i="188"/>
  <c r="Q86" i="188"/>
  <c r="S85" i="188"/>
  <c r="M85" i="188"/>
  <c r="K85" i="188"/>
  <c r="J85" i="188"/>
  <c r="S84" i="188"/>
  <c r="M84" i="188"/>
  <c r="K84" i="188"/>
  <c r="J84" i="188"/>
  <c r="I82" i="188"/>
  <c r="O80" i="188"/>
  <c r="K80" i="188"/>
  <c r="K79" i="188"/>
  <c r="K78" i="188"/>
  <c r="K77" i="188"/>
  <c r="K76" i="188"/>
  <c r="K75" i="188"/>
  <c r="K74" i="188"/>
  <c r="K73" i="188"/>
  <c r="K72" i="188"/>
  <c r="K71" i="188"/>
  <c r="K70" i="188"/>
  <c r="K69" i="188"/>
  <c r="K68" i="188"/>
  <c r="K67" i="188"/>
  <c r="X66" i="188"/>
  <c r="O64" i="188"/>
  <c r="K64" i="188"/>
  <c r="R63" i="188"/>
  <c r="Q63" i="188"/>
  <c r="R62" i="188"/>
  <c r="Q62" i="188"/>
  <c r="M62" i="188"/>
  <c r="R61" i="188"/>
  <c r="Q61" i="188"/>
  <c r="K60" i="188"/>
  <c r="R59" i="188"/>
  <c r="J59" i="188"/>
  <c r="R58" i="188"/>
  <c r="J58" i="188"/>
  <c r="R57" i="188"/>
  <c r="J57" i="188"/>
  <c r="R56" i="188"/>
  <c r="J56" i="188"/>
  <c r="X55" i="188"/>
  <c r="K54" i="188"/>
  <c r="K53" i="188"/>
  <c r="E53" i="188"/>
  <c r="CA36" i="170" s="1"/>
  <c r="K52" i="188"/>
  <c r="K51" i="188"/>
  <c r="O50" i="188"/>
  <c r="K50" i="188"/>
  <c r="K49" i="188"/>
  <c r="K48" i="188"/>
  <c r="X47" i="188"/>
  <c r="K46" i="188"/>
  <c r="K45" i="188"/>
  <c r="E45" i="188"/>
  <c r="O44" i="188"/>
  <c r="K44" i="188"/>
  <c r="K43" i="188"/>
  <c r="O42" i="188"/>
  <c r="K42" i="188"/>
  <c r="K41" i="188"/>
  <c r="K40" i="188"/>
  <c r="X39" i="188"/>
  <c r="I38" i="188"/>
  <c r="K37" i="188"/>
  <c r="K36" i="188"/>
  <c r="K35" i="188"/>
  <c r="K34" i="188"/>
  <c r="X33" i="188"/>
  <c r="I32" i="188"/>
  <c r="I31" i="188"/>
  <c r="Y30" i="188"/>
  <c r="M30" i="188"/>
  <c r="J30" i="188"/>
  <c r="Y29" i="188"/>
  <c r="M29" i="188"/>
  <c r="J29" i="188"/>
  <c r="K28" i="188"/>
  <c r="K26" i="188"/>
  <c r="I25" i="188"/>
  <c r="I24" i="188"/>
  <c r="Q23" i="188"/>
  <c r="K23" i="188"/>
  <c r="Q22" i="188"/>
  <c r="K22" i="188"/>
  <c r="Q21" i="188"/>
  <c r="K21" i="188"/>
  <c r="Q20" i="188"/>
  <c r="K20" i="188"/>
  <c r="Q19" i="188"/>
  <c r="K19" i="188"/>
  <c r="Q18" i="188"/>
  <c r="K18" i="188"/>
  <c r="Q17" i="188"/>
  <c r="K17" i="188"/>
  <c r="Q16" i="188"/>
  <c r="K16" i="188"/>
  <c r="Q15" i="188"/>
  <c r="K15" i="188"/>
  <c r="K14" i="188"/>
  <c r="O13" i="188"/>
  <c r="L13" i="188"/>
  <c r="K13" i="188"/>
  <c r="I12" i="188"/>
  <c r="HX44" i="170"/>
  <c r="HW44" i="170"/>
  <c r="HV44" i="170"/>
  <c r="HT44" i="170"/>
  <c r="HS44" i="170"/>
  <c r="HR44" i="170"/>
  <c r="HQ44" i="170"/>
  <c r="HP44" i="170"/>
  <c r="HO44" i="170"/>
  <c r="HN44" i="170"/>
  <c r="HM44" i="170"/>
  <c r="HL44" i="170"/>
  <c r="HK44" i="170"/>
  <c r="HJ44" i="170"/>
  <c r="HH44" i="170"/>
  <c r="HF44" i="170"/>
  <c r="HE44" i="170"/>
  <c r="HD44" i="170"/>
  <c r="HC44" i="170"/>
  <c r="HB44" i="170"/>
  <c r="HA44" i="170"/>
  <c r="GY44" i="170"/>
  <c r="GX44" i="170"/>
  <c r="GW44" i="170"/>
  <c r="GV44" i="170"/>
  <c r="GU44" i="170"/>
  <c r="GT44" i="170"/>
  <c r="GS44" i="170"/>
  <c r="GR44" i="170"/>
  <c r="GQ44" i="170"/>
  <c r="GP44" i="170"/>
  <c r="GO44" i="170"/>
  <c r="GN44" i="170"/>
  <c r="GM44" i="170"/>
  <c r="GL44" i="170"/>
  <c r="GJ44" i="170"/>
  <c r="GI44" i="170"/>
  <c r="GH44" i="170"/>
  <c r="GG44" i="170"/>
  <c r="GE44" i="170"/>
  <c r="GD44" i="170"/>
  <c r="GC44" i="170"/>
  <c r="GB44" i="170"/>
  <c r="GA44" i="170"/>
  <c r="FZ44" i="170"/>
  <c r="FY44" i="170"/>
  <c r="FX44" i="170"/>
  <c r="FW44" i="170"/>
  <c r="FU44" i="170"/>
  <c r="FT44" i="170"/>
  <c r="FS44" i="170"/>
  <c r="FR44" i="170"/>
  <c r="FQ44" i="170"/>
  <c r="FP44" i="170"/>
  <c r="FO44" i="170"/>
  <c r="FN44" i="170"/>
  <c r="FM44" i="170"/>
  <c r="FL44" i="170"/>
  <c r="FK44" i="170"/>
  <c r="FJ44" i="170"/>
  <c r="FI44" i="170"/>
  <c r="FH44" i="170"/>
  <c r="FG44" i="170"/>
  <c r="FF44" i="170"/>
  <c r="FE44" i="170"/>
  <c r="FC44" i="170"/>
  <c r="FB44" i="170"/>
  <c r="FA44" i="170"/>
  <c r="EZ44" i="170"/>
  <c r="EY44" i="170"/>
  <c r="EX44" i="170"/>
  <c r="EW44" i="170"/>
  <c r="EV44" i="170"/>
  <c r="EU44" i="170"/>
  <c r="ET44" i="170"/>
  <c r="ES44" i="170"/>
  <c r="ER44" i="170"/>
  <c r="EP44" i="170"/>
  <c r="EO44" i="170"/>
  <c r="EN44" i="170"/>
  <c r="EM44" i="170"/>
  <c r="EL44" i="170"/>
  <c r="EK44" i="170"/>
  <c r="EJ44" i="170"/>
  <c r="EI44" i="170"/>
  <c r="EH44" i="170"/>
  <c r="EG44" i="170"/>
  <c r="EF44" i="170"/>
  <c r="EE44" i="170"/>
  <c r="ED44" i="170"/>
  <c r="EB44" i="170"/>
  <c r="EA44" i="170"/>
  <c r="DZ44" i="170"/>
  <c r="DY44" i="170"/>
  <c r="DX44" i="170"/>
  <c r="DW44" i="170"/>
  <c r="DV44" i="170"/>
  <c r="DU44" i="170"/>
  <c r="DT44" i="170"/>
  <c r="DS44" i="170"/>
  <c r="DR44" i="170"/>
  <c r="DQ44" i="170"/>
  <c r="DO44" i="170"/>
  <c r="DN44" i="170"/>
  <c r="DM44" i="170"/>
  <c r="DL44" i="170"/>
  <c r="DK44" i="170"/>
  <c r="DJ44" i="170"/>
  <c r="DI44" i="170"/>
  <c r="DH44" i="170"/>
  <c r="DG44" i="170"/>
  <c r="DF44" i="170"/>
  <c r="DE44" i="170"/>
  <c r="DD44" i="170"/>
  <c r="DB44" i="170"/>
  <c r="DA44" i="170"/>
  <c r="CZ44" i="170"/>
  <c r="CY44" i="170"/>
  <c r="CX44" i="170"/>
  <c r="CW44" i="170"/>
  <c r="CV44" i="170"/>
  <c r="CU44" i="170"/>
  <c r="CT44" i="170"/>
  <c r="CS44" i="170"/>
  <c r="CR44" i="170"/>
  <c r="CQ44" i="170"/>
  <c r="CN44" i="170"/>
  <c r="CM44" i="170"/>
  <c r="CL44" i="170"/>
  <c r="CK44" i="170"/>
  <c r="CJ44" i="170"/>
  <c r="CI44" i="170"/>
  <c r="CH44" i="170"/>
  <c r="CF44" i="170"/>
  <c r="CD44" i="170"/>
  <c r="CB44" i="170"/>
  <c r="BZ44" i="170"/>
  <c r="BY44" i="170"/>
  <c r="BX44" i="170"/>
  <c r="BW44" i="170"/>
  <c r="BV44" i="170"/>
  <c r="BU44" i="170"/>
  <c r="BT44" i="170"/>
  <c r="BS44" i="170"/>
  <c r="BR44" i="170"/>
  <c r="BQ44" i="170"/>
  <c r="BP44" i="170"/>
  <c r="BO44" i="170"/>
  <c r="BN44" i="170"/>
  <c r="BM44" i="170"/>
  <c r="BL44" i="170"/>
  <c r="BK44" i="170"/>
  <c r="BI44" i="170"/>
  <c r="BG44" i="170"/>
  <c r="BF44" i="170"/>
  <c r="BE44" i="170"/>
  <c r="BD44" i="170"/>
  <c r="BC44" i="170"/>
  <c r="BB44" i="170"/>
  <c r="BA44" i="170"/>
  <c r="AZ44" i="170"/>
  <c r="AY44" i="170"/>
  <c r="AX44" i="170"/>
  <c r="AW44" i="170"/>
  <c r="AV44" i="170"/>
  <c r="AU44" i="170"/>
  <c r="AT44" i="170"/>
  <c r="AR44" i="170"/>
  <c r="AQ44" i="170"/>
  <c r="AP44" i="170"/>
  <c r="AO44" i="170"/>
  <c r="AN44" i="170"/>
  <c r="AM44" i="170"/>
  <c r="AL44" i="170"/>
  <c r="AK44" i="170"/>
  <c r="AJ44" i="170"/>
  <c r="AI44" i="170"/>
  <c r="AH44" i="170"/>
  <c r="AG44" i="170"/>
  <c r="AF44" i="170"/>
  <c r="AE44" i="170"/>
  <c r="AD44" i="170"/>
  <c r="AB44" i="170"/>
  <c r="AA44" i="170"/>
  <c r="Z44" i="170"/>
  <c r="Y44" i="170"/>
  <c r="X44" i="170"/>
  <c r="W44" i="170"/>
  <c r="V44" i="170"/>
  <c r="U44" i="170"/>
  <c r="T44" i="170"/>
  <c r="S44" i="170"/>
  <c r="R44" i="170"/>
  <c r="Q44" i="170"/>
  <c r="P44" i="170"/>
  <c r="O44" i="170"/>
  <c r="N44" i="170"/>
  <c r="M44" i="170"/>
  <c r="L44" i="170"/>
  <c r="K44" i="170"/>
  <c r="J44" i="170"/>
  <c r="I44" i="170"/>
  <c r="H44" i="170"/>
  <c r="G44" i="170"/>
  <c r="F44" i="170"/>
  <c r="D44" i="170"/>
  <c r="C44" i="170"/>
  <c r="X156" i="187"/>
  <c r="O154" i="187"/>
  <c r="K154" i="187"/>
  <c r="Y153" i="187"/>
  <c r="J153" i="187"/>
  <c r="Y152" i="187"/>
  <c r="J152" i="187"/>
  <c r="R150" i="187"/>
  <c r="Q150" i="187"/>
  <c r="R149" i="187"/>
  <c r="Q149" i="187"/>
  <c r="Y148" i="187"/>
  <c r="J148" i="187"/>
  <c r="Y147" i="187"/>
  <c r="J147" i="187"/>
  <c r="Y146" i="187"/>
  <c r="J146" i="187"/>
  <c r="Y145" i="187"/>
  <c r="J145" i="187"/>
  <c r="Y144" i="187"/>
  <c r="J144" i="187"/>
  <c r="Y143" i="187"/>
  <c r="J143" i="187"/>
  <c r="Y142" i="187"/>
  <c r="J142" i="187"/>
  <c r="Y141" i="187"/>
  <c r="J141" i="187"/>
  <c r="Y140" i="187"/>
  <c r="J140" i="187"/>
  <c r="X139" i="187"/>
  <c r="Y138" i="187"/>
  <c r="J138" i="187"/>
  <c r="O136" i="187"/>
  <c r="K136" i="187"/>
  <c r="Y135" i="187"/>
  <c r="J135" i="187"/>
  <c r="Y134" i="187"/>
  <c r="J134" i="187"/>
  <c r="Y133" i="187"/>
  <c r="J133" i="187"/>
  <c r="Y132" i="187"/>
  <c r="J132" i="187"/>
  <c r="R131" i="187"/>
  <c r="J131" i="187"/>
  <c r="X130" i="187"/>
  <c r="O129" i="187"/>
  <c r="K129" i="187"/>
  <c r="O128" i="187"/>
  <c r="K128" i="187"/>
  <c r="R127" i="187"/>
  <c r="J127" i="187"/>
  <c r="R126" i="187"/>
  <c r="J126" i="187"/>
  <c r="Y125" i="187"/>
  <c r="J125" i="187"/>
  <c r="Y124" i="187"/>
  <c r="J124" i="187"/>
  <c r="Y123" i="187"/>
  <c r="J123" i="187"/>
  <c r="Y122" i="187"/>
  <c r="J122" i="187"/>
  <c r="Y121" i="187"/>
  <c r="J121" i="187"/>
  <c r="Y120" i="187"/>
  <c r="J120" i="187"/>
  <c r="Y119" i="187"/>
  <c r="J119" i="187"/>
  <c r="Y118" i="187"/>
  <c r="J118" i="187"/>
  <c r="Y117" i="187"/>
  <c r="J117" i="187"/>
  <c r="Y116" i="187"/>
  <c r="J116" i="187"/>
  <c r="X115" i="187"/>
  <c r="O114" i="187"/>
  <c r="K114" i="187"/>
  <c r="Y113" i="187"/>
  <c r="J113" i="187"/>
  <c r="Y112" i="187"/>
  <c r="J112" i="187"/>
  <c r="Y111" i="187"/>
  <c r="J111" i="187"/>
  <c r="X110" i="187"/>
  <c r="K109" i="187"/>
  <c r="V108" i="187"/>
  <c r="M108" i="187"/>
  <c r="K108" i="187"/>
  <c r="V107" i="187"/>
  <c r="M107" i="187"/>
  <c r="K107" i="187"/>
  <c r="V106" i="187"/>
  <c r="M106" i="187"/>
  <c r="K106" i="187"/>
  <c r="V105" i="187"/>
  <c r="K105" i="187"/>
  <c r="K104" i="187"/>
  <c r="O103" i="187"/>
  <c r="K103" i="187"/>
  <c r="T102" i="187"/>
  <c r="J102" i="187"/>
  <c r="T101" i="187"/>
  <c r="J101" i="187"/>
  <c r="T100" i="187"/>
  <c r="J100" i="187"/>
  <c r="T99" i="187"/>
  <c r="J99" i="187"/>
  <c r="T98" i="187"/>
  <c r="J98" i="187"/>
  <c r="T97" i="187"/>
  <c r="J97" i="187"/>
  <c r="T96" i="187"/>
  <c r="J96" i="187"/>
  <c r="T95" i="187"/>
  <c r="J95" i="187"/>
  <c r="T94" i="187"/>
  <c r="J94" i="187"/>
  <c r="Y93" i="187"/>
  <c r="O92" i="187"/>
  <c r="K92" i="187"/>
  <c r="I91" i="187"/>
  <c r="O90" i="187"/>
  <c r="K90" i="187"/>
  <c r="I89" i="187"/>
  <c r="P88" i="187"/>
  <c r="N88" i="187"/>
  <c r="P87" i="187"/>
  <c r="N87" i="187"/>
  <c r="R86" i="187"/>
  <c r="Q86" i="187"/>
  <c r="S85" i="187"/>
  <c r="M85" i="187"/>
  <c r="K85" i="187"/>
  <c r="J85" i="187"/>
  <c r="S84" i="187"/>
  <c r="M84" i="187"/>
  <c r="K84" i="187"/>
  <c r="J84" i="187"/>
  <c r="I82" i="187"/>
  <c r="O80" i="187"/>
  <c r="K80" i="187"/>
  <c r="K79" i="187"/>
  <c r="K78" i="187"/>
  <c r="K77" i="187"/>
  <c r="K76" i="187"/>
  <c r="K75" i="187"/>
  <c r="K74" i="187"/>
  <c r="K73" i="187"/>
  <c r="K72" i="187"/>
  <c r="K71" i="187"/>
  <c r="K70" i="187"/>
  <c r="K69" i="187"/>
  <c r="K68" i="187"/>
  <c r="K67" i="187"/>
  <c r="X66" i="187"/>
  <c r="O64" i="187"/>
  <c r="K64" i="187"/>
  <c r="R63" i="187"/>
  <c r="Q63" i="187"/>
  <c r="R62" i="187"/>
  <c r="Q62" i="187"/>
  <c r="M62" i="187"/>
  <c r="R61" i="187"/>
  <c r="Q61" i="187"/>
  <c r="K60" i="187"/>
  <c r="R59" i="187"/>
  <c r="J59" i="187"/>
  <c r="R58" i="187"/>
  <c r="J58" i="187"/>
  <c r="R57" i="187"/>
  <c r="J57" i="187"/>
  <c r="R56" i="187"/>
  <c r="J56" i="187"/>
  <c r="X55" i="187"/>
  <c r="K54" i="187"/>
  <c r="K53" i="187"/>
  <c r="E53" i="187"/>
  <c r="CA44" i="170" s="1"/>
  <c r="K52" i="187"/>
  <c r="K51" i="187"/>
  <c r="O50" i="187"/>
  <c r="K50" i="187"/>
  <c r="K49" i="187"/>
  <c r="K48" i="187"/>
  <c r="X47" i="187"/>
  <c r="K46" i="187"/>
  <c r="K45" i="187"/>
  <c r="E45" i="187"/>
  <c r="BH44" i="170" s="1"/>
  <c r="O44" i="187"/>
  <c r="K44" i="187"/>
  <c r="K43" i="187"/>
  <c r="O42" i="187"/>
  <c r="K42" i="187"/>
  <c r="K41" i="187"/>
  <c r="K40" i="187"/>
  <c r="X39" i="187"/>
  <c r="I38" i="187"/>
  <c r="K37" i="187"/>
  <c r="E37" i="187"/>
  <c r="AS44" i="170" s="1"/>
  <c r="K36" i="187"/>
  <c r="K35" i="187"/>
  <c r="K34" i="187"/>
  <c r="X33" i="187"/>
  <c r="I32" i="187"/>
  <c r="I31" i="187"/>
  <c r="Y30" i="187"/>
  <c r="M30" i="187"/>
  <c r="J30" i="187"/>
  <c r="Y29" i="187"/>
  <c r="M29" i="187"/>
  <c r="J29" i="187"/>
  <c r="K28" i="187"/>
  <c r="K26" i="187"/>
  <c r="I25" i="187"/>
  <c r="I24" i="187"/>
  <c r="Q23" i="187"/>
  <c r="K23" i="187"/>
  <c r="Q22" i="187"/>
  <c r="K22" i="187"/>
  <c r="Q21" i="187"/>
  <c r="K21" i="187"/>
  <c r="Q20" i="187"/>
  <c r="K20" i="187"/>
  <c r="Q19" i="187"/>
  <c r="K19" i="187"/>
  <c r="Q18" i="187"/>
  <c r="K18" i="187"/>
  <c r="Q17" i="187"/>
  <c r="K17" i="187"/>
  <c r="Q16" i="187"/>
  <c r="K16" i="187"/>
  <c r="Q15" i="187"/>
  <c r="K15" i="187"/>
  <c r="K14" i="187"/>
  <c r="O13" i="187"/>
  <c r="L13" i="187"/>
  <c r="K13" i="187"/>
  <c r="I12" i="187"/>
  <c r="F58" i="188" l="1"/>
  <c r="CG36" i="170" s="1"/>
  <c r="F56" i="188"/>
  <c r="CC36" i="170" s="1"/>
  <c r="BH36" i="170"/>
  <c r="F57" i="188"/>
  <c r="CE36" i="170" s="1"/>
  <c r="F58" i="187"/>
  <c r="CG44" i="170" s="1"/>
  <c r="F57" i="187"/>
  <c r="CE44" i="170" s="1"/>
  <c r="F56" i="187"/>
  <c r="CC44" i="170" s="1"/>
  <c r="HX45" i="170"/>
  <c r="HW45" i="170"/>
  <c r="HV45" i="170"/>
  <c r="HT45" i="170"/>
  <c r="HS45" i="170"/>
  <c r="HR45" i="170"/>
  <c r="HQ45" i="170"/>
  <c r="HP45" i="170"/>
  <c r="HO45" i="170"/>
  <c r="HN45" i="170"/>
  <c r="HM45" i="170"/>
  <c r="HL45" i="170"/>
  <c r="HK45" i="170"/>
  <c r="HJ45" i="170"/>
  <c r="HH45" i="170"/>
  <c r="HF45" i="170"/>
  <c r="HE45" i="170"/>
  <c r="HD45" i="170"/>
  <c r="HC45" i="170"/>
  <c r="HB45" i="170"/>
  <c r="HA45" i="170"/>
  <c r="GY45" i="170"/>
  <c r="GX45" i="170"/>
  <c r="GW45" i="170"/>
  <c r="GV45" i="170"/>
  <c r="GU45" i="170"/>
  <c r="GT45" i="170"/>
  <c r="GS45" i="170"/>
  <c r="GR45" i="170"/>
  <c r="GQ45" i="170"/>
  <c r="GP45" i="170"/>
  <c r="GO45" i="170"/>
  <c r="GN45" i="170"/>
  <c r="GM45" i="170"/>
  <c r="GL45" i="170"/>
  <c r="GJ45" i="170"/>
  <c r="GI45" i="170"/>
  <c r="GH45" i="170"/>
  <c r="GG45" i="170"/>
  <c r="GE45" i="170"/>
  <c r="GD45" i="170"/>
  <c r="GC45" i="170"/>
  <c r="GB45" i="170"/>
  <c r="GA45" i="170"/>
  <c r="FZ45" i="170"/>
  <c r="FY45" i="170"/>
  <c r="FX45" i="170"/>
  <c r="FW45" i="170"/>
  <c r="FU45" i="170"/>
  <c r="FT45" i="170"/>
  <c r="FS45" i="170"/>
  <c r="FR45" i="170"/>
  <c r="FQ45" i="170"/>
  <c r="FP45" i="170"/>
  <c r="FO45" i="170"/>
  <c r="FN45" i="170"/>
  <c r="FM45" i="170"/>
  <c r="FL45" i="170"/>
  <c r="FK45" i="170"/>
  <c r="FJ45" i="170"/>
  <c r="FI45" i="170"/>
  <c r="FH45" i="170"/>
  <c r="FG45" i="170"/>
  <c r="FF45" i="170"/>
  <c r="FE45" i="170"/>
  <c r="FC45" i="170"/>
  <c r="FB45" i="170"/>
  <c r="FA45" i="170"/>
  <c r="EZ45" i="170"/>
  <c r="EY45" i="170"/>
  <c r="EX45" i="170"/>
  <c r="EW45" i="170"/>
  <c r="EV45" i="170"/>
  <c r="EU45" i="170"/>
  <c r="ET45" i="170"/>
  <c r="ES45" i="170"/>
  <c r="ER45" i="170"/>
  <c r="EP45" i="170"/>
  <c r="EO45" i="170"/>
  <c r="EN45" i="170"/>
  <c r="EM45" i="170"/>
  <c r="EL45" i="170"/>
  <c r="EK45" i="170"/>
  <c r="EJ45" i="170"/>
  <c r="EI45" i="170"/>
  <c r="EH45" i="170"/>
  <c r="EG45" i="170"/>
  <c r="EF45" i="170"/>
  <c r="EE45" i="170"/>
  <c r="ED45" i="170"/>
  <c r="EB45" i="170"/>
  <c r="EA45" i="170"/>
  <c r="DZ45" i="170"/>
  <c r="DY45" i="170"/>
  <c r="DX45" i="170"/>
  <c r="DW45" i="170"/>
  <c r="DV45" i="170"/>
  <c r="DU45" i="170"/>
  <c r="DT45" i="170"/>
  <c r="DS45" i="170"/>
  <c r="DR45" i="170"/>
  <c r="DQ45" i="170"/>
  <c r="DO45" i="170"/>
  <c r="DN45" i="170"/>
  <c r="DM45" i="170"/>
  <c r="DL45" i="170"/>
  <c r="DK45" i="170"/>
  <c r="DJ45" i="170"/>
  <c r="DI45" i="170"/>
  <c r="DH45" i="170"/>
  <c r="DG45" i="170"/>
  <c r="DF45" i="170"/>
  <c r="DE45" i="170"/>
  <c r="DD45" i="170"/>
  <c r="DB45" i="170"/>
  <c r="DA45" i="170"/>
  <c r="CZ45" i="170"/>
  <c r="CY45" i="170"/>
  <c r="CX45" i="170"/>
  <c r="CW45" i="170"/>
  <c r="CV45" i="170"/>
  <c r="CU45" i="170"/>
  <c r="CT45" i="170"/>
  <c r="CS45" i="170"/>
  <c r="CR45" i="170"/>
  <c r="CQ45" i="170"/>
  <c r="CN45" i="170"/>
  <c r="CM45" i="170"/>
  <c r="CL45" i="170"/>
  <c r="CK45" i="170"/>
  <c r="CJ45" i="170"/>
  <c r="CI45" i="170"/>
  <c r="CH45" i="170"/>
  <c r="CF45" i="170"/>
  <c r="CE45" i="170"/>
  <c r="CD45" i="170"/>
  <c r="CB45" i="170"/>
  <c r="BZ45" i="170"/>
  <c r="BY45" i="170"/>
  <c r="BX45" i="170"/>
  <c r="BW45" i="170"/>
  <c r="BV45" i="170"/>
  <c r="BU45" i="170"/>
  <c r="BT45" i="170"/>
  <c r="BS45" i="170"/>
  <c r="BR45" i="170"/>
  <c r="BQ45" i="170"/>
  <c r="BP45" i="170"/>
  <c r="BO45" i="170"/>
  <c r="BN45" i="170"/>
  <c r="BM45" i="170"/>
  <c r="BL45" i="170"/>
  <c r="BK45" i="170"/>
  <c r="BI45" i="170"/>
  <c r="BG45" i="170"/>
  <c r="BF45" i="170"/>
  <c r="BE45" i="170"/>
  <c r="BD45" i="170"/>
  <c r="BC45" i="170"/>
  <c r="BB45" i="170"/>
  <c r="BA45" i="170"/>
  <c r="AZ45" i="170"/>
  <c r="AY45" i="170"/>
  <c r="AX45" i="170"/>
  <c r="AW45" i="170"/>
  <c r="AV45" i="170"/>
  <c r="AU45" i="170"/>
  <c r="AT45" i="170"/>
  <c r="AR45" i="170"/>
  <c r="AQ45" i="170"/>
  <c r="AP45" i="170"/>
  <c r="AO45" i="170"/>
  <c r="AN45" i="170"/>
  <c r="AM45" i="170"/>
  <c r="AL45" i="170"/>
  <c r="AK45" i="170"/>
  <c r="AJ45" i="170"/>
  <c r="AI45" i="170"/>
  <c r="AH45" i="170"/>
  <c r="AG45" i="170"/>
  <c r="AF45" i="170"/>
  <c r="AE45" i="170"/>
  <c r="AD45" i="170"/>
  <c r="AB45" i="170"/>
  <c r="AA45" i="170"/>
  <c r="Z45" i="170"/>
  <c r="Y45" i="170"/>
  <c r="X45" i="170"/>
  <c r="W45" i="170"/>
  <c r="V45" i="170"/>
  <c r="U45" i="170"/>
  <c r="T45" i="170"/>
  <c r="S45" i="170"/>
  <c r="R45" i="170"/>
  <c r="Q45" i="170"/>
  <c r="P45" i="170"/>
  <c r="O45" i="170"/>
  <c r="N45" i="170"/>
  <c r="M45" i="170"/>
  <c r="L45" i="170"/>
  <c r="K45" i="170"/>
  <c r="J45" i="170"/>
  <c r="I45" i="170"/>
  <c r="H45" i="170"/>
  <c r="G45" i="170"/>
  <c r="F45" i="170"/>
  <c r="D45" i="170"/>
  <c r="C45" i="170"/>
  <c r="X156" i="186"/>
  <c r="O154" i="186"/>
  <c r="K154" i="186"/>
  <c r="Y153" i="186"/>
  <c r="J153" i="186"/>
  <c r="Y152" i="186"/>
  <c r="J152" i="186"/>
  <c r="R150" i="186"/>
  <c r="Q150" i="186"/>
  <c r="R149" i="186"/>
  <c r="Q149" i="186"/>
  <c r="Y148" i="186"/>
  <c r="J148" i="186"/>
  <c r="Y147" i="186"/>
  <c r="J147" i="186"/>
  <c r="Y146" i="186"/>
  <c r="J146" i="186"/>
  <c r="Y145" i="186"/>
  <c r="J145" i="186"/>
  <c r="Y144" i="186"/>
  <c r="J144" i="186"/>
  <c r="Y143" i="186"/>
  <c r="J143" i="186"/>
  <c r="Y142" i="186"/>
  <c r="J142" i="186"/>
  <c r="Y141" i="186"/>
  <c r="J141" i="186"/>
  <c r="Y140" i="186"/>
  <c r="J140" i="186"/>
  <c r="X139" i="186"/>
  <c r="Y138" i="186"/>
  <c r="J138" i="186"/>
  <c r="O136" i="186"/>
  <c r="K136" i="186"/>
  <c r="Y135" i="186"/>
  <c r="J135" i="186"/>
  <c r="Y134" i="186"/>
  <c r="J134" i="186"/>
  <c r="Y133" i="186"/>
  <c r="J133" i="186"/>
  <c r="Y132" i="186"/>
  <c r="J132" i="186"/>
  <c r="R131" i="186"/>
  <c r="J131" i="186"/>
  <c r="X130" i="186"/>
  <c r="O129" i="186"/>
  <c r="K129" i="186"/>
  <c r="O128" i="186"/>
  <c r="K128" i="186"/>
  <c r="R127" i="186"/>
  <c r="J127" i="186"/>
  <c r="R126" i="186"/>
  <c r="J126" i="186"/>
  <c r="Y125" i="186"/>
  <c r="J125" i="186"/>
  <c r="Y124" i="186"/>
  <c r="J124" i="186"/>
  <c r="Y123" i="186"/>
  <c r="J123" i="186"/>
  <c r="Y122" i="186"/>
  <c r="J122" i="186"/>
  <c r="Y121" i="186"/>
  <c r="J121" i="186"/>
  <c r="Y120" i="186"/>
  <c r="J120" i="186"/>
  <c r="Y119" i="186"/>
  <c r="J119" i="186"/>
  <c r="Y118" i="186"/>
  <c r="J118" i="186"/>
  <c r="Y117" i="186"/>
  <c r="J117" i="186"/>
  <c r="Y116" i="186"/>
  <c r="J116" i="186"/>
  <c r="X115" i="186"/>
  <c r="O114" i="186"/>
  <c r="K114" i="186"/>
  <c r="Y113" i="186"/>
  <c r="J113" i="186"/>
  <c r="Y112" i="186"/>
  <c r="J112" i="186"/>
  <c r="Y111" i="186"/>
  <c r="J111" i="186"/>
  <c r="X110" i="186"/>
  <c r="K109" i="186"/>
  <c r="V108" i="186"/>
  <c r="M108" i="186"/>
  <c r="K108" i="186"/>
  <c r="V107" i="186"/>
  <c r="M107" i="186"/>
  <c r="K107" i="186"/>
  <c r="V106" i="186"/>
  <c r="M106" i="186"/>
  <c r="K106" i="186"/>
  <c r="V105" i="186"/>
  <c r="K105" i="186"/>
  <c r="K104" i="186"/>
  <c r="O103" i="186"/>
  <c r="K103" i="186"/>
  <c r="T102" i="186"/>
  <c r="J102" i="186"/>
  <c r="T101" i="186"/>
  <c r="J101" i="186"/>
  <c r="T100" i="186"/>
  <c r="J100" i="186"/>
  <c r="T99" i="186"/>
  <c r="J99" i="186"/>
  <c r="T98" i="186"/>
  <c r="J98" i="186"/>
  <c r="T97" i="186"/>
  <c r="J97" i="186"/>
  <c r="T96" i="186"/>
  <c r="J96" i="186"/>
  <c r="T95" i="186"/>
  <c r="J95" i="186"/>
  <c r="T94" i="186"/>
  <c r="J94" i="186"/>
  <c r="Y93" i="186"/>
  <c r="O92" i="186"/>
  <c r="K92" i="186"/>
  <c r="I91" i="186"/>
  <c r="O90" i="186"/>
  <c r="K90" i="186"/>
  <c r="I89" i="186"/>
  <c r="P88" i="186"/>
  <c r="N88" i="186"/>
  <c r="P87" i="186"/>
  <c r="N87" i="186"/>
  <c r="R86" i="186"/>
  <c r="Q86" i="186"/>
  <c r="S85" i="186"/>
  <c r="M85" i="186"/>
  <c r="K85" i="186"/>
  <c r="J85" i="186"/>
  <c r="S84" i="186"/>
  <c r="M84" i="186"/>
  <c r="K84" i="186"/>
  <c r="J84" i="186"/>
  <c r="I82" i="186"/>
  <c r="O80" i="186"/>
  <c r="K80" i="186"/>
  <c r="K79" i="186"/>
  <c r="K78" i="186"/>
  <c r="K77" i="186"/>
  <c r="K76" i="186"/>
  <c r="K75" i="186"/>
  <c r="K74" i="186"/>
  <c r="K73" i="186"/>
  <c r="K72" i="186"/>
  <c r="K71" i="186"/>
  <c r="K70" i="186"/>
  <c r="K69" i="186"/>
  <c r="K68" i="186"/>
  <c r="K67" i="186"/>
  <c r="X66" i="186"/>
  <c r="O64" i="186"/>
  <c r="K64" i="186"/>
  <c r="R63" i="186"/>
  <c r="Q63" i="186"/>
  <c r="R62" i="186"/>
  <c r="Q62" i="186"/>
  <c r="M62" i="186"/>
  <c r="R61" i="186"/>
  <c r="Q61" i="186"/>
  <c r="K60" i="186"/>
  <c r="R59" i="186"/>
  <c r="J59" i="186"/>
  <c r="R58" i="186"/>
  <c r="J58" i="186"/>
  <c r="R57" i="186"/>
  <c r="J57" i="186"/>
  <c r="R56" i="186"/>
  <c r="J56" i="186"/>
  <c r="X55" i="186"/>
  <c r="K54" i="186"/>
  <c r="K53" i="186"/>
  <c r="E53" i="186"/>
  <c r="CA45" i="170" s="1"/>
  <c r="K52" i="186"/>
  <c r="K51" i="186"/>
  <c r="O50" i="186"/>
  <c r="K50" i="186"/>
  <c r="K49" i="186"/>
  <c r="K48" i="186"/>
  <c r="X47" i="186"/>
  <c r="K46" i="186"/>
  <c r="K45" i="186"/>
  <c r="E45" i="186"/>
  <c r="O44" i="186"/>
  <c r="K44" i="186"/>
  <c r="K43" i="186"/>
  <c r="O42" i="186"/>
  <c r="K42" i="186"/>
  <c r="K41" i="186"/>
  <c r="K40" i="186"/>
  <c r="X39" i="186"/>
  <c r="I38" i="186"/>
  <c r="K37" i="186"/>
  <c r="E37" i="186"/>
  <c r="AS45" i="170" s="1"/>
  <c r="K36" i="186"/>
  <c r="K35" i="186"/>
  <c r="K34" i="186"/>
  <c r="X33" i="186"/>
  <c r="I32" i="186"/>
  <c r="I31" i="186"/>
  <c r="Y30" i="186"/>
  <c r="M30" i="186"/>
  <c r="J30" i="186"/>
  <c r="Y29" i="186"/>
  <c r="M29" i="186"/>
  <c r="J29" i="186"/>
  <c r="K28" i="186"/>
  <c r="K26" i="186"/>
  <c r="I25" i="186"/>
  <c r="I24" i="186"/>
  <c r="Q23" i="186"/>
  <c r="K23" i="186"/>
  <c r="Q22" i="186"/>
  <c r="K22" i="186"/>
  <c r="Q21" i="186"/>
  <c r="K21" i="186"/>
  <c r="Q20" i="186"/>
  <c r="K20" i="186"/>
  <c r="Q19" i="186"/>
  <c r="K19" i="186"/>
  <c r="Q18" i="186"/>
  <c r="K18" i="186"/>
  <c r="Q17" i="186"/>
  <c r="K17" i="186"/>
  <c r="Q16" i="186"/>
  <c r="K16" i="186"/>
  <c r="Q15" i="186"/>
  <c r="K15" i="186"/>
  <c r="K14" i="186"/>
  <c r="O13" i="186"/>
  <c r="L13" i="186"/>
  <c r="K13" i="186"/>
  <c r="I12" i="186"/>
  <c r="F58" i="186" l="1"/>
  <c r="CG45" i="170" s="1"/>
  <c r="BH45" i="170"/>
  <c r="F56" i="186"/>
  <c r="CC45" i="170" s="1"/>
  <c r="HX46" i="170" l="1"/>
  <c r="HW46" i="170"/>
  <c r="HV46" i="170"/>
  <c r="HT46" i="170"/>
  <c r="HS46" i="170"/>
  <c r="HR46" i="170"/>
  <c r="HQ46" i="170"/>
  <c r="HP46" i="170"/>
  <c r="HO46" i="170"/>
  <c r="HN46" i="170"/>
  <c r="HM46" i="170"/>
  <c r="HL46" i="170"/>
  <c r="HK46" i="170"/>
  <c r="HJ46" i="170"/>
  <c r="HH46" i="170"/>
  <c r="HF46" i="170"/>
  <c r="HE46" i="170"/>
  <c r="HD46" i="170"/>
  <c r="HC46" i="170"/>
  <c r="HB46" i="170"/>
  <c r="HA46" i="170"/>
  <c r="GY46" i="170"/>
  <c r="GX46" i="170"/>
  <c r="GW46" i="170"/>
  <c r="GV46" i="170"/>
  <c r="GU46" i="170"/>
  <c r="GT46" i="170"/>
  <c r="GS46" i="170"/>
  <c r="GR46" i="170"/>
  <c r="GQ46" i="170"/>
  <c r="GP46" i="170"/>
  <c r="GO46" i="170"/>
  <c r="GN46" i="170"/>
  <c r="GM46" i="170"/>
  <c r="GL46" i="170"/>
  <c r="GJ46" i="170"/>
  <c r="GI46" i="170"/>
  <c r="GH46" i="170"/>
  <c r="GG46" i="170"/>
  <c r="GE46" i="170"/>
  <c r="GD46" i="170"/>
  <c r="GC46" i="170"/>
  <c r="GB46" i="170"/>
  <c r="GA46" i="170"/>
  <c r="FZ46" i="170"/>
  <c r="FY46" i="170"/>
  <c r="FX46" i="170"/>
  <c r="FW46" i="170"/>
  <c r="FU46" i="170"/>
  <c r="FT46" i="170"/>
  <c r="FS46" i="170"/>
  <c r="FR46" i="170"/>
  <c r="FQ46" i="170"/>
  <c r="FP46" i="170"/>
  <c r="FO46" i="170"/>
  <c r="FN46" i="170"/>
  <c r="FM46" i="170"/>
  <c r="FL46" i="170"/>
  <c r="FK46" i="170"/>
  <c r="FJ46" i="170"/>
  <c r="FI46" i="170"/>
  <c r="FH46" i="170"/>
  <c r="FG46" i="170"/>
  <c r="FF46" i="170"/>
  <c r="FE46" i="170"/>
  <c r="FC46" i="170"/>
  <c r="FB46" i="170"/>
  <c r="FA46" i="170"/>
  <c r="EZ46" i="170"/>
  <c r="EY46" i="170"/>
  <c r="EX46" i="170"/>
  <c r="EW46" i="170"/>
  <c r="EV46" i="170"/>
  <c r="EU46" i="170"/>
  <c r="ET46" i="170"/>
  <c r="ES46" i="170"/>
  <c r="ER46" i="170"/>
  <c r="EP46" i="170"/>
  <c r="EO46" i="170"/>
  <c r="EN46" i="170"/>
  <c r="EM46" i="170"/>
  <c r="EL46" i="170"/>
  <c r="EK46" i="170"/>
  <c r="EJ46" i="170"/>
  <c r="EI46" i="170"/>
  <c r="EH46" i="170"/>
  <c r="EG46" i="170"/>
  <c r="EF46" i="170"/>
  <c r="EE46" i="170"/>
  <c r="ED46" i="170"/>
  <c r="EB46" i="170"/>
  <c r="EA46" i="170"/>
  <c r="DZ46" i="170"/>
  <c r="DY46" i="170"/>
  <c r="DX46" i="170"/>
  <c r="DW46" i="170"/>
  <c r="DV46" i="170"/>
  <c r="DU46" i="170"/>
  <c r="DT46" i="170"/>
  <c r="DS46" i="170"/>
  <c r="DR46" i="170"/>
  <c r="DQ46" i="170"/>
  <c r="DO46" i="170"/>
  <c r="DN46" i="170"/>
  <c r="DM46" i="170"/>
  <c r="DL46" i="170"/>
  <c r="DK46" i="170"/>
  <c r="DJ46" i="170"/>
  <c r="DI46" i="170"/>
  <c r="DH46" i="170"/>
  <c r="DG46" i="170"/>
  <c r="DF46" i="170"/>
  <c r="DE46" i="170"/>
  <c r="DD46" i="170"/>
  <c r="DB46" i="170"/>
  <c r="DA46" i="170"/>
  <c r="CZ46" i="170"/>
  <c r="CY46" i="170"/>
  <c r="CX46" i="170"/>
  <c r="CW46" i="170"/>
  <c r="CV46" i="170"/>
  <c r="CU46" i="170"/>
  <c r="CT46" i="170"/>
  <c r="CS46" i="170"/>
  <c r="CR46" i="170"/>
  <c r="CQ46" i="170"/>
  <c r="CN46" i="170"/>
  <c r="CM46" i="170"/>
  <c r="CL46" i="170"/>
  <c r="CK46" i="170"/>
  <c r="CJ46" i="170"/>
  <c r="CI46" i="170"/>
  <c r="CH46" i="170"/>
  <c r="CF46" i="170"/>
  <c r="CD46" i="170"/>
  <c r="CB46" i="170"/>
  <c r="BZ46" i="170"/>
  <c r="BY46" i="170"/>
  <c r="BX46" i="170"/>
  <c r="BW46" i="170"/>
  <c r="BV46" i="170"/>
  <c r="BU46" i="170"/>
  <c r="BT46" i="170"/>
  <c r="BS46" i="170"/>
  <c r="BR46" i="170"/>
  <c r="BQ46" i="170"/>
  <c r="BP46" i="170"/>
  <c r="BO46" i="170"/>
  <c r="BN46" i="170"/>
  <c r="BM46" i="170"/>
  <c r="BL46" i="170"/>
  <c r="BK46" i="170"/>
  <c r="BI46" i="170"/>
  <c r="BG46" i="170"/>
  <c r="BF46" i="170"/>
  <c r="BE46" i="170"/>
  <c r="BD46" i="170"/>
  <c r="BC46" i="170"/>
  <c r="BB46" i="170"/>
  <c r="BA46" i="170"/>
  <c r="AZ46" i="170"/>
  <c r="AY46" i="170"/>
  <c r="AX46" i="170"/>
  <c r="AW46" i="170"/>
  <c r="AV46" i="170"/>
  <c r="AU46" i="170"/>
  <c r="AT46" i="170"/>
  <c r="AR46" i="170"/>
  <c r="AQ46" i="170"/>
  <c r="AP46" i="170"/>
  <c r="AO46" i="170"/>
  <c r="AN46" i="170"/>
  <c r="AM46" i="170"/>
  <c r="AL46" i="170"/>
  <c r="AK46" i="170"/>
  <c r="AJ46" i="170"/>
  <c r="AI46" i="170"/>
  <c r="AH46" i="170"/>
  <c r="AG46" i="170"/>
  <c r="AF46" i="170"/>
  <c r="AE46" i="170"/>
  <c r="AD46" i="170"/>
  <c r="AB46" i="170"/>
  <c r="AA46" i="170"/>
  <c r="Z46" i="170"/>
  <c r="Y46" i="170"/>
  <c r="X46" i="170"/>
  <c r="W46" i="170"/>
  <c r="V46" i="170"/>
  <c r="U46" i="170"/>
  <c r="T46" i="170"/>
  <c r="S46" i="170"/>
  <c r="R46" i="170"/>
  <c r="Q46" i="170"/>
  <c r="P46" i="170"/>
  <c r="O46" i="170"/>
  <c r="N46" i="170"/>
  <c r="M46" i="170"/>
  <c r="L46" i="170"/>
  <c r="K46" i="170"/>
  <c r="J46" i="170"/>
  <c r="I46" i="170"/>
  <c r="H46" i="170"/>
  <c r="G46" i="170"/>
  <c r="F46" i="170"/>
  <c r="D46" i="170"/>
  <c r="C46" i="170"/>
  <c r="X156" i="185"/>
  <c r="O154" i="185"/>
  <c r="K154" i="185"/>
  <c r="Y153" i="185"/>
  <c r="J153" i="185"/>
  <c r="Y152" i="185"/>
  <c r="J152" i="185"/>
  <c r="R150" i="185"/>
  <c r="Q150" i="185"/>
  <c r="R149" i="185"/>
  <c r="Q149" i="185"/>
  <c r="Y148" i="185"/>
  <c r="J148" i="185"/>
  <c r="Y147" i="185"/>
  <c r="J147" i="185"/>
  <c r="Y146" i="185"/>
  <c r="J146" i="185"/>
  <c r="Y145" i="185"/>
  <c r="J145" i="185"/>
  <c r="Y144" i="185"/>
  <c r="J144" i="185"/>
  <c r="Y143" i="185"/>
  <c r="J143" i="185"/>
  <c r="Y142" i="185"/>
  <c r="J142" i="185"/>
  <c r="Y141" i="185"/>
  <c r="J141" i="185"/>
  <c r="Y140" i="185"/>
  <c r="J140" i="185"/>
  <c r="X139" i="185"/>
  <c r="Y138" i="185"/>
  <c r="J138" i="185"/>
  <c r="O136" i="185"/>
  <c r="K136" i="185"/>
  <c r="Y135" i="185"/>
  <c r="J135" i="185"/>
  <c r="Y134" i="185"/>
  <c r="J134" i="185"/>
  <c r="Y133" i="185"/>
  <c r="J133" i="185"/>
  <c r="Y132" i="185"/>
  <c r="J132" i="185"/>
  <c r="R131" i="185"/>
  <c r="J131" i="185"/>
  <c r="X130" i="185"/>
  <c r="O129" i="185"/>
  <c r="K129" i="185"/>
  <c r="O128" i="185"/>
  <c r="K128" i="185"/>
  <c r="R127" i="185"/>
  <c r="J127" i="185"/>
  <c r="R126" i="185"/>
  <c r="J126" i="185"/>
  <c r="Y125" i="185"/>
  <c r="J125" i="185"/>
  <c r="Y124" i="185"/>
  <c r="J124" i="185"/>
  <c r="Y123" i="185"/>
  <c r="J123" i="185"/>
  <c r="Y122" i="185"/>
  <c r="J122" i="185"/>
  <c r="Y121" i="185"/>
  <c r="J121" i="185"/>
  <c r="Y120" i="185"/>
  <c r="J120" i="185"/>
  <c r="Y119" i="185"/>
  <c r="J119" i="185"/>
  <c r="Y118" i="185"/>
  <c r="J118" i="185"/>
  <c r="Y117" i="185"/>
  <c r="J117" i="185"/>
  <c r="Y116" i="185"/>
  <c r="J116" i="185"/>
  <c r="X115" i="185"/>
  <c r="O114" i="185"/>
  <c r="K114" i="185"/>
  <c r="Y113" i="185"/>
  <c r="J113" i="185"/>
  <c r="Y112" i="185"/>
  <c r="J112" i="185"/>
  <c r="Y111" i="185"/>
  <c r="J111" i="185"/>
  <c r="X110" i="185"/>
  <c r="K109" i="185"/>
  <c r="V108" i="185"/>
  <c r="M108" i="185"/>
  <c r="K108" i="185"/>
  <c r="V107" i="185"/>
  <c r="M107" i="185"/>
  <c r="K107" i="185"/>
  <c r="V106" i="185"/>
  <c r="M106" i="185"/>
  <c r="K106" i="185"/>
  <c r="V105" i="185"/>
  <c r="K105" i="185"/>
  <c r="K104" i="185"/>
  <c r="O103" i="185"/>
  <c r="K103" i="185"/>
  <c r="T102" i="185"/>
  <c r="J102" i="185"/>
  <c r="T101" i="185"/>
  <c r="J101" i="185"/>
  <c r="T100" i="185"/>
  <c r="J100" i="185"/>
  <c r="T99" i="185"/>
  <c r="J99" i="185"/>
  <c r="T98" i="185"/>
  <c r="J98" i="185"/>
  <c r="T97" i="185"/>
  <c r="J97" i="185"/>
  <c r="T96" i="185"/>
  <c r="J96" i="185"/>
  <c r="T95" i="185"/>
  <c r="J95" i="185"/>
  <c r="T94" i="185"/>
  <c r="J94" i="185"/>
  <c r="Y93" i="185"/>
  <c r="O92" i="185"/>
  <c r="K92" i="185"/>
  <c r="I91" i="185"/>
  <c r="O90" i="185"/>
  <c r="K90" i="185"/>
  <c r="I89" i="185"/>
  <c r="P88" i="185"/>
  <c r="N88" i="185"/>
  <c r="P87" i="185"/>
  <c r="N87" i="185"/>
  <c r="R86" i="185"/>
  <c r="Q86" i="185"/>
  <c r="S85" i="185"/>
  <c r="M85" i="185"/>
  <c r="K85" i="185"/>
  <c r="J85" i="185"/>
  <c r="S84" i="185"/>
  <c r="M84" i="185"/>
  <c r="K84" i="185"/>
  <c r="J84" i="185"/>
  <c r="I82" i="185"/>
  <c r="O80" i="185"/>
  <c r="K80" i="185"/>
  <c r="K79" i="185"/>
  <c r="K78" i="185"/>
  <c r="K77" i="185"/>
  <c r="K76" i="185"/>
  <c r="K75" i="185"/>
  <c r="K74" i="185"/>
  <c r="K73" i="185"/>
  <c r="K72" i="185"/>
  <c r="K71" i="185"/>
  <c r="K70" i="185"/>
  <c r="K69" i="185"/>
  <c r="K68" i="185"/>
  <c r="K67" i="185"/>
  <c r="X66" i="185"/>
  <c r="O64" i="185"/>
  <c r="K64" i="185"/>
  <c r="R63" i="185"/>
  <c r="Q63" i="185"/>
  <c r="R62" i="185"/>
  <c r="Q62" i="185"/>
  <c r="M62" i="185"/>
  <c r="R61" i="185"/>
  <c r="Q61" i="185"/>
  <c r="K60" i="185"/>
  <c r="R59" i="185"/>
  <c r="J59" i="185"/>
  <c r="R58" i="185"/>
  <c r="J58" i="185"/>
  <c r="R57" i="185"/>
  <c r="J57" i="185"/>
  <c r="R56" i="185"/>
  <c r="J56" i="185"/>
  <c r="X55" i="185"/>
  <c r="K54" i="185"/>
  <c r="K53" i="185"/>
  <c r="E53" i="185"/>
  <c r="CA46" i="170" s="1"/>
  <c r="K52" i="185"/>
  <c r="K51" i="185"/>
  <c r="O50" i="185"/>
  <c r="K50" i="185"/>
  <c r="K49" i="185"/>
  <c r="K48" i="185"/>
  <c r="X47" i="185"/>
  <c r="K46" i="185"/>
  <c r="K45" i="185"/>
  <c r="CE46" i="170"/>
  <c r="O44" i="185"/>
  <c r="K44" i="185"/>
  <c r="K43" i="185"/>
  <c r="O42" i="185"/>
  <c r="K42" i="185"/>
  <c r="K41" i="185"/>
  <c r="K40" i="185"/>
  <c r="X39" i="185"/>
  <c r="I38" i="185"/>
  <c r="K37" i="185"/>
  <c r="AS46" i="170"/>
  <c r="K36" i="185"/>
  <c r="K35" i="185"/>
  <c r="K34" i="185"/>
  <c r="X33" i="185"/>
  <c r="I32" i="185"/>
  <c r="I31" i="185"/>
  <c r="Y30" i="185"/>
  <c r="M30" i="185"/>
  <c r="J30" i="185"/>
  <c r="Y29" i="185"/>
  <c r="M29" i="185"/>
  <c r="J29" i="185"/>
  <c r="K28" i="185"/>
  <c r="K26" i="185"/>
  <c r="I25" i="185"/>
  <c r="I24" i="185"/>
  <c r="Q23" i="185"/>
  <c r="K23" i="185"/>
  <c r="Q22" i="185"/>
  <c r="K22" i="185"/>
  <c r="Q21" i="185"/>
  <c r="K21" i="185"/>
  <c r="Q20" i="185"/>
  <c r="K20" i="185"/>
  <c r="Q19" i="185"/>
  <c r="K19" i="185"/>
  <c r="Q18" i="185"/>
  <c r="K18" i="185"/>
  <c r="Q17" i="185"/>
  <c r="K17" i="185"/>
  <c r="Q16" i="185"/>
  <c r="K16" i="185"/>
  <c r="Q15" i="185"/>
  <c r="K15" i="185"/>
  <c r="K14" i="185"/>
  <c r="O13" i="185"/>
  <c r="L13" i="185"/>
  <c r="K13" i="185"/>
  <c r="I12" i="185"/>
  <c r="BH46" i="170" l="1"/>
  <c r="CC46" i="170"/>
  <c r="CG46" i="170"/>
  <c r="HX7" i="170" l="1"/>
  <c r="HW7" i="170"/>
  <c r="HV7" i="170"/>
  <c r="HT7" i="170"/>
  <c r="HS7" i="170"/>
  <c r="HR7" i="170"/>
  <c r="HQ7" i="170"/>
  <c r="HP7" i="170"/>
  <c r="HO7" i="170"/>
  <c r="HN7" i="170"/>
  <c r="HM7" i="170"/>
  <c r="HL7" i="170"/>
  <c r="HK7" i="170"/>
  <c r="HJ7" i="170"/>
  <c r="HH7" i="170"/>
  <c r="HF7" i="170"/>
  <c r="HE7" i="170"/>
  <c r="HD7" i="170"/>
  <c r="HC7" i="170"/>
  <c r="HB7" i="170"/>
  <c r="HA7" i="170"/>
  <c r="GY7" i="170"/>
  <c r="GX7" i="170"/>
  <c r="GW7" i="170"/>
  <c r="GV7" i="170"/>
  <c r="GU7" i="170"/>
  <c r="GT7" i="170"/>
  <c r="GS7" i="170"/>
  <c r="GR7" i="170"/>
  <c r="GQ7" i="170"/>
  <c r="GP7" i="170"/>
  <c r="GO7" i="170"/>
  <c r="GN7" i="170"/>
  <c r="GM7" i="170"/>
  <c r="GL7" i="170"/>
  <c r="GJ7" i="170"/>
  <c r="GI7" i="170"/>
  <c r="GH7" i="170"/>
  <c r="GG7" i="170"/>
  <c r="GE7" i="170"/>
  <c r="GD7" i="170"/>
  <c r="GC7" i="170"/>
  <c r="GB7" i="170"/>
  <c r="GA7" i="170"/>
  <c r="FZ7" i="170"/>
  <c r="FY7" i="170"/>
  <c r="FX7" i="170"/>
  <c r="FW7" i="170"/>
  <c r="FU7" i="170"/>
  <c r="FT7" i="170"/>
  <c r="FS7" i="170"/>
  <c r="FR7" i="170"/>
  <c r="FQ7" i="170"/>
  <c r="FP7" i="170"/>
  <c r="FO7" i="170"/>
  <c r="FN7" i="170"/>
  <c r="FM7" i="170"/>
  <c r="FL7" i="170"/>
  <c r="FK7" i="170"/>
  <c r="FJ7" i="170"/>
  <c r="FI7" i="170"/>
  <c r="FH7" i="170"/>
  <c r="FG7" i="170"/>
  <c r="FF7" i="170"/>
  <c r="FE7" i="170"/>
  <c r="FC7" i="170"/>
  <c r="FB7" i="170"/>
  <c r="FA7" i="170"/>
  <c r="EZ7" i="170"/>
  <c r="EY7" i="170"/>
  <c r="EX7" i="170"/>
  <c r="EW7" i="170"/>
  <c r="EV7" i="170"/>
  <c r="EU7" i="170"/>
  <c r="ET7" i="170"/>
  <c r="ES7" i="170"/>
  <c r="ER7" i="170"/>
  <c r="EP7" i="170"/>
  <c r="EO7" i="170"/>
  <c r="EN7" i="170"/>
  <c r="EM7" i="170"/>
  <c r="EL7" i="170"/>
  <c r="EK7" i="170"/>
  <c r="EJ7" i="170"/>
  <c r="EI7" i="170"/>
  <c r="EH7" i="170"/>
  <c r="EG7" i="170"/>
  <c r="EF7" i="170"/>
  <c r="EE7" i="170"/>
  <c r="ED7" i="170"/>
  <c r="EB7" i="170"/>
  <c r="EA7" i="170"/>
  <c r="DZ7" i="170"/>
  <c r="DY7" i="170"/>
  <c r="DX7" i="170"/>
  <c r="DW7" i="170"/>
  <c r="DV7" i="170"/>
  <c r="DU7" i="170"/>
  <c r="DT7" i="170"/>
  <c r="DS7" i="170"/>
  <c r="DR7" i="170"/>
  <c r="DQ7" i="170"/>
  <c r="DO7" i="170"/>
  <c r="DN7" i="170"/>
  <c r="DM7" i="170"/>
  <c r="DL7" i="170"/>
  <c r="DK7" i="170"/>
  <c r="DJ7" i="170"/>
  <c r="DI7" i="170"/>
  <c r="DH7" i="170"/>
  <c r="DG7" i="170"/>
  <c r="DF7" i="170"/>
  <c r="DE7" i="170"/>
  <c r="DD7" i="170"/>
  <c r="DB7" i="170"/>
  <c r="DA7" i="170"/>
  <c r="CZ7" i="170"/>
  <c r="CY7" i="170"/>
  <c r="CX7" i="170"/>
  <c r="CW7" i="170"/>
  <c r="CV7" i="170"/>
  <c r="CU7" i="170"/>
  <c r="CT7" i="170"/>
  <c r="CS7" i="170"/>
  <c r="CR7" i="170"/>
  <c r="CQ7" i="170"/>
  <c r="CN7" i="170"/>
  <c r="CM7" i="170"/>
  <c r="CL7" i="170"/>
  <c r="CK7" i="170"/>
  <c r="CJ7" i="170"/>
  <c r="CI7" i="170"/>
  <c r="CH7" i="170"/>
  <c r="CF7" i="170"/>
  <c r="CE7" i="170"/>
  <c r="CD7" i="170"/>
  <c r="CB7" i="170"/>
  <c r="BZ7" i="170"/>
  <c r="BY7" i="170"/>
  <c r="BX7" i="170"/>
  <c r="BW7" i="170"/>
  <c r="BV7" i="170"/>
  <c r="BU7" i="170"/>
  <c r="BT7" i="170"/>
  <c r="BS7" i="170"/>
  <c r="BR7" i="170"/>
  <c r="BQ7" i="170"/>
  <c r="BP7" i="170"/>
  <c r="BO7" i="170"/>
  <c r="BN7" i="170"/>
  <c r="BM7" i="170"/>
  <c r="BL7" i="170"/>
  <c r="BK7" i="170"/>
  <c r="BI7" i="170"/>
  <c r="BG7" i="170"/>
  <c r="BF7" i="170"/>
  <c r="BE7" i="170"/>
  <c r="BD7" i="170"/>
  <c r="BC7" i="170"/>
  <c r="BB7" i="170"/>
  <c r="BA7" i="170"/>
  <c r="AZ7" i="170"/>
  <c r="AY7" i="170"/>
  <c r="AX7" i="170"/>
  <c r="AW7" i="170"/>
  <c r="AV7" i="170"/>
  <c r="AU7" i="170"/>
  <c r="AT7" i="170"/>
  <c r="AR7" i="170"/>
  <c r="AQ7" i="170"/>
  <c r="AP7" i="170"/>
  <c r="AO7" i="170"/>
  <c r="AN7" i="170"/>
  <c r="AM7" i="170"/>
  <c r="AL7" i="170"/>
  <c r="AK7" i="170"/>
  <c r="AJ7" i="170"/>
  <c r="AI7" i="170"/>
  <c r="AH7" i="170"/>
  <c r="AG7" i="170"/>
  <c r="AF7" i="170"/>
  <c r="AE7" i="170"/>
  <c r="AD7" i="170"/>
  <c r="AB7" i="170"/>
  <c r="AA7" i="170"/>
  <c r="Z7" i="170"/>
  <c r="Y7" i="170"/>
  <c r="X7" i="170"/>
  <c r="W7" i="170"/>
  <c r="V7" i="170"/>
  <c r="U7" i="170"/>
  <c r="T7" i="170"/>
  <c r="S7" i="170"/>
  <c r="R7" i="170"/>
  <c r="Q7" i="170"/>
  <c r="P7" i="170"/>
  <c r="O7" i="170"/>
  <c r="N7" i="170"/>
  <c r="M7" i="170"/>
  <c r="L7" i="170"/>
  <c r="K7" i="170"/>
  <c r="J7" i="170"/>
  <c r="I7" i="170"/>
  <c r="H7" i="170"/>
  <c r="G7" i="170"/>
  <c r="F7" i="170"/>
  <c r="D7" i="170"/>
  <c r="C7" i="170"/>
  <c r="HX15" i="170"/>
  <c r="HW15" i="170"/>
  <c r="HV15" i="170"/>
  <c r="HT15" i="170"/>
  <c r="HS15" i="170"/>
  <c r="HR15" i="170"/>
  <c r="HQ15" i="170"/>
  <c r="HP15" i="170"/>
  <c r="HO15" i="170"/>
  <c r="HN15" i="170"/>
  <c r="HM15" i="170"/>
  <c r="HL15" i="170"/>
  <c r="HK15" i="170"/>
  <c r="HJ15" i="170"/>
  <c r="HH15" i="170"/>
  <c r="HF15" i="170"/>
  <c r="HE15" i="170"/>
  <c r="HD15" i="170"/>
  <c r="HC15" i="170"/>
  <c r="HB15" i="170"/>
  <c r="HA15" i="170"/>
  <c r="GY15" i="170"/>
  <c r="GX15" i="170"/>
  <c r="GW15" i="170"/>
  <c r="GV15" i="170"/>
  <c r="GU15" i="170"/>
  <c r="GT15" i="170"/>
  <c r="GS15" i="170"/>
  <c r="GR15" i="170"/>
  <c r="GQ15" i="170"/>
  <c r="GP15" i="170"/>
  <c r="GO15" i="170"/>
  <c r="GN15" i="170"/>
  <c r="GM15" i="170"/>
  <c r="GL15" i="170"/>
  <c r="GJ15" i="170"/>
  <c r="GI15" i="170"/>
  <c r="GH15" i="170"/>
  <c r="GG15" i="170"/>
  <c r="GE15" i="170"/>
  <c r="GD15" i="170"/>
  <c r="GC15" i="170"/>
  <c r="GB15" i="170"/>
  <c r="GA15" i="170"/>
  <c r="FZ15" i="170"/>
  <c r="FY15" i="170"/>
  <c r="FX15" i="170"/>
  <c r="FW15" i="170"/>
  <c r="FU15" i="170"/>
  <c r="FT15" i="170"/>
  <c r="FS15" i="170"/>
  <c r="FR15" i="170"/>
  <c r="FQ15" i="170"/>
  <c r="FP15" i="170"/>
  <c r="FO15" i="170"/>
  <c r="FN15" i="170"/>
  <c r="FM15" i="170"/>
  <c r="FL15" i="170"/>
  <c r="FK15" i="170"/>
  <c r="FJ15" i="170"/>
  <c r="FI15" i="170"/>
  <c r="FH15" i="170"/>
  <c r="FG15" i="170"/>
  <c r="FF15" i="170"/>
  <c r="FE15" i="170"/>
  <c r="FC15" i="170"/>
  <c r="FB15" i="170"/>
  <c r="FA15" i="170"/>
  <c r="EZ15" i="170"/>
  <c r="EY15" i="170"/>
  <c r="EX15" i="170"/>
  <c r="EW15" i="170"/>
  <c r="EV15" i="170"/>
  <c r="EU15" i="170"/>
  <c r="ET15" i="170"/>
  <c r="ES15" i="170"/>
  <c r="ER15" i="170"/>
  <c r="EP15" i="170"/>
  <c r="EO15" i="170"/>
  <c r="EN15" i="170"/>
  <c r="EM15" i="170"/>
  <c r="EL15" i="170"/>
  <c r="EK15" i="170"/>
  <c r="EJ15" i="170"/>
  <c r="EI15" i="170"/>
  <c r="EH15" i="170"/>
  <c r="EG15" i="170"/>
  <c r="EF15" i="170"/>
  <c r="EE15" i="170"/>
  <c r="ED15" i="170"/>
  <c r="EB15" i="170"/>
  <c r="EA15" i="170"/>
  <c r="DZ15" i="170"/>
  <c r="DY15" i="170"/>
  <c r="DX15" i="170"/>
  <c r="DW15" i="170"/>
  <c r="DV15" i="170"/>
  <c r="DU15" i="170"/>
  <c r="DT15" i="170"/>
  <c r="DS15" i="170"/>
  <c r="DR15" i="170"/>
  <c r="DQ15" i="170"/>
  <c r="DO15" i="170"/>
  <c r="DN15" i="170"/>
  <c r="DM15" i="170"/>
  <c r="DL15" i="170"/>
  <c r="DK15" i="170"/>
  <c r="DJ15" i="170"/>
  <c r="DI15" i="170"/>
  <c r="DH15" i="170"/>
  <c r="DG15" i="170"/>
  <c r="DF15" i="170"/>
  <c r="DE15" i="170"/>
  <c r="DD15" i="170"/>
  <c r="DB15" i="170"/>
  <c r="DA15" i="170"/>
  <c r="CZ15" i="170"/>
  <c r="CY15" i="170"/>
  <c r="CX15" i="170"/>
  <c r="CW15" i="170"/>
  <c r="CV15" i="170"/>
  <c r="CU15" i="170"/>
  <c r="CT15" i="170"/>
  <c r="CS15" i="170"/>
  <c r="CR15" i="170"/>
  <c r="CQ15" i="170"/>
  <c r="CN15" i="170"/>
  <c r="CM15" i="170"/>
  <c r="CL15" i="170"/>
  <c r="CK15" i="170"/>
  <c r="CJ15" i="170"/>
  <c r="CI15" i="170"/>
  <c r="CH15" i="170"/>
  <c r="CG15" i="170"/>
  <c r="CF15" i="170"/>
  <c r="CE15" i="170"/>
  <c r="CD15" i="170"/>
  <c r="CB15" i="170"/>
  <c r="BZ15" i="170"/>
  <c r="BY15" i="170"/>
  <c r="BX15" i="170"/>
  <c r="BW15" i="170"/>
  <c r="BV15" i="170"/>
  <c r="BU15" i="170"/>
  <c r="BT15" i="170"/>
  <c r="BS15" i="170"/>
  <c r="BR15" i="170"/>
  <c r="BQ15" i="170"/>
  <c r="BP15" i="170"/>
  <c r="BO15" i="170"/>
  <c r="BN15" i="170"/>
  <c r="BM15" i="170"/>
  <c r="BL15" i="170"/>
  <c r="BK15" i="170"/>
  <c r="BI15" i="170"/>
  <c r="BG15" i="170"/>
  <c r="BF15" i="170"/>
  <c r="BE15" i="170"/>
  <c r="BD15" i="170"/>
  <c r="BC15" i="170"/>
  <c r="BB15" i="170"/>
  <c r="BA15" i="170"/>
  <c r="AZ15" i="170"/>
  <c r="AY15" i="170"/>
  <c r="AX15" i="170"/>
  <c r="AW15" i="170"/>
  <c r="AV15" i="170"/>
  <c r="AU15" i="170"/>
  <c r="AT15" i="170"/>
  <c r="AR15" i="170"/>
  <c r="AQ15" i="170"/>
  <c r="AP15" i="170"/>
  <c r="AO15" i="170"/>
  <c r="AN15" i="170"/>
  <c r="AM15" i="170"/>
  <c r="AL15" i="170"/>
  <c r="AK15" i="170"/>
  <c r="AJ15" i="170"/>
  <c r="AI15" i="170"/>
  <c r="AH15" i="170"/>
  <c r="AG15" i="170"/>
  <c r="AF15" i="170"/>
  <c r="AE15" i="170"/>
  <c r="AD15" i="170"/>
  <c r="AB15" i="170"/>
  <c r="AA15" i="170"/>
  <c r="Z15" i="170"/>
  <c r="Y15" i="170"/>
  <c r="X15" i="170"/>
  <c r="W15" i="170"/>
  <c r="V15" i="170"/>
  <c r="U15" i="170"/>
  <c r="T15" i="170"/>
  <c r="S15" i="170"/>
  <c r="R15" i="170"/>
  <c r="Q15" i="170"/>
  <c r="P15" i="170"/>
  <c r="O15" i="170"/>
  <c r="N15" i="170"/>
  <c r="M15" i="170"/>
  <c r="L15" i="170"/>
  <c r="K15" i="170"/>
  <c r="J15" i="170"/>
  <c r="I15" i="170"/>
  <c r="H15" i="170"/>
  <c r="G15" i="170"/>
  <c r="F15" i="170"/>
  <c r="D15" i="170"/>
  <c r="C15" i="170"/>
  <c r="X156" i="184"/>
  <c r="O154" i="184"/>
  <c r="K154" i="184"/>
  <c r="Y153" i="184"/>
  <c r="J153" i="184"/>
  <c r="Y152" i="184"/>
  <c r="J152" i="184"/>
  <c r="R150" i="184"/>
  <c r="Q150" i="184"/>
  <c r="R149" i="184"/>
  <c r="Q149" i="184"/>
  <c r="Y148" i="184"/>
  <c r="J148" i="184"/>
  <c r="Y147" i="184"/>
  <c r="J147" i="184"/>
  <c r="Y146" i="184"/>
  <c r="J146" i="184"/>
  <c r="Y145" i="184"/>
  <c r="J145" i="184"/>
  <c r="Y144" i="184"/>
  <c r="J144" i="184"/>
  <c r="Y143" i="184"/>
  <c r="J143" i="184"/>
  <c r="Y142" i="184"/>
  <c r="J142" i="184"/>
  <c r="Y141" i="184"/>
  <c r="J141" i="184"/>
  <c r="Y140" i="184"/>
  <c r="J140" i="184"/>
  <c r="X139" i="184"/>
  <c r="Y138" i="184"/>
  <c r="J138" i="184"/>
  <c r="O136" i="184"/>
  <c r="K136" i="184"/>
  <c r="Y135" i="184"/>
  <c r="J135" i="184"/>
  <c r="Y134" i="184"/>
  <c r="J134" i="184"/>
  <c r="Y133" i="184"/>
  <c r="J133" i="184"/>
  <c r="Y132" i="184"/>
  <c r="J132" i="184"/>
  <c r="R131" i="184"/>
  <c r="J131" i="184"/>
  <c r="X130" i="184"/>
  <c r="O129" i="184"/>
  <c r="K129" i="184"/>
  <c r="O128" i="184"/>
  <c r="K128" i="184"/>
  <c r="R127" i="184"/>
  <c r="J127" i="184"/>
  <c r="R126" i="184"/>
  <c r="J126" i="184"/>
  <c r="Y125" i="184"/>
  <c r="J125" i="184"/>
  <c r="Y124" i="184"/>
  <c r="J124" i="184"/>
  <c r="Y123" i="184"/>
  <c r="J123" i="184"/>
  <c r="Y122" i="184"/>
  <c r="J122" i="184"/>
  <c r="Y121" i="184"/>
  <c r="J121" i="184"/>
  <c r="Y120" i="184"/>
  <c r="J120" i="184"/>
  <c r="Y119" i="184"/>
  <c r="J119" i="184"/>
  <c r="Y118" i="184"/>
  <c r="J118" i="184"/>
  <c r="Y117" i="184"/>
  <c r="J117" i="184"/>
  <c r="Y116" i="184"/>
  <c r="J116" i="184"/>
  <c r="X115" i="184"/>
  <c r="O114" i="184"/>
  <c r="K114" i="184"/>
  <c r="Y113" i="184"/>
  <c r="J113" i="184"/>
  <c r="Y112" i="184"/>
  <c r="J112" i="184"/>
  <c r="Y111" i="184"/>
  <c r="J111" i="184"/>
  <c r="X110" i="184"/>
  <c r="K109" i="184"/>
  <c r="V108" i="184"/>
  <c r="M108" i="184"/>
  <c r="K108" i="184"/>
  <c r="V107" i="184"/>
  <c r="M107" i="184"/>
  <c r="K107" i="184"/>
  <c r="V106" i="184"/>
  <c r="M106" i="184"/>
  <c r="K106" i="184"/>
  <c r="V105" i="184"/>
  <c r="K105" i="184"/>
  <c r="K104" i="184"/>
  <c r="O103" i="184"/>
  <c r="K103" i="184"/>
  <c r="T102" i="184"/>
  <c r="J102" i="184"/>
  <c r="T101" i="184"/>
  <c r="J101" i="184"/>
  <c r="T100" i="184"/>
  <c r="J100" i="184"/>
  <c r="T99" i="184"/>
  <c r="J99" i="184"/>
  <c r="T98" i="184"/>
  <c r="J98" i="184"/>
  <c r="T97" i="184"/>
  <c r="J97" i="184"/>
  <c r="T96" i="184"/>
  <c r="J96" i="184"/>
  <c r="T95" i="184"/>
  <c r="J95" i="184"/>
  <c r="T94" i="184"/>
  <c r="J94" i="184"/>
  <c r="Y93" i="184"/>
  <c r="O92" i="184"/>
  <c r="K92" i="184"/>
  <c r="I91" i="184"/>
  <c r="O90" i="184"/>
  <c r="K90" i="184"/>
  <c r="I89" i="184"/>
  <c r="P88" i="184"/>
  <c r="N88" i="184"/>
  <c r="P87" i="184"/>
  <c r="N87" i="184"/>
  <c r="R86" i="184"/>
  <c r="Q86" i="184"/>
  <c r="S85" i="184"/>
  <c r="M85" i="184"/>
  <c r="K85" i="184"/>
  <c r="J85" i="184"/>
  <c r="S84" i="184"/>
  <c r="M84" i="184"/>
  <c r="K84" i="184"/>
  <c r="J84" i="184"/>
  <c r="I82" i="184"/>
  <c r="O80" i="184"/>
  <c r="K80" i="184"/>
  <c r="K79" i="184"/>
  <c r="K78" i="184"/>
  <c r="K77" i="184"/>
  <c r="K76" i="184"/>
  <c r="K75" i="184"/>
  <c r="K74" i="184"/>
  <c r="K73" i="184"/>
  <c r="K72" i="184"/>
  <c r="K71" i="184"/>
  <c r="K70" i="184"/>
  <c r="K69" i="184"/>
  <c r="K68" i="184"/>
  <c r="K67" i="184"/>
  <c r="X66" i="184"/>
  <c r="O64" i="184"/>
  <c r="K64" i="184"/>
  <c r="R63" i="184"/>
  <c r="Q63" i="184"/>
  <c r="R62" i="184"/>
  <c r="Q62" i="184"/>
  <c r="M62" i="184"/>
  <c r="R61" i="184"/>
  <c r="Q61" i="184"/>
  <c r="K60" i="184"/>
  <c r="R59" i="184"/>
  <c r="J59" i="184"/>
  <c r="R58" i="184"/>
  <c r="J58" i="184"/>
  <c r="R57" i="184"/>
  <c r="J57" i="184"/>
  <c r="R56" i="184"/>
  <c r="J56" i="184"/>
  <c r="X55" i="184"/>
  <c r="K54" i="184"/>
  <c r="K53" i="184"/>
  <c r="E53" i="184"/>
  <c r="CA15" i="170" s="1"/>
  <c r="K52" i="184"/>
  <c r="K51" i="184"/>
  <c r="O50" i="184"/>
  <c r="K50" i="184"/>
  <c r="K49" i="184"/>
  <c r="K48" i="184"/>
  <c r="X47" i="184"/>
  <c r="K46" i="184"/>
  <c r="K45" i="184"/>
  <c r="E45" i="184"/>
  <c r="O44" i="184"/>
  <c r="K44" i="184"/>
  <c r="K43" i="184"/>
  <c r="O42" i="184"/>
  <c r="K42" i="184"/>
  <c r="K41" i="184"/>
  <c r="K40" i="184"/>
  <c r="X39" i="184"/>
  <c r="I38" i="184"/>
  <c r="K37" i="184"/>
  <c r="E37" i="184"/>
  <c r="AS15" i="170" s="1"/>
  <c r="K36" i="184"/>
  <c r="K35" i="184"/>
  <c r="K34" i="184"/>
  <c r="X33" i="184"/>
  <c r="I32" i="184"/>
  <c r="I31" i="184"/>
  <c r="Y30" i="184"/>
  <c r="M30" i="184"/>
  <c r="J30" i="184"/>
  <c r="Y29" i="184"/>
  <c r="M29" i="184"/>
  <c r="J29" i="184"/>
  <c r="K28" i="184"/>
  <c r="K26" i="184"/>
  <c r="I25" i="184"/>
  <c r="I24" i="184"/>
  <c r="Q23" i="184"/>
  <c r="K23" i="184"/>
  <c r="Q22" i="184"/>
  <c r="K22" i="184"/>
  <c r="Q21" i="184"/>
  <c r="K21" i="184"/>
  <c r="Q20" i="184"/>
  <c r="K20" i="184"/>
  <c r="Q19" i="184"/>
  <c r="K19" i="184"/>
  <c r="Q18" i="184"/>
  <c r="K18" i="184"/>
  <c r="Q17" i="184"/>
  <c r="K17" i="184"/>
  <c r="Q16" i="184"/>
  <c r="K16" i="184"/>
  <c r="Q15" i="184"/>
  <c r="K15" i="184"/>
  <c r="K14" i="184"/>
  <c r="O13" i="184"/>
  <c r="L13" i="184"/>
  <c r="K13" i="184"/>
  <c r="I12" i="184"/>
  <c r="F56" i="184" l="1"/>
  <c r="CC15" i="170" s="1"/>
  <c r="BH15" i="170"/>
  <c r="HX38" i="170"/>
  <c r="HW38" i="170"/>
  <c r="HV38" i="170"/>
  <c r="HT38" i="170"/>
  <c r="HS38" i="170"/>
  <c r="HR38" i="170"/>
  <c r="HQ38" i="170"/>
  <c r="HP38" i="170"/>
  <c r="HO38" i="170"/>
  <c r="HN38" i="170"/>
  <c r="HM38" i="170"/>
  <c r="HL38" i="170"/>
  <c r="HK38" i="170"/>
  <c r="HJ38" i="170"/>
  <c r="HH38" i="170"/>
  <c r="HF38" i="170"/>
  <c r="HE38" i="170"/>
  <c r="HD38" i="170"/>
  <c r="HC38" i="170"/>
  <c r="HB38" i="170"/>
  <c r="HA38" i="170"/>
  <c r="GY38" i="170"/>
  <c r="GX38" i="170"/>
  <c r="GW38" i="170"/>
  <c r="GV38" i="170"/>
  <c r="GU38" i="170"/>
  <c r="GT38" i="170"/>
  <c r="GS38" i="170"/>
  <c r="GR38" i="170"/>
  <c r="GQ38" i="170"/>
  <c r="GP38" i="170"/>
  <c r="GO38" i="170"/>
  <c r="GN38" i="170"/>
  <c r="GM38" i="170"/>
  <c r="GL38" i="170"/>
  <c r="GJ38" i="170"/>
  <c r="GI38" i="170"/>
  <c r="GH38" i="170"/>
  <c r="GG38" i="170"/>
  <c r="GE38" i="170"/>
  <c r="GD38" i="170"/>
  <c r="GC38" i="170"/>
  <c r="GB38" i="170"/>
  <c r="GA38" i="170"/>
  <c r="FZ38" i="170"/>
  <c r="FY38" i="170"/>
  <c r="FX38" i="170"/>
  <c r="FW38" i="170"/>
  <c r="FU38" i="170"/>
  <c r="FT38" i="170"/>
  <c r="FS38" i="170"/>
  <c r="FR38" i="170"/>
  <c r="FQ38" i="170"/>
  <c r="FP38" i="170"/>
  <c r="FO38" i="170"/>
  <c r="FN38" i="170"/>
  <c r="FM38" i="170"/>
  <c r="FL38" i="170"/>
  <c r="FK38" i="170"/>
  <c r="FJ38" i="170"/>
  <c r="FI38" i="170"/>
  <c r="FH38" i="170"/>
  <c r="FG38" i="170"/>
  <c r="FF38" i="170"/>
  <c r="FE38" i="170"/>
  <c r="FC38" i="170"/>
  <c r="FB38" i="170"/>
  <c r="FA38" i="170"/>
  <c r="EZ38" i="170"/>
  <c r="EY38" i="170"/>
  <c r="EX38" i="170"/>
  <c r="EW38" i="170"/>
  <c r="EV38" i="170"/>
  <c r="EU38" i="170"/>
  <c r="ET38" i="170"/>
  <c r="ES38" i="170"/>
  <c r="ER38" i="170"/>
  <c r="EP38" i="170"/>
  <c r="EO38" i="170"/>
  <c r="EN38" i="170"/>
  <c r="EM38" i="170"/>
  <c r="EL38" i="170"/>
  <c r="EK38" i="170"/>
  <c r="EJ38" i="170"/>
  <c r="EI38" i="170"/>
  <c r="EH38" i="170"/>
  <c r="EG38" i="170"/>
  <c r="EF38" i="170"/>
  <c r="EE38" i="170"/>
  <c r="ED38" i="170"/>
  <c r="EB38" i="170"/>
  <c r="EA38" i="170"/>
  <c r="DZ38" i="170"/>
  <c r="DY38" i="170"/>
  <c r="DX38" i="170"/>
  <c r="DW38" i="170"/>
  <c r="DV38" i="170"/>
  <c r="DU38" i="170"/>
  <c r="DT38" i="170"/>
  <c r="DS38" i="170"/>
  <c r="DR38" i="170"/>
  <c r="DQ38" i="170"/>
  <c r="DO38" i="170"/>
  <c r="DN38" i="170"/>
  <c r="DM38" i="170"/>
  <c r="DL38" i="170"/>
  <c r="DK38" i="170"/>
  <c r="DJ38" i="170"/>
  <c r="DI38" i="170"/>
  <c r="DH38" i="170"/>
  <c r="DG38" i="170"/>
  <c r="DF38" i="170"/>
  <c r="DE38" i="170"/>
  <c r="DD38" i="170"/>
  <c r="DB38" i="170"/>
  <c r="DA38" i="170"/>
  <c r="CZ38" i="170"/>
  <c r="CY38" i="170"/>
  <c r="CX38" i="170"/>
  <c r="CW38" i="170"/>
  <c r="CV38" i="170"/>
  <c r="CU38" i="170"/>
  <c r="CT38" i="170"/>
  <c r="CS38" i="170"/>
  <c r="CR38" i="170"/>
  <c r="CQ38" i="170"/>
  <c r="CN38" i="170"/>
  <c r="CM38" i="170"/>
  <c r="CL38" i="170"/>
  <c r="CK38" i="170"/>
  <c r="CJ38" i="170"/>
  <c r="CI38" i="170"/>
  <c r="CH38" i="170"/>
  <c r="CF38" i="170"/>
  <c r="CE38" i="170"/>
  <c r="CD38" i="170"/>
  <c r="CB38" i="170"/>
  <c r="BZ38" i="170"/>
  <c r="BY38" i="170"/>
  <c r="BX38" i="170"/>
  <c r="BW38" i="170"/>
  <c r="BV38" i="170"/>
  <c r="BU38" i="170"/>
  <c r="BT38" i="170"/>
  <c r="BS38" i="170"/>
  <c r="BR38" i="170"/>
  <c r="BQ38" i="170"/>
  <c r="BP38" i="170"/>
  <c r="BO38" i="170"/>
  <c r="BN38" i="170"/>
  <c r="BM38" i="170"/>
  <c r="BL38" i="170"/>
  <c r="BK38" i="170"/>
  <c r="BI38" i="170"/>
  <c r="BG38" i="170"/>
  <c r="BF38" i="170"/>
  <c r="BE38" i="170"/>
  <c r="BD38" i="170"/>
  <c r="BC38" i="170"/>
  <c r="BB38" i="170"/>
  <c r="BA38" i="170"/>
  <c r="AZ38" i="170"/>
  <c r="AY38" i="170"/>
  <c r="AX38" i="170"/>
  <c r="AW38" i="170"/>
  <c r="AV38" i="170"/>
  <c r="AU38" i="170"/>
  <c r="AT38" i="170"/>
  <c r="AR38" i="170"/>
  <c r="AQ38" i="170"/>
  <c r="AP38" i="170"/>
  <c r="AO38" i="170"/>
  <c r="AN38" i="170"/>
  <c r="AM38" i="170"/>
  <c r="AL38" i="170"/>
  <c r="AK38" i="170"/>
  <c r="AJ38" i="170"/>
  <c r="AI38" i="170"/>
  <c r="AH38" i="170"/>
  <c r="AG38" i="170"/>
  <c r="AF38" i="170"/>
  <c r="AE38" i="170"/>
  <c r="AD38" i="170"/>
  <c r="AB38" i="170"/>
  <c r="AA38" i="170"/>
  <c r="Z38" i="170"/>
  <c r="Y38" i="170"/>
  <c r="X38" i="170"/>
  <c r="W38" i="170"/>
  <c r="V38" i="170"/>
  <c r="U38" i="170"/>
  <c r="T38" i="170"/>
  <c r="S38" i="170"/>
  <c r="R38" i="170"/>
  <c r="Q38" i="170"/>
  <c r="P38" i="170"/>
  <c r="O38" i="170"/>
  <c r="N38" i="170"/>
  <c r="M38" i="170"/>
  <c r="L38" i="170"/>
  <c r="K38" i="170"/>
  <c r="J38" i="170"/>
  <c r="I38" i="170"/>
  <c r="H38" i="170"/>
  <c r="G38" i="170"/>
  <c r="F38" i="170"/>
  <c r="D38" i="170"/>
  <c r="C38" i="170"/>
  <c r="X156" i="183"/>
  <c r="O154" i="183"/>
  <c r="K154" i="183"/>
  <c r="Y153" i="183"/>
  <c r="J153" i="183"/>
  <c r="Y152" i="183"/>
  <c r="J152" i="183"/>
  <c r="R150" i="183"/>
  <c r="Q150" i="183"/>
  <c r="R149" i="183"/>
  <c r="Q149" i="183"/>
  <c r="Y148" i="183"/>
  <c r="J148" i="183"/>
  <c r="Y147" i="183"/>
  <c r="J147" i="183"/>
  <c r="Y146" i="183"/>
  <c r="J146" i="183"/>
  <c r="Y145" i="183"/>
  <c r="J145" i="183"/>
  <c r="Y144" i="183"/>
  <c r="J144" i="183"/>
  <c r="Y143" i="183"/>
  <c r="J143" i="183"/>
  <c r="Y142" i="183"/>
  <c r="J142" i="183"/>
  <c r="Y141" i="183"/>
  <c r="J141" i="183"/>
  <c r="Y140" i="183"/>
  <c r="J140" i="183"/>
  <c r="X139" i="183"/>
  <c r="Y138" i="183"/>
  <c r="J138" i="183"/>
  <c r="O136" i="183"/>
  <c r="K136" i="183"/>
  <c r="Y135" i="183"/>
  <c r="J135" i="183"/>
  <c r="Y134" i="183"/>
  <c r="J134" i="183"/>
  <c r="Y133" i="183"/>
  <c r="J133" i="183"/>
  <c r="Y132" i="183"/>
  <c r="J132" i="183"/>
  <c r="R131" i="183"/>
  <c r="J131" i="183"/>
  <c r="X130" i="183"/>
  <c r="O129" i="183"/>
  <c r="K129" i="183"/>
  <c r="O128" i="183"/>
  <c r="K128" i="183"/>
  <c r="R127" i="183"/>
  <c r="J127" i="183"/>
  <c r="R126" i="183"/>
  <c r="J126" i="183"/>
  <c r="Y125" i="183"/>
  <c r="J125" i="183"/>
  <c r="Y124" i="183"/>
  <c r="J124" i="183"/>
  <c r="Y123" i="183"/>
  <c r="J123" i="183"/>
  <c r="Y122" i="183"/>
  <c r="J122" i="183"/>
  <c r="Y121" i="183"/>
  <c r="J121" i="183"/>
  <c r="Y120" i="183"/>
  <c r="J120" i="183"/>
  <c r="Y119" i="183"/>
  <c r="J119" i="183"/>
  <c r="Y118" i="183"/>
  <c r="J118" i="183"/>
  <c r="Y117" i="183"/>
  <c r="J117" i="183"/>
  <c r="Y116" i="183"/>
  <c r="J116" i="183"/>
  <c r="X115" i="183"/>
  <c r="O114" i="183"/>
  <c r="K114" i="183"/>
  <c r="Y113" i="183"/>
  <c r="J113" i="183"/>
  <c r="Y112" i="183"/>
  <c r="J112" i="183"/>
  <c r="Y111" i="183"/>
  <c r="J111" i="183"/>
  <c r="X110" i="183"/>
  <c r="K109" i="183"/>
  <c r="V108" i="183"/>
  <c r="M108" i="183"/>
  <c r="K108" i="183"/>
  <c r="V107" i="183"/>
  <c r="M107" i="183"/>
  <c r="K107" i="183"/>
  <c r="V106" i="183"/>
  <c r="M106" i="183"/>
  <c r="K106" i="183"/>
  <c r="V105" i="183"/>
  <c r="K105" i="183"/>
  <c r="K104" i="183"/>
  <c r="O103" i="183"/>
  <c r="K103" i="183"/>
  <c r="T102" i="183"/>
  <c r="J102" i="183"/>
  <c r="T101" i="183"/>
  <c r="J101" i="183"/>
  <c r="T100" i="183"/>
  <c r="J100" i="183"/>
  <c r="T99" i="183"/>
  <c r="J99" i="183"/>
  <c r="T98" i="183"/>
  <c r="J98" i="183"/>
  <c r="T97" i="183"/>
  <c r="J97" i="183"/>
  <c r="T96" i="183"/>
  <c r="J96" i="183"/>
  <c r="T95" i="183"/>
  <c r="J95" i="183"/>
  <c r="T94" i="183"/>
  <c r="J94" i="183"/>
  <c r="Y93" i="183"/>
  <c r="O92" i="183"/>
  <c r="K92" i="183"/>
  <c r="I91" i="183"/>
  <c r="O90" i="183"/>
  <c r="K90" i="183"/>
  <c r="I89" i="183"/>
  <c r="P88" i="183"/>
  <c r="N88" i="183"/>
  <c r="P87" i="183"/>
  <c r="N87" i="183"/>
  <c r="R86" i="183"/>
  <c r="Q86" i="183"/>
  <c r="S85" i="183"/>
  <c r="M85" i="183"/>
  <c r="K85" i="183"/>
  <c r="J85" i="183"/>
  <c r="S84" i="183"/>
  <c r="M84" i="183"/>
  <c r="K84" i="183"/>
  <c r="J84" i="183"/>
  <c r="I82" i="183"/>
  <c r="O80" i="183"/>
  <c r="K80" i="183"/>
  <c r="K79" i="183"/>
  <c r="K78" i="183"/>
  <c r="K77" i="183"/>
  <c r="K76" i="183"/>
  <c r="K75" i="183"/>
  <c r="K74" i="183"/>
  <c r="K73" i="183"/>
  <c r="K72" i="183"/>
  <c r="K71" i="183"/>
  <c r="K70" i="183"/>
  <c r="K69" i="183"/>
  <c r="K68" i="183"/>
  <c r="K67" i="183"/>
  <c r="X66" i="183"/>
  <c r="O64" i="183"/>
  <c r="K64" i="183"/>
  <c r="R63" i="183"/>
  <c r="Q63" i="183"/>
  <c r="R62" i="183"/>
  <c r="Q62" i="183"/>
  <c r="M62" i="183"/>
  <c r="R61" i="183"/>
  <c r="Q61" i="183"/>
  <c r="K60" i="183"/>
  <c r="R59" i="183"/>
  <c r="J59" i="183"/>
  <c r="R58" i="183"/>
  <c r="J58" i="183"/>
  <c r="R57" i="183"/>
  <c r="J57" i="183"/>
  <c r="R56" i="183"/>
  <c r="J56" i="183"/>
  <c r="X55" i="183"/>
  <c r="K54" i="183"/>
  <c r="K53" i="183"/>
  <c r="E53" i="183"/>
  <c r="CA38" i="170" s="1"/>
  <c r="K52" i="183"/>
  <c r="K51" i="183"/>
  <c r="O50" i="183"/>
  <c r="K50" i="183"/>
  <c r="K49" i="183"/>
  <c r="K48" i="183"/>
  <c r="X47" i="183"/>
  <c r="K46" i="183"/>
  <c r="K45" i="183"/>
  <c r="E45" i="183"/>
  <c r="BH38" i="170" s="1"/>
  <c r="O44" i="183"/>
  <c r="K44" i="183"/>
  <c r="K43" i="183"/>
  <c r="O42" i="183"/>
  <c r="K42" i="183"/>
  <c r="K41" i="183"/>
  <c r="K40" i="183"/>
  <c r="X39" i="183"/>
  <c r="I38" i="183"/>
  <c r="K37" i="183"/>
  <c r="E37" i="183"/>
  <c r="AS38" i="170" s="1"/>
  <c r="K36" i="183"/>
  <c r="K35" i="183"/>
  <c r="K34" i="183"/>
  <c r="X33" i="183"/>
  <c r="I32" i="183"/>
  <c r="I31" i="183"/>
  <c r="Y30" i="183"/>
  <c r="M30" i="183"/>
  <c r="J30" i="183"/>
  <c r="Y29" i="183"/>
  <c r="M29" i="183"/>
  <c r="J29" i="183"/>
  <c r="K28" i="183"/>
  <c r="K26" i="183"/>
  <c r="I25" i="183"/>
  <c r="I24" i="183"/>
  <c r="Q23" i="183"/>
  <c r="K23" i="183"/>
  <c r="Q22" i="183"/>
  <c r="K22" i="183"/>
  <c r="Q21" i="183"/>
  <c r="K21" i="183"/>
  <c r="Q20" i="183"/>
  <c r="K20" i="183"/>
  <c r="Q19" i="183"/>
  <c r="K19" i="183"/>
  <c r="Q18" i="183"/>
  <c r="K18" i="183"/>
  <c r="Q17" i="183"/>
  <c r="K17" i="183"/>
  <c r="Q16" i="183"/>
  <c r="K16" i="183"/>
  <c r="Q15" i="183"/>
  <c r="K15" i="183"/>
  <c r="K14" i="183"/>
  <c r="O13" i="183"/>
  <c r="L13" i="183"/>
  <c r="K13" i="183"/>
  <c r="I12" i="183"/>
  <c r="HX10" i="170"/>
  <c r="HW10" i="170"/>
  <c r="HV10" i="170"/>
  <c r="HT10" i="170"/>
  <c r="HS10" i="170"/>
  <c r="HR10" i="170"/>
  <c r="HQ10" i="170"/>
  <c r="HP10" i="170"/>
  <c r="HO10" i="170"/>
  <c r="HN10" i="170"/>
  <c r="HM10" i="170"/>
  <c r="HL10" i="170"/>
  <c r="HK10" i="170"/>
  <c r="HJ10" i="170"/>
  <c r="HH10" i="170"/>
  <c r="HF10" i="170"/>
  <c r="HE10" i="170"/>
  <c r="HD10" i="170"/>
  <c r="HC10" i="170"/>
  <c r="HB10" i="170"/>
  <c r="HA10" i="170"/>
  <c r="GY10" i="170"/>
  <c r="GX10" i="170"/>
  <c r="GW10" i="170"/>
  <c r="GV10" i="170"/>
  <c r="GU10" i="170"/>
  <c r="GT10" i="170"/>
  <c r="GS10" i="170"/>
  <c r="GR10" i="170"/>
  <c r="GQ10" i="170"/>
  <c r="GP10" i="170"/>
  <c r="GO10" i="170"/>
  <c r="GN10" i="170"/>
  <c r="GM10" i="170"/>
  <c r="GL10" i="170"/>
  <c r="GJ10" i="170"/>
  <c r="GI10" i="170"/>
  <c r="GH10" i="170"/>
  <c r="GG10" i="170"/>
  <c r="GE10" i="170"/>
  <c r="GD10" i="170"/>
  <c r="GC10" i="170"/>
  <c r="GB10" i="170"/>
  <c r="GA10" i="170"/>
  <c r="FZ10" i="170"/>
  <c r="FY10" i="170"/>
  <c r="FX10" i="170"/>
  <c r="FW10" i="170"/>
  <c r="FU10" i="170"/>
  <c r="FT10" i="170"/>
  <c r="FS10" i="170"/>
  <c r="FR10" i="170"/>
  <c r="FQ10" i="170"/>
  <c r="FP10" i="170"/>
  <c r="FO10" i="170"/>
  <c r="FN10" i="170"/>
  <c r="FM10" i="170"/>
  <c r="FL10" i="170"/>
  <c r="FK10" i="170"/>
  <c r="FJ10" i="170"/>
  <c r="FI10" i="170"/>
  <c r="FH10" i="170"/>
  <c r="FG10" i="170"/>
  <c r="FF10" i="170"/>
  <c r="FE10" i="170"/>
  <c r="FC10" i="170"/>
  <c r="FB10" i="170"/>
  <c r="FA10" i="170"/>
  <c r="EZ10" i="170"/>
  <c r="EY10" i="170"/>
  <c r="EX10" i="170"/>
  <c r="EW10" i="170"/>
  <c r="EV10" i="170"/>
  <c r="EU10" i="170"/>
  <c r="ET10" i="170"/>
  <c r="ES10" i="170"/>
  <c r="ER10" i="170"/>
  <c r="EP10" i="170"/>
  <c r="EO10" i="170"/>
  <c r="EN10" i="170"/>
  <c r="EM10" i="170"/>
  <c r="EL10" i="170"/>
  <c r="EK10" i="170"/>
  <c r="EJ10" i="170"/>
  <c r="EI10" i="170"/>
  <c r="EH10" i="170"/>
  <c r="EG10" i="170"/>
  <c r="EF10" i="170"/>
  <c r="EE10" i="170"/>
  <c r="ED10" i="170"/>
  <c r="EB10" i="170"/>
  <c r="EA10" i="170"/>
  <c r="DZ10" i="170"/>
  <c r="DY10" i="170"/>
  <c r="DX10" i="170"/>
  <c r="DW10" i="170"/>
  <c r="DV10" i="170"/>
  <c r="DU10" i="170"/>
  <c r="DT10" i="170"/>
  <c r="DS10" i="170"/>
  <c r="DR10" i="170"/>
  <c r="DQ10" i="170"/>
  <c r="DO10" i="170"/>
  <c r="DN10" i="170"/>
  <c r="DM10" i="170"/>
  <c r="DL10" i="170"/>
  <c r="DK10" i="170"/>
  <c r="DJ10" i="170"/>
  <c r="DI10" i="170"/>
  <c r="DH10" i="170"/>
  <c r="DG10" i="170"/>
  <c r="DF10" i="170"/>
  <c r="DE10" i="170"/>
  <c r="DD10" i="170"/>
  <c r="DB10" i="170"/>
  <c r="DA10" i="170"/>
  <c r="CZ10" i="170"/>
  <c r="CY10" i="170"/>
  <c r="CX10" i="170"/>
  <c r="CW10" i="170"/>
  <c r="CV10" i="170"/>
  <c r="CU10" i="170"/>
  <c r="CT10" i="170"/>
  <c r="CS10" i="170"/>
  <c r="CR10" i="170"/>
  <c r="CQ10" i="170"/>
  <c r="CN10" i="170"/>
  <c r="CM10" i="170"/>
  <c r="CL10" i="170"/>
  <c r="CK10" i="170"/>
  <c r="CJ10" i="170"/>
  <c r="CI10" i="170"/>
  <c r="CH10" i="170"/>
  <c r="CF10" i="170"/>
  <c r="CD10" i="170"/>
  <c r="CB10" i="170"/>
  <c r="BZ10" i="170"/>
  <c r="BY10" i="170"/>
  <c r="BX10" i="170"/>
  <c r="BW10" i="170"/>
  <c r="BV10" i="170"/>
  <c r="BU10" i="170"/>
  <c r="BT10" i="170"/>
  <c r="BS10" i="170"/>
  <c r="BR10" i="170"/>
  <c r="BQ10" i="170"/>
  <c r="BP10" i="170"/>
  <c r="BO10" i="170"/>
  <c r="BN10" i="170"/>
  <c r="BM10" i="170"/>
  <c r="BL10" i="170"/>
  <c r="BK10" i="170"/>
  <c r="BI10" i="170"/>
  <c r="BG10" i="170"/>
  <c r="BF10" i="170"/>
  <c r="BE10" i="170"/>
  <c r="BD10" i="170"/>
  <c r="BC10" i="170"/>
  <c r="BB10" i="170"/>
  <c r="BA10" i="170"/>
  <c r="AZ10" i="170"/>
  <c r="AY10" i="170"/>
  <c r="AX10" i="170"/>
  <c r="AW10" i="170"/>
  <c r="AV10" i="170"/>
  <c r="AU10" i="170"/>
  <c r="AT10" i="170"/>
  <c r="AR10" i="170"/>
  <c r="AQ10" i="170"/>
  <c r="AP10" i="170"/>
  <c r="AO10" i="170"/>
  <c r="AN10" i="170"/>
  <c r="AM10" i="170"/>
  <c r="AL10" i="170"/>
  <c r="AK10" i="170"/>
  <c r="AJ10" i="170"/>
  <c r="AI10" i="170"/>
  <c r="AH10" i="170"/>
  <c r="AG10" i="170"/>
  <c r="AF10" i="170"/>
  <c r="AE10" i="170"/>
  <c r="AD10" i="170"/>
  <c r="AB10" i="170"/>
  <c r="AA10" i="170"/>
  <c r="Z10" i="170"/>
  <c r="Y10" i="170"/>
  <c r="X10" i="170"/>
  <c r="W10" i="170"/>
  <c r="V10" i="170"/>
  <c r="U10" i="170"/>
  <c r="T10" i="170"/>
  <c r="S10" i="170"/>
  <c r="R10" i="170"/>
  <c r="Q10" i="170"/>
  <c r="P10" i="170"/>
  <c r="O10" i="170"/>
  <c r="N10" i="170"/>
  <c r="M10" i="170"/>
  <c r="L10" i="170"/>
  <c r="K10" i="170"/>
  <c r="J10" i="170"/>
  <c r="I10" i="170"/>
  <c r="H10" i="170"/>
  <c r="G10" i="170"/>
  <c r="F10" i="170"/>
  <c r="D10" i="170"/>
  <c r="C10" i="170"/>
  <c r="X156" i="182"/>
  <c r="O154" i="182"/>
  <c r="K154" i="182"/>
  <c r="Y153" i="182"/>
  <c r="J153" i="182"/>
  <c r="Y152" i="182"/>
  <c r="J152" i="182"/>
  <c r="R150" i="182"/>
  <c r="Q150" i="182"/>
  <c r="R149" i="182"/>
  <c r="Q149" i="182"/>
  <c r="Y148" i="182"/>
  <c r="J148" i="182"/>
  <c r="Y147" i="182"/>
  <c r="J147" i="182"/>
  <c r="Y146" i="182"/>
  <c r="J146" i="182"/>
  <c r="Y145" i="182"/>
  <c r="J145" i="182"/>
  <c r="Y144" i="182"/>
  <c r="J144" i="182"/>
  <c r="Y143" i="182"/>
  <c r="J143" i="182"/>
  <c r="Y142" i="182"/>
  <c r="J142" i="182"/>
  <c r="Y141" i="182"/>
  <c r="J141" i="182"/>
  <c r="Y140" i="182"/>
  <c r="J140" i="182"/>
  <c r="X139" i="182"/>
  <c r="Y138" i="182"/>
  <c r="J138" i="182"/>
  <c r="O136" i="182"/>
  <c r="K136" i="182"/>
  <c r="Y135" i="182"/>
  <c r="J135" i="182"/>
  <c r="Y134" i="182"/>
  <c r="J134" i="182"/>
  <c r="Y133" i="182"/>
  <c r="J133" i="182"/>
  <c r="Y132" i="182"/>
  <c r="J132" i="182"/>
  <c r="R131" i="182"/>
  <c r="J131" i="182"/>
  <c r="X130" i="182"/>
  <c r="O129" i="182"/>
  <c r="K129" i="182"/>
  <c r="O128" i="182"/>
  <c r="K128" i="182"/>
  <c r="R127" i="182"/>
  <c r="J127" i="182"/>
  <c r="R126" i="182"/>
  <c r="J126" i="182"/>
  <c r="Y125" i="182"/>
  <c r="J125" i="182"/>
  <c r="Y124" i="182"/>
  <c r="J124" i="182"/>
  <c r="Y123" i="182"/>
  <c r="J123" i="182"/>
  <c r="Y122" i="182"/>
  <c r="J122" i="182"/>
  <c r="Y121" i="182"/>
  <c r="J121" i="182"/>
  <c r="Y120" i="182"/>
  <c r="J120" i="182"/>
  <c r="Y119" i="182"/>
  <c r="J119" i="182"/>
  <c r="Y118" i="182"/>
  <c r="J118" i="182"/>
  <c r="Y117" i="182"/>
  <c r="J117" i="182"/>
  <c r="Y116" i="182"/>
  <c r="J116" i="182"/>
  <c r="X115" i="182"/>
  <c r="O114" i="182"/>
  <c r="K114" i="182"/>
  <c r="Y113" i="182"/>
  <c r="J113" i="182"/>
  <c r="Y112" i="182"/>
  <c r="J112" i="182"/>
  <c r="Y111" i="182"/>
  <c r="J111" i="182"/>
  <c r="X110" i="182"/>
  <c r="K109" i="182"/>
  <c r="V108" i="182"/>
  <c r="M108" i="182"/>
  <c r="K108" i="182"/>
  <c r="V107" i="182"/>
  <c r="M107" i="182"/>
  <c r="K107" i="182"/>
  <c r="V106" i="182"/>
  <c r="M106" i="182"/>
  <c r="K106" i="182"/>
  <c r="V105" i="182"/>
  <c r="K105" i="182"/>
  <c r="K104" i="182"/>
  <c r="O103" i="182"/>
  <c r="K103" i="182"/>
  <c r="T102" i="182"/>
  <c r="J102" i="182"/>
  <c r="T101" i="182"/>
  <c r="J101" i="182"/>
  <c r="T100" i="182"/>
  <c r="J100" i="182"/>
  <c r="T99" i="182"/>
  <c r="J99" i="182"/>
  <c r="T98" i="182"/>
  <c r="J98" i="182"/>
  <c r="T97" i="182"/>
  <c r="J97" i="182"/>
  <c r="T96" i="182"/>
  <c r="J96" i="182"/>
  <c r="T95" i="182"/>
  <c r="J95" i="182"/>
  <c r="T94" i="182"/>
  <c r="J94" i="182"/>
  <c r="Y93" i="182"/>
  <c r="O92" i="182"/>
  <c r="K92" i="182"/>
  <c r="I91" i="182"/>
  <c r="O90" i="182"/>
  <c r="K90" i="182"/>
  <c r="I89" i="182"/>
  <c r="P88" i="182"/>
  <c r="N88" i="182"/>
  <c r="P87" i="182"/>
  <c r="N87" i="182"/>
  <c r="R86" i="182"/>
  <c r="Q86" i="182"/>
  <c r="S85" i="182"/>
  <c r="M85" i="182"/>
  <c r="K85" i="182"/>
  <c r="J85" i="182"/>
  <c r="S84" i="182"/>
  <c r="M84" i="182"/>
  <c r="K84" i="182"/>
  <c r="J84" i="182"/>
  <c r="I82" i="182"/>
  <c r="O80" i="182"/>
  <c r="K80" i="182"/>
  <c r="K79" i="182"/>
  <c r="K78" i="182"/>
  <c r="K77" i="182"/>
  <c r="K76" i="182"/>
  <c r="K75" i="182"/>
  <c r="K74" i="182"/>
  <c r="K73" i="182"/>
  <c r="K72" i="182"/>
  <c r="K71" i="182"/>
  <c r="K70" i="182"/>
  <c r="K69" i="182"/>
  <c r="K68" i="182"/>
  <c r="K67" i="182"/>
  <c r="X66" i="182"/>
  <c r="O64" i="182"/>
  <c r="K64" i="182"/>
  <c r="R63" i="182"/>
  <c r="Q63" i="182"/>
  <c r="R62" i="182"/>
  <c r="Q62" i="182"/>
  <c r="M62" i="182"/>
  <c r="R61" i="182"/>
  <c r="Q61" i="182"/>
  <c r="K60" i="182"/>
  <c r="R59" i="182"/>
  <c r="J59" i="182"/>
  <c r="R58" i="182"/>
  <c r="J58" i="182"/>
  <c r="R57" i="182"/>
  <c r="J57" i="182"/>
  <c r="R56" i="182"/>
  <c r="J56" i="182"/>
  <c r="X55" i="182"/>
  <c r="K54" i="182"/>
  <c r="K53" i="182"/>
  <c r="E53" i="182"/>
  <c r="CA10" i="170" s="1"/>
  <c r="K52" i="182"/>
  <c r="K51" i="182"/>
  <c r="O50" i="182"/>
  <c r="K50" i="182"/>
  <c r="K49" i="182"/>
  <c r="K48" i="182"/>
  <c r="X47" i="182"/>
  <c r="K46" i="182"/>
  <c r="K45" i="182"/>
  <c r="E45" i="182"/>
  <c r="O44" i="182"/>
  <c r="K44" i="182"/>
  <c r="K43" i="182"/>
  <c r="O42" i="182"/>
  <c r="K42" i="182"/>
  <c r="K41" i="182"/>
  <c r="K40" i="182"/>
  <c r="X39" i="182"/>
  <c r="I38" i="182"/>
  <c r="K37" i="182"/>
  <c r="E37" i="182"/>
  <c r="AS10" i="170" s="1"/>
  <c r="K36" i="182"/>
  <c r="K35" i="182"/>
  <c r="K34" i="182"/>
  <c r="X33" i="182"/>
  <c r="I32" i="182"/>
  <c r="I31" i="182"/>
  <c r="Y30" i="182"/>
  <c r="M30" i="182"/>
  <c r="J30" i="182"/>
  <c r="Y29" i="182"/>
  <c r="M29" i="182"/>
  <c r="J29" i="182"/>
  <c r="K28" i="182"/>
  <c r="K26" i="182"/>
  <c r="I25" i="182"/>
  <c r="I24" i="182"/>
  <c r="Q23" i="182"/>
  <c r="K23" i="182"/>
  <c r="Q22" i="182"/>
  <c r="K22" i="182"/>
  <c r="Q21" i="182"/>
  <c r="K21" i="182"/>
  <c r="Q20" i="182"/>
  <c r="K20" i="182"/>
  <c r="Q19" i="182"/>
  <c r="K19" i="182"/>
  <c r="Q18" i="182"/>
  <c r="K18" i="182"/>
  <c r="Q17" i="182"/>
  <c r="K17" i="182"/>
  <c r="Q16" i="182"/>
  <c r="K16" i="182"/>
  <c r="Q15" i="182"/>
  <c r="K15" i="182"/>
  <c r="K14" i="182"/>
  <c r="O13" i="182"/>
  <c r="L13" i="182"/>
  <c r="K13" i="182"/>
  <c r="I12" i="182"/>
  <c r="F58" i="182" l="1"/>
  <c r="CG10" i="170" s="1"/>
  <c r="F56" i="182"/>
  <c r="CC10" i="170" s="1"/>
  <c r="BH10" i="170"/>
  <c r="CG38" i="170"/>
  <c r="F56" i="183"/>
  <c r="CC38" i="170" s="1"/>
  <c r="F57" i="182"/>
  <c r="CE10" i="170" s="1"/>
  <c r="HX9" i="170" l="1"/>
  <c r="HW9" i="170"/>
  <c r="HV9" i="170"/>
  <c r="HT9" i="170"/>
  <c r="HS9" i="170"/>
  <c r="HR9" i="170"/>
  <c r="HQ9" i="170"/>
  <c r="HP9" i="170"/>
  <c r="HO9" i="170"/>
  <c r="HN9" i="170"/>
  <c r="HM9" i="170"/>
  <c r="HL9" i="170"/>
  <c r="HK9" i="170"/>
  <c r="HJ9" i="170"/>
  <c r="HH9" i="170"/>
  <c r="HF9" i="170"/>
  <c r="HE9" i="170"/>
  <c r="HD9" i="170"/>
  <c r="HC9" i="170"/>
  <c r="HB9" i="170"/>
  <c r="HA9" i="170"/>
  <c r="GY9" i="170"/>
  <c r="GX9" i="170"/>
  <c r="GW9" i="170"/>
  <c r="GV9" i="170"/>
  <c r="GU9" i="170"/>
  <c r="GT9" i="170"/>
  <c r="GS9" i="170"/>
  <c r="GR9" i="170"/>
  <c r="GQ9" i="170"/>
  <c r="GP9" i="170"/>
  <c r="GO9" i="170"/>
  <c r="GN9" i="170"/>
  <c r="GM9" i="170"/>
  <c r="GL9" i="170"/>
  <c r="GJ9" i="170"/>
  <c r="GI9" i="170"/>
  <c r="GH9" i="170"/>
  <c r="GG9" i="170"/>
  <c r="GE9" i="170"/>
  <c r="GD9" i="170"/>
  <c r="GC9" i="170"/>
  <c r="GB9" i="170"/>
  <c r="GA9" i="170"/>
  <c r="FZ9" i="170"/>
  <c r="FY9" i="170"/>
  <c r="FX9" i="170"/>
  <c r="FW9" i="170"/>
  <c r="FU9" i="170"/>
  <c r="FT9" i="170"/>
  <c r="FS9" i="170"/>
  <c r="FR9" i="170"/>
  <c r="FQ9" i="170"/>
  <c r="FP9" i="170"/>
  <c r="FO9" i="170"/>
  <c r="FN9" i="170"/>
  <c r="FM9" i="170"/>
  <c r="FL9" i="170"/>
  <c r="FK9" i="170"/>
  <c r="FJ9" i="170"/>
  <c r="FI9" i="170"/>
  <c r="FH9" i="170"/>
  <c r="FG9" i="170"/>
  <c r="FF9" i="170"/>
  <c r="FE9" i="170"/>
  <c r="FC9" i="170"/>
  <c r="FB9" i="170"/>
  <c r="FA9" i="170"/>
  <c r="EZ9" i="170"/>
  <c r="EY9" i="170"/>
  <c r="EX9" i="170"/>
  <c r="EW9" i="170"/>
  <c r="EV9" i="170"/>
  <c r="EU9" i="170"/>
  <c r="ET9" i="170"/>
  <c r="ES9" i="170"/>
  <c r="ER9" i="170"/>
  <c r="EP9" i="170"/>
  <c r="EO9" i="170"/>
  <c r="EN9" i="170"/>
  <c r="EM9" i="170"/>
  <c r="EL9" i="170"/>
  <c r="EK9" i="170"/>
  <c r="EJ9" i="170"/>
  <c r="EI9" i="170"/>
  <c r="EH9" i="170"/>
  <c r="EG9" i="170"/>
  <c r="EF9" i="170"/>
  <c r="EE9" i="170"/>
  <c r="ED9" i="170"/>
  <c r="EB9" i="170"/>
  <c r="EA9" i="170"/>
  <c r="DZ9" i="170"/>
  <c r="DY9" i="170"/>
  <c r="DX9" i="170"/>
  <c r="DW9" i="170"/>
  <c r="DV9" i="170"/>
  <c r="DU9" i="170"/>
  <c r="DT9" i="170"/>
  <c r="DS9" i="170"/>
  <c r="DR9" i="170"/>
  <c r="DQ9" i="170"/>
  <c r="DO9" i="170"/>
  <c r="DN9" i="170"/>
  <c r="DM9" i="170"/>
  <c r="DL9" i="170"/>
  <c r="DK9" i="170"/>
  <c r="DJ9" i="170"/>
  <c r="DI9" i="170"/>
  <c r="DH9" i="170"/>
  <c r="DG9" i="170"/>
  <c r="DF9" i="170"/>
  <c r="DE9" i="170"/>
  <c r="DD9" i="170"/>
  <c r="DB9" i="170"/>
  <c r="DA9" i="170"/>
  <c r="CZ9" i="170"/>
  <c r="CY9" i="170"/>
  <c r="CX9" i="170"/>
  <c r="CW9" i="170"/>
  <c r="CV9" i="170"/>
  <c r="CU9" i="170"/>
  <c r="CT9" i="170"/>
  <c r="CS9" i="170"/>
  <c r="CR9" i="170"/>
  <c r="CQ9" i="170"/>
  <c r="CN9" i="170"/>
  <c r="CM9" i="170"/>
  <c r="CL9" i="170"/>
  <c r="CK9" i="170"/>
  <c r="CJ9" i="170"/>
  <c r="CI9" i="170"/>
  <c r="CH9" i="170"/>
  <c r="CF9" i="170"/>
  <c r="CD9" i="170"/>
  <c r="CB9" i="170"/>
  <c r="BZ9" i="170"/>
  <c r="BY9" i="170"/>
  <c r="BX9" i="170"/>
  <c r="BW9" i="170"/>
  <c r="BV9" i="170"/>
  <c r="BU9" i="170"/>
  <c r="BT9" i="170"/>
  <c r="BS9" i="170"/>
  <c r="BR9" i="170"/>
  <c r="BQ9" i="170"/>
  <c r="BP9" i="170"/>
  <c r="BO9" i="170"/>
  <c r="BN9" i="170"/>
  <c r="BM9" i="170"/>
  <c r="BL9" i="170"/>
  <c r="BK9" i="170"/>
  <c r="BI9" i="170"/>
  <c r="BG9" i="170"/>
  <c r="BF9" i="170"/>
  <c r="BE9" i="170"/>
  <c r="BD9" i="170"/>
  <c r="BC9" i="170"/>
  <c r="BB9" i="170"/>
  <c r="BA9" i="170"/>
  <c r="AZ9" i="170"/>
  <c r="AY9" i="170"/>
  <c r="AX9" i="170"/>
  <c r="AW9" i="170"/>
  <c r="AV9" i="170"/>
  <c r="AU9" i="170"/>
  <c r="AT9" i="170"/>
  <c r="AR9" i="170"/>
  <c r="AQ9" i="170"/>
  <c r="AP9" i="170"/>
  <c r="AO9" i="170"/>
  <c r="AN9" i="170"/>
  <c r="AM9" i="170"/>
  <c r="AL9" i="170"/>
  <c r="AK9" i="170"/>
  <c r="AJ9" i="170"/>
  <c r="AI9" i="170"/>
  <c r="AH9" i="170"/>
  <c r="AG9" i="170"/>
  <c r="AF9" i="170"/>
  <c r="AE9" i="170"/>
  <c r="AD9" i="170"/>
  <c r="AB9" i="170"/>
  <c r="AA9" i="170"/>
  <c r="Z9" i="170"/>
  <c r="Y9" i="170"/>
  <c r="X9" i="170"/>
  <c r="W9" i="170"/>
  <c r="V9" i="170"/>
  <c r="U9" i="170"/>
  <c r="T9" i="170"/>
  <c r="S9" i="170"/>
  <c r="R9" i="170"/>
  <c r="Q9" i="170"/>
  <c r="P9" i="170"/>
  <c r="O9" i="170"/>
  <c r="N9" i="170"/>
  <c r="M9" i="170"/>
  <c r="L9" i="170"/>
  <c r="K9" i="170"/>
  <c r="J9" i="170"/>
  <c r="I9" i="170"/>
  <c r="H9" i="170"/>
  <c r="G9" i="170"/>
  <c r="F9" i="170"/>
  <c r="D9" i="170"/>
  <c r="C9" i="170"/>
  <c r="X156" i="180" l="1"/>
  <c r="O154" i="180"/>
  <c r="K154" i="180"/>
  <c r="Y153" i="180"/>
  <c r="J153" i="180"/>
  <c r="Y152" i="180"/>
  <c r="J152" i="180"/>
  <c r="R150" i="180"/>
  <c r="Q150" i="180"/>
  <c r="R149" i="180"/>
  <c r="Q149" i="180"/>
  <c r="Y148" i="180"/>
  <c r="J148" i="180"/>
  <c r="Y147" i="180"/>
  <c r="J147" i="180"/>
  <c r="Y146" i="180"/>
  <c r="J146" i="180"/>
  <c r="Y145" i="180"/>
  <c r="J145" i="180"/>
  <c r="Y144" i="180"/>
  <c r="J144" i="180"/>
  <c r="Y143" i="180"/>
  <c r="J143" i="180"/>
  <c r="Y142" i="180"/>
  <c r="J142" i="180"/>
  <c r="Y141" i="180"/>
  <c r="J141" i="180"/>
  <c r="Y140" i="180"/>
  <c r="J140" i="180"/>
  <c r="X139" i="180"/>
  <c r="Y138" i="180"/>
  <c r="J138" i="180"/>
  <c r="O136" i="180"/>
  <c r="K136" i="180"/>
  <c r="Y135" i="180"/>
  <c r="J135" i="180"/>
  <c r="Y134" i="180"/>
  <c r="J134" i="180"/>
  <c r="Y133" i="180"/>
  <c r="J133" i="180"/>
  <c r="Y132" i="180"/>
  <c r="J132" i="180"/>
  <c r="R131" i="180"/>
  <c r="J131" i="180"/>
  <c r="X130" i="180"/>
  <c r="O129" i="180"/>
  <c r="K129" i="180"/>
  <c r="O128" i="180"/>
  <c r="K128" i="180"/>
  <c r="R127" i="180"/>
  <c r="J127" i="180"/>
  <c r="R126" i="180"/>
  <c r="J126" i="180"/>
  <c r="Y125" i="180"/>
  <c r="J125" i="180"/>
  <c r="Y124" i="180"/>
  <c r="J124" i="180"/>
  <c r="Y123" i="180"/>
  <c r="J123" i="180"/>
  <c r="Y122" i="180"/>
  <c r="J122" i="180"/>
  <c r="Y121" i="180"/>
  <c r="J121" i="180"/>
  <c r="Y120" i="180"/>
  <c r="J120" i="180"/>
  <c r="Y119" i="180"/>
  <c r="J119" i="180"/>
  <c r="Y118" i="180"/>
  <c r="J118" i="180"/>
  <c r="Y117" i="180"/>
  <c r="J117" i="180"/>
  <c r="Y116" i="180"/>
  <c r="J116" i="180"/>
  <c r="X115" i="180"/>
  <c r="O114" i="180"/>
  <c r="K114" i="180"/>
  <c r="Y113" i="180"/>
  <c r="J113" i="180"/>
  <c r="Y112" i="180"/>
  <c r="J112" i="180"/>
  <c r="Y111" i="180"/>
  <c r="J111" i="180"/>
  <c r="X110" i="180"/>
  <c r="K109" i="180"/>
  <c r="V108" i="180"/>
  <c r="M108" i="180"/>
  <c r="K108" i="180"/>
  <c r="V107" i="180"/>
  <c r="M107" i="180"/>
  <c r="K107" i="180"/>
  <c r="V106" i="180"/>
  <c r="M106" i="180"/>
  <c r="K106" i="180"/>
  <c r="V105" i="180"/>
  <c r="K105" i="180"/>
  <c r="K104" i="180"/>
  <c r="O103" i="180"/>
  <c r="K103" i="180"/>
  <c r="T102" i="180"/>
  <c r="J102" i="180"/>
  <c r="T101" i="180"/>
  <c r="J101" i="180"/>
  <c r="T100" i="180"/>
  <c r="J100" i="180"/>
  <c r="T99" i="180"/>
  <c r="J99" i="180"/>
  <c r="T98" i="180"/>
  <c r="J98" i="180"/>
  <c r="T97" i="180"/>
  <c r="J97" i="180"/>
  <c r="T96" i="180"/>
  <c r="J96" i="180"/>
  <c r="T95" i="180"/>
  <c r="J95" i="180"/>
  <c r="T94" i="180"/>
  <c r="J94" i="180"/>
  <c r="Y93" i="180"/>
  <c r="O92" i="180"/>
  <c r="K92" i="180"/>
  <c r="I91" i="180"/>
  <c r="O90" i="180"/>
  <c r="K90" i="180"/>
  <c r="I89" i="180"/>
  <c r="P88" i="180"/>
  <c r="N88" i="180"/>
  <c r="P87" i="180"/>
  <c r="N87" i="180"/>
  <c r="R86" i="180"/>
  <c r="Q86" i="180"/>
  <c r="S85" i="180"/>
  <c r="M85" i="180"/>
  <c r="K85" i="180"/>
  <c r="J85" i="180"/>
  <c r="S84" i="180"/>
  <c r="M84" i="180"/>
  <c r="K84" i="180"/>
  <c r="J84" i="180"/>
  <c r="I82" i="180"/>
  <c r="O80" i="180"/>
  <c r="K80" i="180"/>
  <c r="K79" i="180"/>
  <c r="K78" i="180"/>
  <c r="K77" i="180"/>
  <c r="K76" i="180"/>
  <c r="K75" i="180"/>
  <c r="K74" i="180"/>
  <c r="K73" i="180"/>
  <c r="K72" i="180"/>
  <c r="K71" i="180"/>
  <c r="K70" i="180"/>
  <c r="K69" i="180"/>
  <c r="K68" i="180"/>
  <c r="K67" i="180"/>
  <c r="X66" i="180"/>
  <c r="O64" i="180"/>
  <c r="K64" i="180"/>
  <c r="R63" i="180"/>
  <c r="Q63" i="180"/>
  <c r="R62" i="180"/>
  <c r="Q62" i="180"/>
  <c r="M62" i="180"/>
  <c r="R61" i="180"/>
  <c r="Q61" i="180"/>
  <c r="K60" i="180"/>
  <c r="R59" i="180"/>
  <c r="J59" i="180"/>
  <c r="R58" i="180"/>
  <c r="J58" i="180"/>
  <c r="R57" i="180"/>
  <c r="J57" i="180"/>
  <c r="R56" i="180"/>
  <c r="J56" i="180"/>
  <c r="X55" i="180"/>
  <c r="K54" i="180"/>
  <c r="K53" i="180"/>
  <c r="E53" i="180"/>
  <c r="K52" i="180"/>
  <c r="K51" i="180"/>
  <c r="O50" i="180"/>
  <c r="K50" i="180"/>
  <c r="K49" i="180"/>
  <c r="K48" i="180"/>
  <c r="X47" i="180"/>
  <c r="K46" i="180"/>
  <c r="K45" i="180"/>
  <c r="E45" i="180"/>
  <c r="O44" i="180"/>
  <c r="K44" i="180"/>
  <c r="K43" i="180"/>
  <c r="O42" i="180"/>
  <c r="K42" i="180"/>
  <c r="K41" i="180"/>
  <c r="K40" i="180"/>
  <c r="X39" i="180"/>
  <c r="I38" i="180"/>
  <c r="K37" i="180"/>
  <c r="E37" i="180"/>
  <c r="AS9" i="170" s="1"/>
  <c r="K36" i="180"/>
  <c r="K35" i="180"/>
  <c r="K34" i="180"/>
  <c r="X33" i="180"/>
  <c r="I32" i="180"/>
  <c r="I31" i="180"/>
  <c r="Y30" i="180"/>
  <c r="M30" i="180"/>
  <c r="J30" i="180"/>
  <c r="Y29" i="180"/>
  <c r="M29" i="180"/>
  <c r="J29" i="180"/>
  <c r="K28" i="180"/>
  <c r="K26" i="180"/>
  <c r="I25" i="180"/>
  <c r="I24" i="180"/>
  <c r="Q23" i="180"/>
  <c r="K23" i="180"/>
  <c r="Q22" i="180"/>
  <c r="K22" i="180"/>
  <c r="Q21" i="180"/>
  <c r="K21" i="180"/>
  <c r="Q20" i="180"/>
  <c r="K20" i="180"/>
  <c r="Q19" i="180"/>
  <c r="K19" i="180"/>
  <c r="Q18" i="180"/>
  <c r="K18" i="180"/>
  <c r="Q17" i="180"/>
  <c r="K17" i="180"/>
  <c r="Q16" i="180"/>
  <c r="K16" i="180"/>
  <c r="Q15" i="180"/>
  <c r="K15" i="180"/>
  <c r="K14" i="180"/>
  <c r="O13" i="180"/>
  <c r="L13" i="180"/>
  <c r="K13" i="180"/>
  <c r="I12" i="180"/>
  <c r="X156" i="179"/>
  <c r="O154" i="179"/>
  <c r="K154" i="179"/>
  <c r="Y153" i="179"/>
  <c r="J153" i="179"/>
  <c r="Y152" i="179"/>
  <c r="J152" i="179"/>
  <c r="R150" i="179"/>
  <c r="Q150" i="179"/>
  <c r="R149" i="179"/>
  <c r="Q149" i="179"/>
  <c r="Y148" i="179"/>
  <c r="J148" i="179"/>
  <c r="Y147" i="179"/>
  <c r="J147" i="179"/>
  <c r="Y146" i="179"/>
  <c r="J146" i="179"/>
  <c r="Y145" i="179"/>
  <c r="J145" i="179"/>
  <c r="Y144" i="179"/>
  <c r="J144" i="179"/>
  <c r="Y143" i="179"/>
  <c r="J143" i="179"/>
  <c r="Y142" i="179"/>
  <c r="J142" i="179"/>
  <c r="Y141" i="179"/>
  <c r="J141" i="179"/>
  <c r="Y140" i="179"/>
  <c r="J140" i="179"/>
  <c r="X139" i="179"/>
  <c r="Y138" i="179"/>
  <c r="J138" i="179"/>
  <c r="O136" i="179"/>
  <c r="K136" i="179"/>
  <c r="Y135" i="179"/>
  <c r="J135" i="179"/>
  <c r="Y134" i="179"/>
  <c r="J134" i="179"/>
  <c r="Y133" i="179"/>
  <c r="J133" i="179"/>
  <c r="Y132" i="179"/>
  <c r="J132" i="179"/>
  <c r="R131" i="179"/>
  <c r="J131" i="179"/>
  <c r="X130" i="179"/>
  <c r="O129" i="179"/>
  <c r="K129" i="179"/>
  <c r="O128" i="179"/>
  <c r="K128" i="179"/>
  <c r="R127" i="179"/>
  <c r="J127" i="179"/>
  <c r="R126" i="179"/>
  <c r="J126" i="179"/>
  <c r="Y125" i="179"/>
  <c r="J125" i="179"/>
  <c r="Y124" i="179"/>
  <c r="J124" i="179"/>
  <c r="Y123" i="179"/>
  <c r="J123" i="179"/>
  <c r="Y122" i="179"/>
  <c r="J122" i="179"/>
  <c r="Y121" i="179"/>
  <c r="J121" i="179"/>
  <c r="Y120" i="179"/>
  <c r="J120" i="179"/>
  <c r="Y119" i="179"/>
  <c r="J119" i="179"/>
  <c r="Y118" i="179"/>
  <c r="J118" i="179"/>
  <c r="Y117" i="179"/>
  <c r="J117" i="179"/>
  <c r="Y116" i="179"/>
  <c r="J116" i="179"/>
  <c r="X115" i="179"/>
  <c r="O114" i="179"/>
  <c r="K114" i="179"/>
  <c r="Y113" i="179"/>
  <c r="J113" i="179"/>
  <c r="Y112" i="179"/>
  <c r="J112" i="179"/>
  <c r="Y111" i="179"/>
  <c r="J111" i="179"/>
  <c r="X110" i="179"/>
  <c r="K109" i="179"/>
  <c r="V108" i="179"/>
  <c r="M108" i="179"/>
  <c r="K108" i="179"/>
  <c r="V107" i="179"/>
  <c r="M107" i="179"/>
  <c r="K107" i="179"/>
  <c r="V106" i="179"/>
  <c r="M106" i="179"/>
  <c r="K106" i="179"/>
  <c r="V105" i="179"/>
  <c r="K105" i="179"/>
  <c r="K104" i="179"/>
  <c r="O103" i="179"/>
  <c r="K103" i="179"/>
  <c r="T102" i="179"/>
  <c r="J102" i="179"/>
  <c r="T101" i="179"/>
  <c r="J101" i="179"/>
  <c r="T100" i="179"/>
  <c r="J100" i="179"/>
  <c r="T99" i="179"/>
  <c r="J99" i="179"/>
  <c r="T98" i="179"/>
  <c r="J98" i="179"/>
  <c r="T97" i="179"/>
  <c r="J97" i="179"/>
  <c r="T96" i="179"/>
  <c r="J96" i="179"/>
  <c r="T95" i="179"/>
  <c r="J95" i="179"/>
  <c r="T94" i="179"/>
  <c r="J94" i="179"/>
  <c r="Y93" i="179"/>
  <c r="O92" i="179"/>
  <c r="K92" i="179"/>
  <c r="I91" i="179"/>
  <c r="O90" i="179"/>
  <c r="K90" i="179"/>
  <c r="I89" i="179"/>
  <c r="P88" i="179"/>
  <c r="N88" i="179"/>
  <c r="P87" i="179"/>
  <c r="N87" i="179"/>
  <c r="R86" i="179"/>
  <c r="Q86" i="179"/>
  <c r="S85" i="179"/>
  <c r="M85" i="179"/>
  <c r="K85" i="179"/>
  <c r="J85" i="179"/>
  <c r="S84" i="179"/>
  <c r="M84" i="179"/>
  <c r="K84" i="179"/>
  <c r="J84" i="179"/>
  <c r="I82" i="179"/>
  <c r="O80" i="179"/>
  <c r="K80" i="179"/>
  <c r="K79" i="179"/>
  <c r="K78" i="179"/>
  <c r="K77" i="179"/>
  <c r="K76" i="179"/>
  <c r="K75" i="179"/>
  <c r="K74" i="179"/>
  <c r="K73" i="179"/>
  <c r="K72" i="179"/>
  <c r="K71" i="179"/>
  <c r="K70" i="179"/>
  <c r="K69" i="179"/>
  <c r="K68" i="179"/>
  <c r="K67" i="179"/>
  <c r="X66" i="179"/>
  <c r="O64" i="179"/>
  <c r="K64" i="179"/>
  <c r="R63" i="179"/>
  <c r="Q63" i="179"/>
  <c r="R62" i="179"/>
  <c r="Q62" i="179"/>
  <c r="M62" i="179"/>
  <c r="R61" i="179"/>
  <c r="Q61" i="179"/>
  <c r="K60" i="179"/>
  <c r="R59" i="179"/>
  <c r="J59" i="179"/>
  <c r="R58" i="179"/>
  <c r="J58" i="179"/>
  <c r="R57" i="179"/>
  <c r="J57" i="179"/>
  <c r="R56" i="179"/>
  <c r="J56" i="179"/>
  <c r="X55" i="179"/>
  <c r="K54" i="179"/>
  <c r="K53" i="179"/>
  <c r="E53" i="179"/>
  <c r="CA7" i="170" s="1"/>
  <c r="K52" i="179"/>
  <c r="K51" i="179"/>
  <c r="O50" i="179"/>
  <c r="K50" i="179"/>
  <c r="K49" i="179"/>
  <c r="K48" i="179"/>
  <c r="X47" i="179"/>
  <c r="K46" i="179"/>
  <c r="K45" i="179"/>
  <c r="E45" i="179"/>
  <c r="O44" i="179"/>
  <c r="K44" i="179"/>
  <c r="K43" i="179"/>
  <c r="O42" i="179"/>
  <c r="K42" i="179"/>
  <c r="K41" i="179"/>
  <c r="K40" i="179"/>
  <c r="X39" i="179"/>
  <c r="I38" i="179"/>
  <c r="K37" i="179"/>
  <c r="E37" i="179"/>
  <c r="AS7" i="170" s="1"/>
  <c r="K36" i="179"/>
  <c r="K35" i="179"/>
  <c r="K34" i="179"/>
  <c r="X33" i="179"/>
  <c r="I32" i="179"/>
  <c r="I31" i="179"/>
  <c r="Y30" i="179"/>
  <c r="M30" i="179"/>
  <c r="J30" i="179"/>
  <c r="Y29" i="179"/>
  <c r="M29" i="179"/>
  <c r="J29" i="179"/>
  <c r="K28" i="179"/>
  <c r="K26" i="179"/>
  <c r="I25" i="179"/>
  <c r="I24" i="179"/>
  <c r="Q23" i="179"/>
  <c r="K23" i="179"/>
  <c r="Q22" i="179"/>
  <c r="K22" i="179"/>
  <c r="Q21" i="179"/>
  <c r="K21" i="179"/>
  <c r="Q20" i="179"/>
  <c r="K20" i="179"/>
  <c r="Q19" i="179"/>
  <c r="K19" i="179"/>
  <c r="Q18" i="179"/>
  <c r="K18" i="179"/>
  <c r="Q17" i="179"/>
  <c r="K17" i="179"/>
  <c r="Q16" i="179"/>
  <c r="K16" i="179"/>
  <c r="Q15" i="179"/>
  <c r="K15" i="179"/>
  <c r="K14" i="179"/>
  <c r="O13" i="179"/>
  <c r="L13" i="179"/>
  <c r="K13" i="179"/>
  <c r="I12" i="179"/>
  <c r="CG7" i="170" l="1"/>
  <c r="BH7" i="170"/>
  <c r="F57" i="180"/>
  <c r="CE9" i="170" s="1"/>
  <c r="BH9" i="170"/>
  <c r="F56" i="180"/>
  <c r="CC9" i="170" s="1"/>
  <c r="CA9" i="170"/>
  <c r="F58" i="180"/>
  <c r="CG9" i="170" s="1"/>
  <c r="F56" i="179"/>
  <c r="CC7" i="170" s="1"/>
  <c r="HX4" i="170" l="1"/>
  <c r="HW4" i="170"/>
  <c r="HV4" i="170"/>
  <c r="HT4" i="170"/>
  <c r="HS4" i="170"/>
  <c r="HR4" i="170"/>
  <c r="HQ4" i="170"/>
  <c r="HP4" i="170"/>
  <c r="HO4" i="170"/>
  <c r="HN4" i="170"/>
  <c r="HM4" i="170"/>
  <c r="HL4" i="170"/>
  <c r="HK4" i="170"/>
  <c r="HJ4" i="170"/>
  <c r="HH4" i="170"/>
  <c r="HF4" i="170"/>
  <c r="HE4" i="170"/>
  <c r="HD4" i="170"/>
  <c r="HC4" i="170"/>
  <c r="HB4" i="170"/>
  <c r="HA4" i="170"/>
  <c r="GY4" i="170"/>
  <c r="GX4" i="170"/>
  <c r="GW4" i="170"/>
  <c r="GV4" i="170"/>
  <c r="GU4" i="170"/>
  <c r="GT4" i="170"/>
  <c r="GS4" i="170"/>
  <c r="GR4" i="170"/>
  <c r="GQ4" i="170"/>
  <c r="GP4" i="170"/>
  <c r="GO4" i="170"/>
  <c r="GN4" i="170"/>
  <c r="GM4" i="170"/>
  <c r="GL4" i="170"/>
  <c r="GJ4" i="170"/>
  <c r="GI4" i="170"/>
  <c r="GH4" i="170"/>
  <c r="GG4" i="170"/>
  <c r="GE4" i="170"/>
  <c r="GD4" i="170"/>
  <c r="GC4" i="170"/>
  <c r="GB4" i="170"/>
  <c r="GA4" i="170"/>
  <c r="FZ4" i="170"/>
  <c r="FY4" i="170"/>
  <c r="FX4" i="170"/>
  <c r="FW4" i="170"/>
  <c r="FU4" i="170"/>
  <c r="FT4" i="170"/>
  <c r="FS4" i="170"/>
  <c r="FR4" i="170"/>
  <c r="FQ4" i="170"/>
  <c r="FP4" i="170"/>
  <c r="FO4" i="170"/>
  <c r="FN4" i="170"/>
  <c r="FM4" i="170"/>
  <c r="FL4" i="170"/>
  <c r="FK4" i="170"/>
  <c r="FJ4" i="170"/>
  <c r="FI4" i="170"/>
  <c r="FH4" i="170"/>
  <c r="FG4" i="170"/>
  <c r="FF4" i="170"/>
  <c r="FE4" i="170"/>
  <c r="FC4" i="170"/>
  <c r="FB4" i="170"/>
  <c r="FA4" i="170"/>
  <c r="EZ4" i="170"/>
  <c r="EY4" i="170"/>
  <c r="EX4" i="170"/>
  <c r="EW4" i="170"/>
  <c r="EV4" i="170"/>
  <c r="EU4" i="170"/>
  <c r="ET4" i="170"/>
  <c r="ES4" i="170"/>
  <c r="ER4" i="170"/>
  <c r="EP4" i="170"/>
  <c r="EO4" i="170"/>
  <c r="EN4" i="170"/>
  <c r="EM4" i="170"/>
  <c r="EL4" i="170"/>
  <c r="EK4" i="170"/>
  <c r="EJ4" i="170"/>
  <c r="EI4" i="170"/>
  <c r="EH4" i="170"/>
  <c r="EG4" i="170"/>
  <c r="EF4" i="170"/>
  <c r="EE4" i="170"/>
  <c r="ED4" i="170"/>
  <c r="EB4" i="170"/>
  <c r="EA4" i="170"/>
  <c r="DZ4" i="170"/>
  <c r="DY4" i="170"/>
  <c r="DX4" i="170"/>
  <c r="DW4" i="170"/>
  <c r="DV4" i="170"/>
  <c r="DU4" i="170"/>
  <c r="DT4" i="170"/>
  <c r="DS4" i="170"/>
  <c r="DR4" i="170"/>
  <c r="DQ4" i="170"/>
  <c r="DO4" i="170"/>
  <c r="DN4" i="170"/>
  <c r="DM4" i="170"/>
  <c r="DL4" i="170"/>
  <c r="DK4" i="170"/>
  <c r="DJ4" i="170"/>
  <c r="DI4" i="170"/>
  <c r="DH4" i="170"/>
  <c r="DG4" i="170"/>
  <c r="DF4" i="170"/>
  <c r="DE4" i="170"/>
  <c r="DD4" i="170"/>
  <c r="DB4" i="170"/>
  <c r="DA4" i="170"/>
  <c r="CZ4" i="170"/>
  <c r="CY4" i="170"/>
  <c r="CX4" i="170"/>
  <c r="CW4" i="170"/>
  <c r="CV4" i="170"/>
  <c r="CU4" i="170"/>
  <c r="CT4" i="170"/>
  <c r="CS4" i="170"/>
  <c r="CR4" i="170"/>
  <c r="CQ4" i="170"/>
  <c r="CN4" i="170"/>
  <c r="CM4" i="170"/>
  <c r="CL4" i="170"/>
  <c r="CK4" i="170"/>
  <c r="CJ4" i="170"/>
  <c r="CI4" i="170"/>
  <c r="CH4" i="170"/>
  <c r="CF4" i="170"/>
  <c r="CD4" i="170"/>
  <c r="CB4" i="170"/>
  <c r="BZ4" i="170"/>
  <c r="BY4" i="170"/>
  <c r="BX4" i="170"/>
  <c r="BW4" i="170"/>
  <c r="BV4" i="170"/>
  <c r="BU4" i="170"/>
  <c r="BT4" i="170"/>
  <c r="BR4" i="170"/>
  <c r="BQ4" i="170"/>
  <c r="BP4" i="170"/>
  <c r="BO4" i="170"/>
  <c r="BN4" i="170"/>
  <c r="BM4" i="170"/>
  <c r="BL4" i="170"/>
  <c r="BK4" i="170"/>
  <c r="BI4" i="170"/>
  <c r="BG4" i="170"/>
  <c r="BF4" i="170"/>
  <c r="BE4" i="170"/>
  <c r="BD4" i="170"/>
  <c r="BC4" i="170"/>
  <c r="BB4" i="170"/>
  <c r="BA4" i="170"/>
  <c r="AZ4" i="170"/>
  <c r="AY4" i="170"/>
  <c r="AX4" i="170"/>
  <c r="AW4" i="170"/>
  <c r="AV4" i="170"/>
  <c r="AU4" i="170"/>
  <c r="AT4" i="170"/>
  <c r="AR4" i="170"/>
  <c r="AQ4" i="170"/>
  <c r="AP4" i="170"/>
  <c r="AO4" i="170"/>
  <c r="AN4" i="170"/>
  <c r="AM4" i="170"/>
  <c r="AL4" i="170"/>
  <c r="AK4" i="170"/>
  <c r="AJ4" i="170"/>
  <c r="AI4" i="170"/>
  <c r="AH4" i="170"/>
  <c r="AG4" i="170"/>
  <c r="AF4" i="170"/>
  <c r="AE4" i="170"/>
  <c r="AD4" i="170"/>
  <c r="AB4" i="170"/>
  <c r="AA4" i="170"/>
  <c r="Z4" i="170"/>
  <c r="Y4" i="170"/>
  <c r="X4" i="170"/>
  <c r="W4" i="170"/>
  <c r="V4" i="170"/>
  <c r="U4" i="170"/>
  <c r="T4" i="170"/>
  <c r="S4" i="170"/>
  <c r="R4" i="170"/>
  <c r="Q4" i="170"/>
  <c r="P4" i="170"/>
  <c r="O4" i="170"/>
  <c r="N4" i="170"/>
  <c r="M4" i="170"/>
  <c r="L4" i="170"/>
  <c r="K4" i="170"/>
  <c r="J4" i="170"/>
  <c r="I4" i="170"/>
  <c r="H4" i="170"/>
  <c r="G4" i="170"/>
  <c r="F4" i="170"/>
  <c r="D4" i="170"/>
  <c r="C4" i="170"/>
  <c r="X156" i="178"/>
  <c r="O154" i="178"/>
  <c r="K154" i="178"/>
  <c r="Y153" i="178"/>
  <c r="J153" i="178"/>
  <c r="Y152" i="178"/>
  <c r="J152" i="178"/>
  <c r="R150" i="178"/>
  <c r="Q150" i="178"/>
  <c r="R149" i="178"/>
  <c r="Q149" i="178"/>
  <c r="Y148" i="178"/>
  <c r="J148" i="178"/>
  <c r="Y147" i="178"/>
  <c r="J147" i="178"/>
  <c r="Y146" i="178"/>
  <c r="J146" i="178"/>
  <c r="Y145" i="178"/>
  <c r="J145" i="178"/>
  <c r="Y144" i="178"/>
  <c r="J144" i="178"/>
  <c r="Y143" i="178"/>
  <c r="J143" i="178"/>
  <c r="Y142" i="178"/>
  <c r="J142" i="178"/>
  <c r="Y141" i="178"/>
  <c r="J141" i="178"/>
  <c r="Y140" i="178"/>
  <c r="J140" i="178"/>
  <c r="X139" i="178"/>
  <c r="Y138" i="178"/>
  <c r="J138" i="178"/>
  <c r="O136" i="178"/>
  <c r="K136" i="178"/>
  <c r="Y135" i="178"/>
  <c r="J135" i="178"/>
  <c r="Y134" i="178"/>
  <c r="J134" i="178"/>
  <c r="Y133" i="178"/>
  <c r="J133" i="178"/>
  <c r="Y132" i="178"/>
  <c r="J132" i="178"/>
  <c r="R131" i="178"/>
  <c r="J131" i="178"/>
  <c r="X130" i="178"/>
  <c r="O129" i="178"/>
  <c r="K129" i="178"/>
  <c r="O128" i="178"/>
  <c r="K128" i="178"/>
  <c r="R127" i="178"/>
  <c r="J127" i="178"/>
  <c r="R126" i="178"/>
  <c r="J126" i="178"/>
  <c r="Y125" i="178"/>
  <c r="J125" i="178"/>
  <c r="Y124" i="178"/>
  <c r="J124" i="178"/>
  <c r="Y123" i="178"/>
  <c r="J123" i="178"/>
  <c r="Y122" i="178"/>
  <c r="J122" i="178"/>
  <c r="Y121" i="178"/>
  <c r="J121" i="178"/>
  <c r="Y120" i="178"/>
  <c r="J120" i="178"/>
  <c r="Y119" i="178"/>
  <c r="J119" i="178"/>
  <c r="Y118" i="178"/>
  <c r="J118" i="178"/>
  <c r="Y117" i="178"/>
  <c r="J117" i="178"/>
  <c r="Y116" i="178"/>
  <c r="J116" i="178"/>
  <c r="X115" i="178"/>
  <c r="O114" i="178"/>
  <c r="K114" i="178"/>
  <c r="Y113" i="178"/>
  <c r="J113" i="178"/>
  <c r="Y112" i="178"/>
  <c r="J112" i="178"/>
  <c r="Y111" i="178"/>
  <c r="J111" i="178"/>
  <c r="X110" i="178"/>
  <c r="K109" i="178"/>
  <c r="V108" i="178"/>
  <c r="M108" i="178"/>
  <c r="K108" i="178"/>
  <c r="V107" i="178"/>
  <c r="M107" i="178"/>
  <c r="K107" i="178"/>
  <c r="V106" i="178"/>
  <c r="M106" i="178"/>
  <c r="K106" i="178"/>
  <c r="V105" i="178"/>
  <c r="K105" i="178"/>
  <c r="K104" i="178"/>
  <c r="O103" i="178"/>
  <c r="K103" i="178"/>
  <c r="T102" i="178"/>
  <c r="J102" i="178"/>
  <c r="T101" i="178"/>
  <c r="J101" i="178"/>
  <c r="T100" i="178"/>
  <c r="J100" i="178"/>
  <c r="T99" i="178"/>
  <c r="J99" i="178"/>
  <c r="T98" i="178"/>
  <c r="J98" i="178"/>
  <c r="T97" i="178"/>
  <c r="J97" i="178"/>
  <c r="T96" i="178"/>
  <c r="J96" i="178"/>
  <c r="T95" i="178"/>
  <c r="J95" i="178"/>
  <c r="T94" i="178"/>
  <c r="J94" i="178"/>
  <c r="Y93" i="178"/>
  <c r="O92" i="178"/>
  <c r="K92" i="178"/>
  <c r="I91" i="178"/>
  <c r="O90" i="178"/>
  <c r="K90" i="178"/>
  <c r="I89" i="178"/>
  <c r="P88" i="178"/>
  <c r="N88" i="178"/>
  <c r="P87" i="178"/>
  <c r="N87" i="178"/>
  <c r="R86" i="178"/>
  <c r="Q86" i="178"/>
  <c r="S85" i="178"/>
  <c r="M85" i="178"/>
  <c r="K85" i="178"/>
  <c r="J85" i="178"/>
  <c r="S84" i="178"/>
  <c r="M84" i="178"/>
  <c r="K84" i="178"/>
  <c r="J84" i="178"/>
  <c r="I82" i="178"/>
  <c r="O80" i="178"/>
  <c r="K80" i="178"/>
  <c r="K79" i="178"/>
  <c r="K78" i="178"/>
  <c r="K77" i="178"/>
  <c r="K76" i="178"/>
  <c r="K75" i="178"/>
  <c r="K74" i="178"/>
  <c r="K73" i="178"/>
  <c r="K72" i="178"/>
  <c r="K71" i="178"/>
  <c r="K70" i="178"/>
  <c r="K69" i="178"/>
  <c r="K68" i="178"/>
  <c r="K67" i="178"/>
  <c r="X66" i="178"/>
  <c r="O64" i="178"/>
  <c r="K64" i="178"/>
  <c r="R63" i="178"/>
  <c r="Q63" i="178"/>
  <c r="R62" i="178"/>
  <c r="Q62" i="178"/>
  <c r="M62" i="178"/>
  <c r="R61" i="178"/>
  <c r="Q61" i="178"/>
  <c r="K60" i="178"/>
  <c r="R59" i="178"/>
  <c r="J59" i="178"/>
  <c r="R58" i="178"/>
  <c r="J58" i="178"/>
  <c r="R57" i="178"/>
  <c r="J57" i="178"/>
  <c r="R56" i="178"/>
  <c r="J56" i="178"/>
  <c r="X55" i="178"/>
  <c r="K54" i="178"/>
  <c r="K53" i="178"/>
  <c r="K52" i="178"/>
  <c r="K51" i="178"/>
  <c r="O50" i="178"/>
  <c r="K50" i="178"/>
  <c r="K49" i="178"/>
  <c r="K48" i="178"/>
  <c r="X47" i="178"/>
  <c r="K46" i="178"/>
  <c r="K45" i="178"/>
  <c r="CG4" i="170"/>
  <c r="O44" i="178"/>
  <c r="K44" i="178"/>
  <c r="K43" i="178"/>
  <c r="O42" i="178"/>
  <c r="K42" i="178"/>
  <c r="K41" i="178"/>
  <c r="K40" i="178"/>
  <c r="X39" i="178"/>
  <c r="I38" i="178"/>
  <c r="K37" i="178"/>
  <c r="AS4" i="170"/>
  <c r="K36" i="178"/>
  <c r="K35" i="178"/>
  <c r="K34" i="178"/>
  <c r="X33" i="178"/>
  <c r="I32" i="178"/>
  <c r="I31" i="178"/>
  <c r="Y30" i="178"/>
  <c r="M30" i="178"/>
  <c r="J30" i="178"/>
  <c r="Y29" i="178"/>
  <c r="M29" i="178"/>
  <c r="J29" i="178"/>
  <c r="K28" i="178"/>
  <c r="K26" i="178"/>
  <c r="I25" i="178"/>
  <c r="I24" i="178"/>
  <c r="Q23" i="178"/>
  <c r="K23" i="178"/>
  <c r="Q22" i="178"/>
  <c r="K22" i="178"/>
  <c r="Q21" i="178"/>
  <c r="K21" i="178"/>
  <c r="Q20" i="178"/>
  <c r="K20" i="178"/>
  <c r="Q19" i="178"/>
  <c r="K19" i="178"/>
  <c r="Q18" i="178"/>
  <c r="K18" i="178"/>
  <c r="Q17" i="178"/>
  <c r="K17" i="178"/>
  <c r="Q16" i="178"/>
  <c r="K16" i="178"/>
  <c r="Q15" i="178"/>
  <c r="K15" i="178"/>
  <c r="K14" i="178"/>
  <c r="O13" i="178"/>
  <c r="L13" i="178"/>
  <c r="K13" i="178"/>
  <c r="I12" i="178"/>
  <c r="CC4" i="170" l="1"/>
  <c r="BH4" i="170"/>
  <c r="CA4" i="170"/>
  <c r="CE4" i="170"/>
  <c r="HX8" i="170"/>
  <c r="HW8" i="170"/>
  <c r="HV8" i="170"/>
  <c r="HT8" i="170"/>
  <c r="HS8" i="170"/>
  <c r="HR8" i="170"/>
  <c r="HQ8" i="170"/>
  <c r="HP8" i="170"/>
  <c r="HO8" i="170"/>
  <c r="HN8" i="170"/>
  <c r="HM8" i="170"/>
  <c r="HL8" i="170"/>
  <c r="HK8" i="170"/>
  <c r="HJ8" i="170"/>
  <c r="HH8" i="170"/>
  <c r="HF8" i="170"/>
  <c r="HE8" i="170"/>
  <c r="HD8" i="170"/>
  <c r="HC8" i="170"/>
  <c r="HB8" i="170"/>
  <c r="HA8" i="170"/>
  <c r="GY8" i="170"/>
  <c r="GX8" i="170"/>
  <c r="GW8" i="170"/>
  <c r="GV8" i="170"/>
  <c r="GU8" i="170"/>
  <c r="GT8" i="170"/>
  <c r="GS8" i="170"/>
  <c r="GR8" i="170"/>
  <c r="GQ8" i="170"/>
  <c r="GP8" i="170"/>
  <c r="GO8" i="170"/>
  <c r="GN8" i="170"/>
  <c r="GM8" i="170"/>
  <c r="GL8" i="170"/>
  <c r="GJ8" i="170"/>
  <c r="GI8" i="170"/>
  <c r="GH8" i="170"/>
  <c r="GG8" i="170"/>
  <c r="GE8" i="170"/>
  <c r="GD8" i="170"/>
  <c r="GC8" i="170"/>
  <c r="GB8" i="170"/>
  <c r="GA8" i="170"/>
  <c r="FZ8" i="170"/>
  <c r="FY8" i="170"/>
  <c r="FX8" i="170"/>
  <c r="FW8" i="170"/>
  <c r="FU8" i="170"/>
  <c r="FT8" i="170"/>
  <c r="FS8" i="170"/>
  <c r="FR8" i="170"/>
  <c r="FQ8" i="170"/>
  <c r="FP8" i="170"/>
  <c r="FO8" i="170"/>
  <c r="FN8" i="170"/>
  <c r="FM8" i="170"/>
  <c r="FL8" i="170"/>
  <c r="FK8" i="170"/>
  <c r="FJ8" i="170"/>
  <c r="FI8" i="170"/>
  <c r="FH8" i="170"/>
  <c r="FG8" i="170"/>
  <c r="FF8" i="170"/>
  <c r="FE8" i="170"/>
  <c r="FC8" i="170"/>
  <c r="FB8" i="170"/>
  <c r="FA8" i="170"/>
  <c r="EZ8" i="170"/>
  <c r="EY8" i="170"/>
  <c r="EX8" i="170"/>
  <c r="EW8" i="170"/>
  <c r="EV8" i="170"/>
  <c r="EU8" i="170"/>
  <c r="ET8" i="170"/>
  <c r="ES8" i="170"/>
  <c r="ER8" i="170"/>
  <c r="EP8" i="170"/>
  <c r="EO8" i="170"/>
  <c r="EN8" i="170"/>
  <c r="EM8" i="170"/>
  <c r="EL8" i="170"/>
  <c r="EK8" i="170"/>
  <c r="EJ8" i="170"/>
  <c r="EI8" i="170"/>
  <c r="EH8" i="170"/>
  <c r="EG8" i="170"/>
  <c r="EF8" i="170"/>
  <c r="EE8" i="170"/>
  <c r="ED8" i="170"/>
  <c r="EB8" i="170"/>
  <c r="EA8" i="170"/>
  <c r="DZ8" i="170"/>
  <c r="DY8" i="170"/>
  <c r="DX8" i="170"/>
  <c r="DW8" i="170"/>
  <c r="DV8" i="170"/>
  <c r="DU8" i="170"/>
  <c r="DT8" i="170"/>
  <c r="DS8" i="170"/>
  <c r="DR8" i="170"/>
  <c r="DQ8" i="170"/>
  <c r="DO8" i="170"/>
  <c r="DN8" i="170"/>
  <c r="DM8" i="170"/>
  <c r="DL8" i="170"/>
  <c r="DK8" i="170"/>
  <c r="DJ8" i="170"/>
  <c r="DI8" i="170"/>
  <c r="DH8" i="170"/>
  <c r="DG8" i="170"/>
  <c r="DF8" i="170"/>
  <c r="DE8" i="170"/>
  <c r="DD8" i="170"/>
  <c r="DB8" i="170"/>
  <c r="DA8" i="170"/>
  <c r="CZ8" i="170"/>
  <c r="CY8" i="170"/>
  <c r="CX8" i="170"/>
  <c r="CW8" i="170"/>
  <c r="CV8" i="170"/>
  <c r="CU8" i="170"/>
  <c r="CT8" i="170"/>
  <c r="CS8" i="170"/>
  <c r="CR8" i="170"/>
  <c r="CQ8" i="170"/>
  <c r="CN8" i="170"/>
  <c r="CM8" i="170"/>
  <c r="CL8" i="170"/>
  <c r="CK8" i="170"/>
  <c r="CJ8" i="170"/>
  <c r="CI8" i="170"/>
  <c r="CH8" i="170"/>
  <c r="CF8" i="170"/>
  <c r="CD8" i="170"/>
  <c r="CB8" i="170"/>
  <c r="BZ8" i="170"/>
  <c r="BY8" i="170"/>
  <c r="BX8" i="170"/>
  <c r="BW8" i="170"/>
  <c r="BV8" i="170"/>
  <c r="BU8" i="170"/>
  <c r="BT8" i="170"/>
  <c r="BS8" i="170"/>
  <c r="BR8" i="170"/>
  <c r="BQ8" i="170"/>
  <c r="BP8" i="170"/>
  <c r="BO8" i="170"/>
  <c r="BN8" i="170"/>
  <c r="BM8" i="170"/>
  <c r="BL8" i="170"/>
  <c r="BK8" i="170"/>
  <c r="BI8" i="170"/>
  <c r="BG8" i="170"/>
  <c r="BF8" i="170"/>
  <c r="BE8" i="170"/>
  <c r="BD8" i="170"/>
  <c r="BC8" i="170"/>
  <c r="BB8" i="170"/>
  <c r="BA8" i="170"/>
  <c r="AZ8" i="170"/>
  <c r="AY8" i="170"/>
  <c r="AX8" i="170"/>
  <c r="AW8" i="170"/>
  <c r="AV8" i="170"/>
  <c r="AU8" i="170"/>
  <c r="AT8" i="170"/>
  <c r="AR8" i="170"/>
  <c r="AQ8" i="170"/>
  <c r="AP8" i="170"/>
  <c r="AO8" i="170"/>
  <c r="AN8" i="170"/>
  <c r="AM8" i="170"/>
  <c r="AL8" i="170"/>
  <c r="AK8" i="170"/>
  <c r="AJ8" i="170"/>
  <c r="AI8" i="170"/>
  <c r="AH8" i="170"/>
  <c r="AG8" i="170"/>
  <c r="AF8" i="170"/>
  <c r="AE8" i="170"/>
  <c r="AD8" i="170"/>
  <c r="AB8" i="170"/>
  <c r="AA8" i="170"/>
  <c r="Z8" i="170"/>
  <c r="Y8" i="170"/>
  <c r="X8" i="170"/>
  <c r="W8" i="170"/>
  <c r="V8" i="170"/>
  <c r="U8" i="170"/>
  <c r="T8" i="170"/>
  <c r="S8" i="170"/>
  <c r="R8" i="170"/>
  <c r="Q8" i="170"/>
  <c r="P8" i="170"/>
  <c r="O8" i="170"/>
  <c r="N8" i="170"/>
  <c r="M8" i="170"/>
  <c r="L8" i="170"/>
  <c r="K8" i="170"/>
  <c r="J8" i="170"/>
  <c r="I8" i="170"/>
  <c r="H8" i="170"/>
  <c r="G8" i="170"/>
  <c r="F8" i="170"/>
  <c r="D8" i="170"/>
  <c r="C8" i="170"/>
  <c r="X156" i="177"/>
  <c r="O154" i="177"/>
  <c r="K154" i="177"/>
  <c r="Y153" i="177"/>
  <c r="J153" i="177"/>
  <c r="Y152" i="177"/>
  <c r="J152" i="177"/>
  <c r="R150" i="177"/>
  <c r="Q150" i="177"/>
  <c r="R149" i="177"/>
  <c r="Q149" i="177"/>
  <c r="Y148" i="177"/>
  <c r="J148" i="177"/>
  <c r="Y147" i="177"/>
  <c r="J147" i="177"/>
  <c r="Y146" i="177"/>
  <c r="J146" i="177"/>
  <c r="Y145" i="177"/>
  <c r="J145" i="177"/>
  <c r="Y144" i="177"/>
  <c r="J144" i="177"/>
  <c r="Y143" i="177"/>
  <c r="J143" i="177"/>
  <c r="Y142" i="177"/>
  <c r="J142" i="177"/>
  <c r="Y141" i="177"/>
  <c r="J141" i="177"/>
  <c r="Y140" i="177"/>
  <c r="J140" i="177"/>
  <c r="X139" i="177"/>
  <c r="Y138" i="177"/>
  <c r="J138" i="177"/>
  <c r="O136" i="177"/>
  <c r="K136" i="177"/>
  <c r="Y135" i="177"/>
  <c r="J135" i="177"/>
  <c r="Y134" i="177"/>
  <c r="J134" i="177"/>
  <c r="Y133" i="177"/>
  <c r="J133" i="177"/>
  <c r="Y132" i="177"/>
  <c r="J132" i="177"/>
  <c r="R131" i="177"/>
  <c r="J131" i="177"/>
  <c r="X130" i="177"/>
  <c r="O129" i="177"/>
  <c r="K129" i="177"/>
  <c r="O128" i="177"/>
  <c r="K128" i="177"/>
  <c r="R127" i="177"/>
  <c r="J127" i="177"/>
  <c r="R126" i="177"/>
  <c r="J126" i="177"/>
  <c r="Y125" i="177"/>
  <c r="J125" i="177"/>
  <c r="Y124" i="177"/>
  <c r="J124" i="177"/>
  <c r="Y123" i="177"/>
  <c r="J123" i="177"/>
  <c r="Y122" i="177"/>
  <c r="J122" i="177"/>
  <c r="Y121" i="177"/>
  <c r="J121" i="177"/>
  <c r="Y120" i="177"/>
  <c r="J120" i="177"/>
  <c r="Y119" i="177"/>
  <c r="J119" i="177"/>
  <c r="Y118" i="177"/>
  <c r="J118" i="177"/>
  <c r="Y117" i="177"/>
  <c r="J117" i="177"/>
  <c r="Y116" i="177"/>
  <c r="J116" i="177"/>
  <c r="X115" i="177"/>
  <c r="O114" i="177"/>
  <c r="K114" i="177"/>
  <c r="Y113" i="177"/>
  <c r="J113" i="177"/>
  <c r="Y112" i="177"/>
  <c r="J112" i="177"/>
  <c r="Y111" i="177"/>
  <c r="J111" i="177"/>
  <c r="X110" i="177"/>
  <c r="K109" i="177"/>
  <c r="V108" i="177"/>
  <c r="M108" i="177"/>
  <c r="K108" i="177"/>
  <c r="V107" i="177"/>
  <c r="M107" i="177"/>
  <c r="K107" i="177"/>
  <c r="V106" i="177"/>
  <c r="M106" i="177"/>
  <c r="K106" i="177"/>
  <c r="V105" i="177"/>
  <c r="K105" i="177"/>
  <c r="K104" i="177"/>
  <c r="O103" i="177"/>
  <c r="K103" i="177"/>
  <c r="T102" i="177"/>
  <c r="J102" i="177"/>
  <c r="T101" i="177"/>
  <c r="J101" i="177"/>
  <c r="T100" i="177"/>
  <c r="J100" i="177"/>
  <c r="T99" i="177"/>
  <c r="J99" i="177"/>
  <c r="T98" i="177"/>
  <c r="J98" i="177"/>
  <c r="T97" i="177"/>
  <c r="J97" i="177"/>
  <c r="T96" i="177"/>
  <c r="J96" i="177"/>
  <c r="T95" i="177"/>
  <c r="J95" i="177"/>
  <c r="T94" i="177"/>
  <c r="J94" i="177"/>
  <c r="Y93" i="177"/>
  <c r="O92" i="177"/>
  <c r="K92" i="177"/>
  <c r="I91" i="177"/>
  <c r="O90" i="177"/>
  <c r="K90" i="177"/>
  <c r="I89" i="177"/>
  <c r="P88" i="177"/>
  <c r="N88" i="177"/>
  <c r="P87" i="177"/>
  <c r="N87" i="177"/>
  <c r="R86" i="177"/>
  <c r="Q86" i="177"/>
  <c r="S85" i="177"/>
  <c r="M85" i="177"/>
  <c r="K85" i="177"/>
  <c r="J85" i="177"/>
  <c r="S84" i="177"/>
  <c r="M84" i="177"/>
  <c r="K84" i="177"/>
  <c r="J84" i="177"/>
  <c r="I82" i="177"/>
  <c r="O80" i="177"/>
  <c r="K80" i="177"/>
  <c r="K79" i="177"/>
  <c r="K78" i="177"/>
  <c r="K77" i="177"/>
  <c r="K76" i="177"/>
  <c r="K75" i="177"/>
  <c r="K74" i="177"/>
  <c r="K73" i="177"/>
  <c r="K72" i="177"/>
  <c r="K71" i="177"/>
  <c r="K70" i="177"/>
  <c r="K69" i="177"/>
  <c r="K68" i="177"/>
  <c r="K67" i="177"/>
  <c r="X66" i="177"/>
  <c r="O64" i="177"/>
  <c r="K64" i="177"/>
  <c r="R63" i="177"/>
  <c r="Q63" i="177"/>
  <c r="R62" i="177"/>
  <c r="Q62" i="177"/>
  <c r="M62" i="177"/>
  <c r="R61" i="177"/>
  <c r="Q61" i="177"/>
  <c r="K60" i="177"/>
  <c r="R59" i="177"/>
  <c r="J59" i="177"/>
  <c r="R58" i="177"/>
  <c r="J58" i="177"/>
  <c r="R57" i="177"/>
  <c r="J57" i="177"/>
  <c r="R56" i="177"/>
  <c r="J56" i="177"/>
  <c r="X55" i="177"/>
  <c r="K54" i="177"/>
  <c r="K53" i="177"/>
  <c r="E53" i="177"/>
  <c r="CA8" i="170" s="1"/>
  <c r="K52" i="177"/>
  <c r="K51" i="177"/>
  <c r="O50" i="177"/>
  <c r="K50" i="177"/>
  <c r="K49" i="177"/>
  <c r="K48" i="177"/>
  <c r="X47" i="177"/>
  <c r="K46" i="177"/>
  <c r="K45" i="177"/>
  <c r="E45" i="177"/>
  <c r="F57" i="177" s="1"/>
  <c r="CE8" i="170" s="1"/>
  <c r="O44" i="177"/>
  <c r="K44" i="177"/>
  <c r="K43" i="177"/>
  <c r="O42" i="177"/>
  <c r="K42" i="177"/>
  <c r="K41" i="177"/>
  <c r="K40" i="177"/>
  <c r="X39" i="177"/>
  <c r="I38" i="177"/>
  <c r="K37" i="177"/>
  <c r="E37" i="177"/>
  <c r="AS8" i="170" s="1"/>
  <c r="K36" i="177"/>
  <c r="K35" i="177"/>
  <c r="K34" i="177"/>
  <c r="X33" i="177"/>
  <c r="I32" i="177"/>
  <c r="I31" i="177"/>
  <c r="Y30" i="177"/>
  <c r="M30" i="177"/>
  <c r="J30" i="177"/>
  <c r="Y29" i="177"/>
  <c r="M29" i="177"/>
  <c r="J29" i="177"/>
  <c r="K28" i="177"/>
  <c r="K26" i="177"/>
  <c r="I25" i="177"/>
  <c r="I24" i="177"/>
  <c r="Q23" i="177"/>
  <c r="K23" i="177"/>
  <c r="Q22" i="177"/>
  <c r="K22" i="177"/>
  <c r="Q21" i="177"/>
  <c r="K21" i="177"/>
  <c r="Q20" i="177"/>
  <c r="K20" i="177"/>
  <c r="Q19" i="177"/>
  <c r="K19" i="177"/>
  <c r="Q18" i="177"/>
  <c r="K18" i="177"/>
  <c r="Q17" i="177"/>
  <c r="K17" i="177"/>
  <c r="Q16" i="177"/>
  <c r="K16" i="177"/>
  <c r="Q15" i="177"/>
  <c r="K15" i="177"/>
  <c r="K14" i="177"/>
  <c r="O13" i="177"/>
  <c r="L13" i="177"/>
  <c r="K13" i="177"/>
  <c r="I12" i="177"/>
  <c r="BH8" i="170" l="1"/>
  <c r="F58" i="177"/>
  <c r="CG8" i="170" s="1"/>
  <c r="F56" i="177"/>
  <c r="CC8" i="170" s="1"/>
  <c r="HX29" i="170" l="1"/>
  <c r="HW29" i="170"/>
  <c r="HV29" i="170"/>
  <c r="HT29" i="170"/>
  <c r="HS29" i="170"/>
  <c r="HR29" i="170"/>
  <c r="HQ29" i="170"/>
  <c r="HP29" i="170"/>
  <c r="HO29" i="170"/>
  <c r="HN29" i="170"/>
  <c r="HM29" i="170"/>
  <c r="HL29" i="170"/>
  <c r="HK29" i="170"/>
  <c r="HJ29" i="170"/>
  <c r="HH29" i="170"/>
  <c r="HF29" i="170"/>
  <c r="HE29" i="170"/>
  <c r="HD29" i="170"/>
  <c r="HC29" i="170"/>
  <c r="HB29" i="170"/>
  <c r="HA29" i="170"/>
  <c r="GY29" i="170"/>
  <c r="GX29" i="170"/>
  <c r="GW29" i="170"/>
  <c r="GV29" i="170"/>
  <c r="GU29" i="170"/>
  <c r="GT29" i="170"/>
  <c r="GS29" i="170"/>
  <c r="GR29" i="170"/>
  <c r="GQ29" i="170"/>
  <c r="GP29" i="170"/>
  <c r="GO29" i="170"/>
  <c r="GN29" i="170"/>
  <c r="GM29" i="170"/>
  <c r="GL29" i="170"/>
  <c r="GJ29" i="170"/>
  <c r="GI29" i="170"/>
  <c r="GH29" i="170"/>
  <c r="GG29" i="170"/>
  <c r="GE29" i="170"/>
  <c r="GD29" i="170"/>
  <c r="GC29" i="170"/>
  <c r="GB29" i="170"/>
  <c r="GA29" i="170"/>
  <c r="FZ29" i="170"/>
  <c r="FY29" i="170"/>
  <c r="FX29" i="170"/>
  <c r="FW29" i="170"/>
  <c r="FU29" i="170"/>
  <c r="FT29" i="170"/>
  <c r="FS29" i="170"/>
  <c r="FR29" i="170"/>
  <c r="FQ29" i="170"/>
  <c r="FP29" i="170"/>
  <c r="FO29" i="170"/>
  <c r="FN29" i="170"/>
  <c r="FM29" i="170"/>
  <c r="FL29" i="170"/>
  <c r="FK29" i="170"/>
  <c r="FJ29" i="170"/>
  <c r="FI29" i="170"/>
  <c r="FH29" i="170"/>
  <c r="FG29" i="170"/>
  <c r="FF29" i="170"/>
  <c r="FE29" i="170"/>
  <c r="FC29" i="170"/>
  <c r="FB29" i="170"/>
  <c r="FA29" i="170"/>
  <c r="EZ29" i="170"/>
  <c r="EY29" i="170"/>
  <c r="EX29" i="170"/>
  <c r="EW29" i="170"/>
  <c r="EV29" i="170"/>
  <c r="EU29" i="170"/>
  <c r="ET29" i="170"/>
  <c r="ES29" i="170"/>
  <c r="ER29" i="170"/>
  <c r="EP29" i="170"/>
  <c r="EO29" i="170"/>
  <c r="EN29" i="170"/>
  <c r="EM29" i="170"/>
  <c r="EL29" i="170"/>
  <c r="EK29" i="170"/>
  <c r="EJ29" i="170"/>
  <c r="EI29" i="170"/>
  <c r="EH29" i="170"/>
  <c r="EG29" i="170"/>
  <c r="EF29" i="170"/>
  <c r="EE29" i="170"/>
  <c r="ED29" i="170"/>
  <c r="EB29" i="170"/>
  <c r="EA29" i="170"/>
  <c r="DZ29" i="170"/>
  <c r="DY29" i="170"/>
  <c r="DX29" i="170"/>
  <c r="DW29" i="170"/>
  <c r="DV29" i="170"/>
  <c r="DU29" i="170"/>
  <c r="DT29" i="170"/>
  <c r="DS29" i="170"/>
  <c r="DR29" i="170"/>
  <c r="DQ29" i="170"/>
  <c r="DO29" i="170"/>
  <c r="DN29" i="170"/>
  <c r="DM29" i="170"/>
  <c r="DL29" i="170"/>
  <c r="DK29" i="170"/>
  <c r="DJ29" i="170"/>
  <c r="DI29" i="170"/>
  <c r="DH29" i="170"/>
  <c r="DG29" i="170"/>
  <c r="DF29" i="170"/>
  <c r="DE29" i="170"/>
  <c r="DD29" i="170"/>
  <c r="DB29" i="170"/>
  <c r="DA29" i="170"/>
  <c r="CZ29" i="170"/>
  <c r="CY29" i="170"/>
  <c r="CX29" i="170"/>
  <c r="CW29" i="170"/>
  <c r="CV29" i="170"/>
  <c r="CU29" i="170"/>
  <c r="CT29" i="170"/>
  <c r="CS29" i="170"/>
  <c r="CR29" i="170"/>
  <c r="CQ29" i="170"/>
  <c r="CN29" i="170"/>
  <c r="CM29" i="170"/>
  <c r="CL29" i="170"/>
  <c r="CK29" i="170"/>
  <c r="CJ29" i="170"/>
  <c r="CI29" i="170"/>
  <c r="CH29" i="170"/>
  <c r="CF29" i="170"/>
  <c r="CD29" i="170"/>
  <c r="CB29" i="170"/>
  <c r="BZ29" i="170"/>
  <c r="BY29" i="170"/>
  <c r="BX29" i="170"/>
  <c r="BW29" i="170"/>
  <c r="BV29" i="170"/>
  <c r="BU29" i="170"/>
  <c r="BT29" i="170"/>
  <c r="BS29" i="170"/>
  <c r="BR29" i="170"/>
  <c r="BQ29" i="170"/>
  <c r="BP29" i="170"/>
  <c r="BO29" i="170"/>
  <c r="BN29" i="170"/>
  <c r="BM29" i="170"/>
  <c r="BL29" i="170"/>
  <c r="BK29" i="170"/>
  <c r="BI29" i="170"/>
  <c r="BG29" i="170"/>
  <c r="BF29" i="170"/>
  <c r="BE29" i="170"/>
  <c r="BD29" i="170"/>
  <c r="BC29" i="170"/>
  <c r="BB29" i="170"/>
  <c r="BA29" i="170"/>
  <c r="AZ29" i="170"/>
  <c r="AY29" i="170"/>
  <c r="AX29" i="170"/>
  <c r="AW29" i="170"/>
  <c r="AV29" i="170"/>
  <c r="AU29" i="170"/>
  <c r="AT29" i="170"/>
  <c r="AR29" i="170"/>
  <c r="AQ29" i="170"/>
  <c r="AP29" i="170"/>
  <c r="AO29" i="170"/>
  <c r="AN29" i="170"/>
  <c r="AM29" i="170"/>
  <c r="AL29" i="170"/>
  <c r="AK29" i="170"/>
  <c r="AJ29" i="170"/>
  <c r="AI29" i="170"/>
  <c r="AH29" i="170"/>
  <c r="AG29" i="170"/>
  <c r="AF29" i="170"/>
  <c r="AE29" i="170"/>
  <c r="AD29" i="170"/>
  <c r="AB29" i="170"/>
  <c r="AA29" i="170"/>
  <c r="Z29" i="170"/>
  <c r="Y29" i="170"/>
  <c r="X29" i="170"/>
  <c r="W29" i="170"/>
  <c r="V29" i="170"/>
  <c r="U29" i="170"/>
  <c r="T29" i="170"/>
  <c r="S29" i="170"/>
  <c r="R29" i="170"/>
  <c r="Q29" i="170"/>
  <c r="P29" i="170"/>
  <c r="O29" i="170"/>
  <c r="N29" i="170"/>
  <c r="M29" i="170"/>
  <c r="L29" i="170"/>
  <c r="K29" i="170"/>
  <c r="J29" i="170"/>
  <c r="I29" i="170"/>
  <c r="H29" i="170"/>
  <c r="G29" i="170"/>
  <c r="F29" i="170"/>
  <c r="D29" i="170"/>
  <c r="C29" i="170"/>
  <c r="X156" i="173"/>
  <c r="O154" i="173"/>
  <c r="K154" i="173"/>
  <c r="Y153" i="173"/>
  <c r="J153" i="173"/>
  <c r="Y152" i="173"/>
  <c r="J152" i="173"/>
  <c r="R150" i="173"/>
  <c r="Q150" i="173"/>
  <c r="R149" i="173"/>
  <c r="Q149" i="173"/>
  <c r="Y148" i="173"/>
  <c r="J148" i="173"/>
  <c r="Y147" i="173"/>
  <c r="J147" i="173"/>
  <c r="Y146" i="173"/>
  <c r="J146" i="173"/>
  <c r="Y145" i="173"/>
  <c r="J145" i="173"/>
  <c r="Y144" i="173"/>
  <c r="J144" i="173"/>
  <c r="Y143" i="173"/>
  <c r="J143" i="173"/>
  <c r="Y142" i="173"/>
  <c r="J142" i="173"/>
  <c r="Y141" i="173"/>
  <c r="J141" i="173"/>
  <c r="Y140" i="173"/>
  <c r="J140" i="173"/>
  <c r="X139" i="173"/>
  <c r="Y138" i="173"/>
  <c r="J138" i="173"/>
  <c r="O136" i="173"/>
  <c r="K136" i="173"/>
  <c r="Y135" i="173"/>
  <c r="J135" i="173"/>
  <c r="Y134" i="173"/>
  <c r="J134" i="173"/>
  <c r="Y133" i="173"/>
  <c r="J133" i="173"/>
  <c r="Y132" i="173"/>
  <c r="J132" i="173"/>
  <c r="R131" i="173"/>
  <c r="J131" i="173"/>
  <c r="X130" i="173"/>
  <c r="O129" i="173"/>
  <c r="K129" i="173"/>
  <c r="O128" i="173"/>
  <c r="K128" i="173"/>
  <c r="R127" i="173"/>
  <c r="J127" i="173"/>
  <c r="R126" i="173"/>
  <c r="J126" i="173"/>
  <c r="Y125" i="173"/>
  <c r="J125" i="173"/>
  <c r="Y124" i="173"/>
  <c r="J124" i="173"/>
  <c r="Y123" i="173"/>
  <c r="J123" i="173"/>
  <c r="Y122" i="173"/>
  <c r="J122" i="173"/>
  <c r="Y121" i="173"/>
  <c r="J121" i="173"/>
  <c r="Y120" i="173"/>
  <c r="J120" i="173"/>
  <c r="Y119" i="173"/>
  <c r="J119" i="173"/>
  <c r="Y118" i="173"/>
  <c r="J118" i="173"/>
  <c r="Y117" i="173"/>
  <c r="J117" i="173"/>
  <c r="Y116" i="173"/>
  <c r="J116" i="173"/>
  <c r="X115" i="173"/>
  <c r="O114" i="173"/>
  <c r="K114" i="173"/>
  <c r="Y113" i="173"/>
  <c r="J113" i="173"/>
  <c r="Y112" i="173"/>
  <c r="J112" i="173"/>
  <c r="Y111" i="173"/>
  <c r="J111" i="173"/>
  <c r="X110" i="173"/>
  <c r="K109" i="173"/>
  <c r="V108" i="173"/>
  <c r="M108" i="173"/>
  <c r="K108" i="173"/>
  <c r="V107" i="173"/>
  <c r="M107" i="173"/>
  <c r="K107" i="173"/>
  <c r="V106" i="173"/>
  <c r="M106" i="173"/>
  <c r="K106" i="173"/>
  <c r="V105" i="173"/>
  <c r="K105" i="173"/>
  <c r="K104" i="173"/>
  <c r="O103" i="173"/>
  <c r="K103" i="173"/>
  <c r="T102" i="173"/>
  <c r="J102" i="173"/>
  <c r="T101" i="173"/>
  <c r="J101" i="173"/>
  <c r="T100" i="173"/>
  <c r="J100" i="173"/>
  <c r="T99" i="173"/>
  <c r="J99" i="173"/>
  <c r="T98" i="173"/>
  <c r="J98" i="173"/>
  <c r="T97" i="173"/>
  <c r="J97" i="173"/>
  <c r="T96" i="173"/>
  <c r="J96" i="173"/>
  <c r="T95" i="173"/>
  <c r="J95" i="173"/>
  <c r="T94" i="173"/>
  <c r="J94" i="173"/>
  <c r="Y93" i="173"/>
  <c r="O92" i="173"/>
  <c r="K92" i="173"/>
  <c r="I91" i="173"/>
  <c r="O90" i="173"/>
  <c r="K90" i="173"/>
  <c r="I89" i="173"/>
  <c r="P88" i="173"/>
  <c r="N88" i="173"/>
  <c r="P87" i="173"/>
  <c r="N87" i="173"/>
  <c r="R86" i="173"/>
  <c r="Q86" i="173"/>
  <c r="S85" i="173"/>
  <c r="M85" i="173"/>
  <c r="K85" i="173"/>
  <c r="J85" i="173"/>
  <c r="S84" i="173"/>
  <c r="M84" i="173"/>
  <c r="K84" i="173"/>
  <c r="J84" i="173"/>
  <c r="I82" i="173"/>
  <c r="O80" i="173"/>
  <c r="K80" i="173"/>
  <c r="K79" i="173"/>
  <c r="K78" i="173"/>
  <c r="K77" i="173"/>
  <c r="K76" i="173"/>
  <c r="K75" i="173"/>
  <c r="K74" i="173"/>
  <c r="K73" i="173"/>
  <c r="K72" i="173"/>
  <c r="K71" i="173"/>
  <c r="K70" i="173"/>
  <c r="K69" i="173"/>
  <c r="K68" i="173"/>
  <c r="K67" i="173"/>
  <c r="X66" i="173"/>
  <c r="O64" i="173"/>
  <c r="K64" i="173"/>
  <c r="R63" i="173"/>
  <c r="Q63" i="173"/>
  <c r="R62" i="173"/>
  <c r="Q62" i="173"/>
  <c r="M62" i="173"/>
  <c r="R61" i="173"/>
  <c r="Q61" i="173"/>
  <c r="K60" i="173"/>
  <c r="R59" i="173"/>
  <c r="J59" i="173"/>
  <c r="R58" i="173"/>
  <c r="J58" i="173"/>
  <c r="R57" i="173"/>
  <c r="J57" i="173"/>
  <c r="R56" i="173"/>
  <c r="J56" i="173"/>
  <c r="X55" i="173"/>
  <c r="K54" i="173"/>
  <c r="K53" i="173"/>
  <c r="E53" i="173"/>
  <c r="CA29" i="170" s="1"/>
  <c r="K52" i="173"/>
  <c r="K51" i="173"/>
  <c r="O50" i="173"/>
  <c r="K50" i="173"/>
  <c r="K49" i="173"/>
  <c r="K48" i="173"/>
  <c r="X47" i="173"/>
  <c r="K46" i="173"/>
  <c r="K45" i="173"/>
  <c r="E45" i="173"/>
  <c r="O44" i="173"/>
  <c r="K44" i="173"/>
  <c r="K43" i="173"/>
  <c r="O42" i="173"/>
  <c r="K42" i="173"/>
  <c r="K41" i="173"/>
  <c r="K40" i="173"/>
  <c r="X39" i="173"/>
  <c r="I38" i="173"/>
  <c r="K37" i="173"/>
  <c r="E37" i="173"/>
  <c r="AS29" i="170" s="1"/>
  <c r="K36" i="173"/>
  <c r="K35" i="173"/>
  <c r="K34" i="173"/>
  <c r="X33" i="173"/>
  <c r="I32" i="173"/>
  <c r="I31" i="173"/>
  <c r="Y30" i="173"/>
  <c r="M30" i="173"/>
  <c r="J30" i="173"/>
  <c r="Y29" i="173"/>
  <c r="M29" i="173"/>
  <c r="J29" i="173"/>
  <c r="K28" i="173"/>
  <c r="K26" i="173"/>
  <c r="I25" i="173"/>
  <c r="I24" i="173"/>
  <c r="Q23" i="173"/>
  <c r="K23" i="173"/>
  <c r="Q22" i="173"/>
  <c r="K22" i="173"/>
  <c r="Q21" i="173"/>
  <c r="K21" i="173"/>
  <c r="Q20" i="173"/>
  <c r="K20" i="173"/>
  <c r="Q19" i="173"/>
  <c r="K19" i="173"/>
  <c r="Q18" i="173"/>
  <c r="K18" i="173"/>
  <c r="Q17" i="173"/>
  <c r="K17" i="173"/>
  <c r="Q16" i="173"/>
  <c r="K16" i="173"/>
  <c r="Q15" i="173"/>
  <c r="K15" i="173"/>
  <c r="K14" i="173"/>
  <c r="O13" i="173"/>
  <c r="L13" i="173"/>
  <c r="K13" i="173"/>
  <c r="I12" i="173"/>
  <c r="F58" i="173" l="1"/>
  <c r="CG29" i="170" s="1"/>
  <c r="CE29" i="170"/>
  <c r="BH29" i="170"/>
  <c r="F56" i="173"/>
  <c r="CC29" i="170" s="1"/>
  <c r="FC6" i="170"/>
  <c r="FB6" i="170"/>
  <c r="FA6" i="170"/>
  <c r="EZ6" i="170"/>
  <c r="EY6" i="170"/>
  <c r="EX6" i="170"/>
  <c r="EW6" i="170"/>
  <c r="EV6" i="170"/>
  <c r="EU6" i="170"/>
  <c r="ET6" i="170"/>
  <c r="ES6" i="170"/>
  <c r="ER6" i="170"/>
  <c r="EP6" i="170"/>
  <c r="EO6" i="170"/>
  <c r="EN6" i="170"/>
  <c r="EM6" i="170"/>
  <c r="EL6" i="170"/>
  <c r="EK6" i="170"/>
  <c r="EJ6" i="170"/>
  <c r="EI6" i="170"/>
  <c r="EH6" i="170"/>
  <c r="EG6" i="170"/>
  <c r="EF6" i="170"/>
  <c r="EE6" i="170"/>
  <c r="ED6" i="170"/>
  <c r="EB6" i="170"/>
  <c r="EA6" i="170"/>
  <c r="DZ6" i="170"/>
  <c r="DY6" i="170"/>
  <c r="DX6" i="170"/>
  <c r="DW6" i="170"/>
  <c r="DV6" i="170"/>
  <c r="DU6" i="170"/>
  <c r="DT6" i="170"/>
  <c r="DS6" i="170"/>
  <c r="DR6" i="170"/>
  <c r="DQ6" i="170"/>
  <c r="DO6" i="170"/>
  <c r="DN6" i="170"/>
  <c r="DM6" i="170"/>
  <c r="DL6" i="170"/>
  <c r="DK6" i="170"/>
  <c r="DJ6" i="170"/>
  <c r="DI6" i="170"/>
  <c r="DH6" i="170"/>
  <c r="DG6" i="170"/>
  <c r="DF6" i="170"/>
  <c r="DE6" i="170"/>
  <c r="DD6" i="170"/>
  <c r="DB6" i="170"/>
  <c r="DA6" i="170"/>
  <c r="CZ6" i="170"/>
  <c r="CY6" i="170"/>
  <c r="CX6" i="170"/>
  <c r="CW6" i="170"/>
  <c r="CV6" i="170"/>
  <c r="CU6" i="170"/>
  <c r="CT6" i="170"/>
  <c r="CS6" i="170"/>
  <c r="CR6" i="170"/>
  <c r="CQ6" i="170"/>
  <c r="CN6" i="170"/>
  <c r="CM6" i="170"/>
  <c r="CL6" i="170"/>
  <c r="CK6" i="170"/>
  <c r="CJ6" i="170"/>
  <c r="CI6" i="170"/>
  <c r="CH6" i="170"/>
  <c r="CF6" i="170"/>
  <c r="CE6" i="170"/>
  <c r="CD6" i="170"/>
  <c r="CB6" i="170"/>
  <c r="BZ6" i="170"/>
  <c r="BY6" i="170"/>
  <c r="BX6" i="170"/>
  <c r="BW6" i="170"/>
  <c r="BV6" i="170"/>
  <c r="BU6" i="170"/>
  <c r="BT6" i="170"/>
  <c r="BS6" i="170"/>
  <c r="BR6" i="170"/>
  <c r="BQ6" i="170"/>
  <c r="BP6" i="170"/>
  <c r="BO6" i="170"/>
  <c r="BN6" i="170"/>
  <c r="BM6" i="170"/>
  <c r="BL6" i="170"/>
  <c r="BK6" i="170"/>
  <c r="BI6" i="170"/>
  <c r="BG6" i="170"/>
  <c r="BF6" i="170"/>
  <c r="BE6" i="170"/>
  <c r="BD6" i="170"/>
  <c r="BC6" i="170"/>
  <c r="HX6" i="170" l="1"/>
  <c r="HW6" i="170"/>
  <c r="HV6" i="170"/>
  <c r="HT6" i="170"/>
  <c r="HS6" i="170"/>
  <c r="HR6" i="170"/>
  <c r="HQ6" i="170"/>
  <c r="HP6" i="170"/>
  <c r="HO6" i="170"/>
  <c r="HN6" i="170"/>
  <c r="HM6" i="170"/>
  <c r="HL6" i="170"/>
  <c r="HK6" i="170"/>
  <c r="HJ6" i="170"/>
  <c r="HH6" i="170"/>
  <c r="HF6" i="170"/>
  <c r="HE6" i="170"/>
  <c r="HD6" i="170"/>
  <c r="HC6" i="170"/>
  <c r="HB6" i="170"/>
  <c r="HA6" i="170"/>
  <c r="GY6" i="170"/>
  <c r="GX6" i="170"/>
  <c r="GW6" i="170"/>
  <c r="GV6" i="170"/>
  <c r="GU6" i="170"/>
  <c r="GT6" i="170"/>
  <c r="GS6" i="170"/>
  <c r="GR6" i="170"/>
  <c r="GQ6" i="170"/>
  <c r="GP6" i="170"/>
  <c r="GO6" i="170"/>
  <c r="GN6" i="170"/>
  <c r="GM6" i="170"/>
  <c r="GL6" i="170"/>
  <c r="GJ6" i="170"/>
  <c r="GI6" i="170"/>
  <c r="GH6" i="170"/>
  <c r="GG6" i="170"/>
  <c r="GE6" i="170"/>
  <c r="GD6" i="170"/>
  <c r="GC6" i="170"/>
  <c r="GB6" i="170"/>
  <c r="GA6" i="170"/>
  <c r="FZ6" i="170"/>
  <c r="FY6" i="170"/>
  <c r="FX6" i="170"/>
  <c r="FW6" i="170"/>
  <c r="FU6" i="170"/>
  <c r="FT6" i="170"/>
  <c r="FS6" i="170"/>
  <c r="FR6" i="170"/>
  <c r="FQ6" i="170"/>
  <c r="FP6" i="170"/>
  <c r="FO6" i="170"/>
  <c r="FN6" i="170"/>
  <c r="FM6" i="170"/>
  <c r="FL6" i="170"/>
  <c r="FK6" i="170"/>
  <c r="FJ6" i="170"/>
  <c r="FI6" i="170"/>
  <c r="FH6" i="170"/>
  <c r="FG6" i="170"/>
  <c r="FF6" i="170"/>
  <c r="FE6" i="170"/>
  <c r="BB6" i="170"/>
  <c r="BA6" i="170"/>
  <c r="AZ6" i="170"/>
  <c r="AY6" i="170"/>
  <c r="AX6" i="170"/>
  <c r="AW6" i="170"/>
  <c r="AV6" i="170"/>
  <c r="AU6" i="170"/>
  <c r="AT6" i="170"/>
  <c r="AR6" i="170"/>
  <c r="AQ6" i="170"/>
  <c r="AP6" i="170"/>
  <c r="AO6" i="170"/>
  <c r="AN6" i="170"/>
  <c r="AM6" i="170"/>
  <c r="AL6" i="170"/>
  <c r="AK6" i="170"/>
  <c r="AJ6" i="170"/>
  <c r="AI6" i="170"/>
  <c r="AH6" i="170"/>
  <c r="AG6" i="170"/>
  <c r="AF6" i="170"/>
  <c r="AE6" i="170"/>
  <c r="AD6" i="170"/>
  <c r="AB6" i="170"/>
  <c r="AA6" i="170"/>
  <c r="Z6" i="170"/>
  <c r="Y6" i="170"/>
  <c r="X6" i="170"/>
  <c r="W6" i="170"/>
  <c r="V6" i="170"/>
  <c r="U6" i="170"/>
  <c r="T6" i="170"/>
  <c r="S6" i="170"/>
  <c r="R6" i="170"/>
  <c r="Q6" i="170"/>
  <c r="P6" i="170"/>
  <c r="O6" i="170"/>
  <c r="N6" i="170"/>
  <c r="M6" i="170"/>
  <c r="L6" i="170"/>
  <c r="K6" i="170"/>
  <c r="J6" i="170"/>
  <c r="I6" i="170"/>
  <c r="H6" i="170"/>
  <c r="G6" i="170"/>
  <c r="F6" i="170"/>
  <c r="D6" i="170"/>
  <c r="C6" i="170"/>
  <c r="X156" i="168" l="1"/>
  <c r="O154" i="168"/>
  <c r="K154" i="168"/>
  <c r="Y153" i="168"/>
  <c r="J153" i="168"/>
  <c r="Y152" i="168"/>
  <c r="J152" i="168"/>
  <c r="R150" i="168"/>
  <c r="Q150" i="168"/>
  <c r="R149" i="168"/>
  <c r="Q149" i="168"/>
  <c r="Y148" i="168"/>
  <c r="J148" i="168"/>
  <c r="Y147" i="168"/>
  <c r="J147" i="168"/>
  <c r="Y146" i="168"/>
  <c r="J146" i="168"/>
  <c r="Y145" i="168"/>
  <c r="J145" i="168"/>
  <c r="Y144" i="168"/>
  <c r="J144" i="168"/>
  <c r="Y143" i="168"/>
  <c r="J143" i="168"/>
  <c r="Y142" i="168"/>
  <c r="J142" i="168"/>
  <c r="Y141" i="168"/>
  <c r="J141" i="168"/>
  <c r="Y140" i="168"/>
  <c r="J140" i="168"/>
  <c r="X139" i="168"/>
  <c r="Y138" i="168"/>
  <c r="J138" i="168"/>
  <c r="O136" i="168"/>
  <c r="K136" i="168"/>
  <c r="Y135" i="168"/>
  <c r="J135" i="168"/>
  <c r="Y134" i="168"/>
  <c r="J134" i="168"/>
  <c r="Y133" i="168"/>
  <c r="J133" i="168"/>
  <c r="Y132" i="168"/>
  <c r="J132" i="168"/>
  <c r="R131" i="168"/>
  <c r="J131" i="168"/>
  <c r="X130" i="168"/>
  <c r="O129" i="168"/>
  <c r="K129" i="168"/>
  <c r="O128" i="168"/>
  <c r="K128" i="168"/>
  <c r="R127" i="168"/>
  <c r="J127" i="168"/>
  <c r="R126" i="168"/>
  <c r="J126" i="168"/>
  <c r="Y125" i="168"/>
  <c r="J125" i="168"/>
  <c r="Y124" i="168"/>
  <c r="J124" i="168"/>
  <c r="Y123" i="168"/>
  <c r="J123" i="168"/>
  <c r="Y122" i="168"/>
  <c r="J122" i="168"/>
  <c r="Y121" i="168"/>
  <c r="J121" i="168"/>
  <c r="Y120" i="168"/>
  <c r="J120" i="168"/>
  <c r="Y119" i="168"/>
  <c r="J119" i="168"/>
  <c r="Y118" i="168"/>
  <c r="J118" i="168"/>
  <c r="Y117" i="168"/>
  <c r="J117" i="168"/>
  <c r="Y116" i="168"/>
  <c r="J116" i="168"/>
  <c r="X115" i="168"/>
  <c r="O114" i="168"/>
  <c r="K114" i="168"/>
  <c r="Y113" i="168"/>
  <c r="J113" i="168"/>
  <c r="Y112" i="168"/>
  <c r="J112" i="168"/>
  <c r="Y111" i="168"/>
  <c r="J111" i="168"/>
  <c r="X110" i="168"/>
  <c r="K109" i="168"/>
  <c r="V108" i="168"/>
  <c r="M108" i="168"/>
  <c r="K108" i="168"/>
  <c r="V107" i="168"/>
  <c r="M107" i="168"/>
  <c r="K107" i="168"/>
  <c r="V106" i="168"/>
  <c r="M106" i="168"/>
  <c r="K106" i="168"/>
  <c r="V105" i="168"/>
  <c r="K105" i="168"/>
  <c r="K104" i="168"/>
  <c r="O103" i="168"/>
  <c r="K103" i="168"/>
  <c r="T102" i="168"/>
  <c r="J102" i="168"/>
  <c r="T101" i="168"/>
  <c r="J101" i="168"/>
  <c r="T100" i="168"/>
  <c r="J100" i="168"/>
  <c r="T99" i="168"/>
  <c r="J99" i="168"/>
  <c r="T98" i="168"/>
  <c r="J98" i="168"/>
  <c r="T97" i="168"/>
  <c r="J97" i="168"/>
  <c r="T96" i="168"/>
  <c r="J96" i="168"/>
  <c r="T95" i="168"/>
  <c r="J95" i="168"/>
  <c r="T94" i="168"/>
  <c r="J94" i="168"/>
  <c r="Y93" i="168"/>
  <c r="O92" i="168"/>
  <c r="K92" i="168"/>
  <c r="I91" i="168"/>
  <c r="O90" i="168"/>
  <c r="K90" i="168"/>
  <c r="I89" i="168"/>
  <c r="P88" i="168"/>
  <c r="N88" i="168"/>
  <c r="P87" i="168"/>
  <c r="N87" i="168"/>
  <c r="R86" i="168"/>
  <c r="Q86" i="168"/>
  <c r="S85" i="168"/>
  <c r="M85" i="168"/>
  <c r="K85" i="168"/>
  <c r="J85" i="168"/>
  <c r="S84" i="168"/>
  <c r="M84" i="168"/>
  <c r="K84" i="168"/>
  <c r="J84" i="168"/>
  <c r="I82" i="168"/>
  <c r="O80" i="168"/>
  <c r="K80" i="168"/>
  <c r="K79" i="168"/>
  <c r="K78" i="168"/>
  <c r="K77" i="168"/>
  <c r="K76" i="168"/>
  <c r="K75" i="168"/>
  <c r="K74" i="168"/>
  <c r="K73" i="168"/>
  <c r="K72" i="168"/>
  <c r="K71" i="168"/>
  <c r="K70" i="168"/>
  <c r="K69" i="168"/>
  <c r="K68" i="168"/>
  <c r="K67" i="168"/>
  <c r="X66" i="168"/>
  <c r="O64" i="168"/>
  <c r="K64" i="168"/>
  <c r="R63" i="168"/>
  <c r="Q63" i="168"/>
  <c r="R62" i="168"/>
  <c r="Q62" i="168"/>
  <c r="M62" i="168"/>
  <c r="R61" i="168"/>
  <c r="Q61" i="168"/>
  <c r="K60" i="168"/>
  <c r="R59" i="168"/>
  <c r="J59" i="168"/>
  <c r="R58" i="168"/>
  <c r="J58" i="168"/>
  <c r="R57" i="168"/>
  <c r="J57" i="168"/>
  <c r="R56" i="168"/>
  <c r="J56" i="168"/>
  <c r="X55" i="168"/>
  <c r="K54" i="168"/>
  <c r="K53" i="168"/>
  <c r="E53" i="168"/>
  <c r="CA6" i="170" s="1"/>
  <c r="K52" i="168"/>
  <c r="K51" i="168"/>
  <c r="O50" i="168"/>
  <c r="K50" i="168"/>
  <c r="K49" i="168"/>
  <c r="K48" i="168"/>
  <c r="X47" i="168"/>
  <c r="K46" i="168"/>
  <c r="K45" i="168"/>
  <c r="E45" i="168"/>
  <c r="O44" i="168"/>
  <c r="K44" i="168"/>
  <c r="K43" i="168"/>
  <c r="O42" i="168"/>
  <c r="K42" i="168"/>
  <c r="K41" i="168"/>
  <c r="K40" i="168"/>
  <c r="X39" i="168"/>
  <c r="I38" i="168"/>
  <c r="K37" i="168"/>
  <c r="E37" i="168"/>
  <c r="AS6" i="170" s="1"/>
  <c r="K36" i="168"/>
  <c r="K35" i="168"/>
  <c r="K34" i="168"/>
  <c r="X33" i="168"/>
  <c r="I32" i="168"/>
  <c r="I31" i="168"/>
  <c r="Y30" i="168"/>
  <c r="M30" i="168"/>
  <c r="J30" i="168"/>
  <c r="Y29" i="168"/>
  <c r="M29" i="168"/>
  <c r="J29" i="168"/>
  <c r="K28" i="168"/>
  <c r="K26" i="168"/>
  <c r="I25" i="168"/>
  <c r="I24" i="168"/>
  <c r="Q23" i="168"/>
  <c r="K23" i="168"/>
  <c r="Q22" i="168"/>
  <c r="K22" i="168"/>
  <c r="Q21" i="168"/>
  <c r="K21" i="168"/>
  <c r="Q20" i="168"/>
  <c r="K20" i="168"/>
  <c r="Q19" i="168"/>
  <c r="K19" i="168"/>
  <c r="Q18" i="168"/>
  <c r="K18" i="168"/>
  <c r="Q17" i="168"/>
  <c r="K17" i="168"/>
  <c r="Q16" i="168"/>
  <c r="K16" i="168"/>
  <c r="Q15" i="168"/>
  <c r="K15" i="168"/>
  <c r="K14" i="168"/>
  <c r="O13" i="168"/>
  <c r="L13" i="168"/>
  <c r="K13" i="168"/>
  <c r="I12" i="168"/>
  <c r="F58" i="168" l="1"/>
  <c r="CG6" i="170" s="1"/>
  <c r="BH6" i="170"/>
  <c r="F56" i="168"/>
  <c r="CC6" i="1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30" authorId="0" shapeId="0" xr:uid="{00000000-0006-0000-0300-000001000000}">
      <text>
        <r>
          <rPr>
            <b/>
            <sz val="9"/>
            <color indexed="81"/>
            <rFont val="Tahoma"/>
            <family val="2"/>
          </rPr>
          <t>This information will allow us to compare procurement needs with the expenditure information collected later in the survey.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D00-000001000000}">
      <text>
        <r>
          <rPr>
            <b/>
            <sz val="9"/>
            <color indexed="81"/>
            <rFont val="Tahoma"/>
            <family val="2"/>
          </rPr>
          <t>This information will allow us to compare procurement needs with the expenditure information collected later in the survey.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E00-000001000000}">
      <text>
        <r>
          <rPr>
            <b/>
            <sz val="9"/>
            <color indexed="81"/>
            <rFont val="Tahoma"/>
            <family val="2"/>
          </rPr>
          <t>This information will allow us to compare procurement needs with the expenditure information collected later in the survey.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000-000001000000}">
      <text>
        <r>
          <rPr>
            <b/>
            <sz val="9"/>
            <color indexed="81"/>
            <rFont val="Tahoma"/>
            <family val="2"/>
          </rPr>
          <t>This information will allow us to compare procurement needs with the expenditure information collected later in the survey.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100-000001000000}">
      <text>
        <r>
          <rPr>
            <b/>
            <sz val="9"/>
            <color indexed="81"/>
            <rFont val="Tahoma"/>
            <family val="2"/>
          </rPr>
          <t>This information will allow us to compare procurement needs with the expenditure information collected later in the survey.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200-000001000000}">
      <text>
        <r>
          <rPr>
            <b/>
            <sz val="9"/>
            <color indexed="81"/>
            <rFont val="Tahoma"/>
            <family val="2"/>
          </rPr>
          <t>This information will allow us to compare procurement needs with the expenditure information collected later in the survey.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300-000001000000}">
      <text>
        <r>
          <rPr>
            <b/>
            <sz val="9"/>
            <color indexed="81"/>
            <rFont val="Tahoma"/>
            <family val="2"/>
          </rPr>
          <t>This information will allow us to compare procurement needs with the expenditure information collected later in the survey.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400-000001000000}">
      <text>
        <r>
          <rPr>
            <b/>
            <sz val="9"/>
            <color indexed="81"/>
            <rFont val="Tahoma"/>
            <family val="2"/>
          </rPr>
          <t>This information will allow us to compare procurement needs with the expenditure information collected later in the survey.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500-000001000000}">
      <text>
        <r>
          <rPr>
            <b/>
            <sz val="9"/>
            <color indexed="81"/>
            <rFont val="Tahoma"/>
            <family val="2"/>
          </rPr>
          <t>This information will allow us to compare procurement needs with the expenditure information collected later in the survey.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600-000001000000}">
      <text>
        <r>
          <rPr>
            <b/>
            <sz val="9"/>
            <color indexed="81"/>
            <rFont val="Tahoma"/>
            <family val="2"/>
          </rPr>
          <t>This information will allow us to compare procurement needs with the expenditure information collected later in the survey.</t>
        </r>
      </text>
    </comment>
    <comment ref="F78" authorId="0" shapeId="0" xr:uid="{00000000-0006-0000-1600-000002000000}">
      <text>
        <r>
          <rPr>
            <b/>
            <sz val="9"/>
            <color indexed="81"/>
            <rFont val="Tahoma"/>
            <family val="2"/>
          </rPr>
          <t>See C2.</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700-000001000000}">
      <text>
        <r>
          <rPr>
            <b/>
            <sz val="9"/>
            <color indexed="81"/>
            <rFont val="Tahoma"/>
            <family val="2"/>
          </rPr>
          <t>This information will allow us to compare procurement needs with the expenditure information collected later in the survey.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500-000001000000}">
      <text>
        <r>
          <rPr>
            <b/>
            <sz val="9"/>
            <color indexed="81"/>
            <rFont val="Tahoma"/>
            <family val="2"/>
          </rPr>
          <t>This information will allow us to compare procurement needs with the expenditure information collected later in the survey.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800-000001000000}">
      <text>
        <r>
          <rPr>
            <b/>
            <sz val="9"/>
            <color indexed="81"/>
            <rFont val="Tahoma"/>
            <family val="2"/>
          </rPr>
          <t>This information will allow us to compare procurement needs with the expenditure information collected later in the survey.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900-000001000000}">
      <text>
        <r>
          <rPr>
            <b/>
            <sz val="9"/>
            <color indexed="81"/>
            <rFont val="Tahoma"/>
            <family val="2"/>
          </rPr>
          <t>This information will allow us to compare procurement needs with the expenditure information collected later in the survey.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A00-000001000000}">
      <text>
        <r>
          <rPr>
            <b/>
            <sz val="9"/>
            <color indexed="81"/>
            <rFont val="Tahoma"/>
            <family val="2"/>
          </rPr>
          <t>This information will allow us to compare procurement needs with the expenditure information collected later in the survey.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C00-000001000000}">
      <text>
        <r>
          <rPr>
            <b/>
            <sz val="9"/>
            <color indexed="81"/>
            <rFont val="Tahoma"/>
            <family val="2"/>
          </rPr>
          <t>This information will allow us to compare procurement needs with the expenditure information collected later in the survey.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D00-000001000000}">
      <text>
        <r>
          <rPr>
            <b/>
            <sz val="9"/>
            <color indexed="81"/>
            <rFont val="Tahoma"/>
            <family val="2"/>
          </rPr>
          <t>This information will allow us to compare procurement needs with the expenditure information collected later in the survey.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E00-000001000000}">
      <text>
        <r>
          <rPr>
            <b/>
            <sz val="9"/>
            <color indexed="81"/>
            <rFont val="Tahoma"/>
            <family val="2"/>
          </rPr>
          <t>This information will allow us to compare procurement needs with the expenditure information collected later in the survey.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1F00-000001000000}">
      <text>
        <r>
          <rPr>
            <b/>
            <sz val="9"/>
            <color indexed="81"/>
            <rFont val="Tahoma"/>
            <family val="2"/>
          </rPr>
          <t>This information will allow us to compare procurement needs with the expenditure information collected later in the survey.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000-000001000000}">
      <text>
        <r>
          <rPr>
            <b/>
            <sz val="9"/>
            <color indexed="81"/>
            <rFont val="Tahoma"/>
            <family val="2"/>
          </rPr>
          <t>This information will allow us to compare procurement needs with the expenditure information collected later in the survey.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100-000001000000}">
      <text>
        <r>
          <rPr>
            <b/>
            <sz val="9"/>
            <color indexed="81"/>
            <rFont val="Tahoma"/>
            <family val="2"/>
          </rPr>
          <t>This information will allow us to compare procurement needs with the expenditure information collected later in the survey.</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200-000001000000}">
      <text>
        <r>
          <rPr>
            <b/>
            <sz val="9"/>
            <color indexed="81"/>
            <rFont val="Tahoma"/>
            <family val="2"/>
          </rPr>
          <t>This information will allow us to compare procurement needs with the expenditure information collected later in the survey.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600-000001000000}">
      <text>
        <r>
          <rPr>
            <b/>
            <sz val="9"/>
            <color indexed="81"/>
            <rFont val="Tahoma"/>
            <family val="2"/>
          </rPr>
          <t>This information will allow us to compare procurement needs with the expenditure information collected later in the survey.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300-000001000000}">
      <text>
        <r>
          <rPr>
            <b/>
            <sz val="9"/>
            <color indexed="81"/>
            <rFont val="Tahoma"/>
            <family val="2"/>
          </rPr>
          <t>This information will allow us to compare procurement needs with the expenditure information collected later in the survey.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400-000001000000}">
      <text>
        <r>
          <rPr>
            <b/>
            <sz val="9"/>
            <color indexed="81"/>
            <rFont val="Tahoma"/>
            <family val="2"/>
          </rPr>
          <t>This information will allow us to compare procurement needs with the expenditure information collected later in the survey.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500-000001000000}">
      <text>
        <r>
          <rPr>
            <b/>
            <sz val="9"/>
            <color indexed="81"/>
            <rFont val="Tahoma"/>
            <family val="2"/>
          </rPr>
          <t>This information will allow us to compare procurement needs with the expenditure information collected later in the survey.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600-000001000000}">
      <text>
        <r>
          <rPr>
            <b/>
            <sz val="9"/>
            <color indexed="81"/>
            <rFont val="Tahoma"/>
            <family val="2"/>
          </rPr>
          <t>This information will allow us to compare procurement needs with the expenditure information collected later in the survey.</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700-000001000000}">
      <text>
        <r>
          <rPr>
            <b/>
            <sz val="9"/>
            <color indexed="81"/>
            <rFont val="Tahoma"/>
            <family val="2"/>
          </rPr>
          <t>This information will allow us to compare procurement needs with the expenditure information collected later in the survey.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800-000001000000}">
      <text>
        <r>
          <rPr>
            <b/>
            <sz val="9"/>
            <color indexed="81"/>
            <rFont val="Tahoma"/>
            <family val="2"/>
          </rPr>
          <t>This information will allow us to compare procurement needs with the expenditure information collected later in the survey.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900-000001000000}">
      <text>
        <r>
          <rPr>
            <b/>
            <sz val="9"/>
            <color indexed="81"/>
            <rFont val="Tahoma"/>
            <family val="2"/>
          </rPr>
          <t>This information will allow us to compare procurement needs with the expenditure information collected later in the survey.</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A00-000001000000}">
      <text>
        <r>
          <rPr>
            <b/>
            <sz val="9"/>
            <color indexed="81"/>
            <rFont val="Tahoma"/>
            <family val="2"/>
          </rPr>
          <t>This information will allow us to compare procurement needs with the expenditure information collected later in the survey.</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B00-000001000000}">
      <text>
        <r>
          <rPr>
            <b/>
            <sz val="9"/>
            <color indexed="81"/>
            <rFont val="Tahoma"/>
            <family val="2"/>
          </rPr>
          <t>This information will allow us to compare procurement needs with the expenditure information collected later in the survey.</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C00-000001000000}">
      <text>
        <r>
          <rPr>
            <b/>
            <sz val="9"/>
            <color indexed="81"/>
            <rFont val="Tahoma"/>
            <family val="2"/>
          </rPr>
          <t>This information will allow us to compare procurement needs with the expenditure information collected later in the survey.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700-000001000000}">
      <text>
        <r>
          <rPr>
            <b/>
            <sz val="9"/>
            <color indexed="81"/>
            <rFont val="Tahoma"/>
            <family val="2"/>
          </rPr>
          <t>This information will allow us to compare procurement needs with the expenditure information collected later in the survey.</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D00-000001000000}">
      <text>
        <r>
          <rPr>
            <b/>
            <sz val="9"/>
            <color indexed="81"/>
            <rFont val="Tahoma"/>
            <family val="2"/>
          </rPr>
          <t>This information will allow us to compare procurement needs with the expenditure information collected later in the survey.</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E00-000001000000}">
      <text>
        <r>
          <rPr>
            <b/>
            <sz val="9"/>
            <color indexed="81"/>
            <rFont val="Tahoma"/>
            <family val="2"/>
          </rPr>
          <t>This information will allow us to compare procurement needs with the expenditure information collected later in the survey.</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2F00-000001000000}">
      <text>
        <r>
          <rPr>
            <b/>
            <sz val="9"/>
            <color indexed="81"/>
            <rFont val="Tahoma"/>
            <family val="2"/>
          </rPr>
          <t>This information will allow us to compare procurement needs with the expenditure information collected later in the survey.</t>
        </r>
      </text>
    </comment>
    <comment ref="H107" authorId="0" shapeId="0" xr:uid="{00000000-0006-0000-2F00-000002000000}">
      <text>
        <r>
          <rPr>
            <b/>
            <sz val="9"/>
            <color indexed="81"/>
            <rFont val="Tahoma"/>
            <family val="2"/>
          </rPr>
          <t>Implemented in the public sector, and inconsistent application in the private sector.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800-000001000000}">
      <text>
        <r>
          <rPr>
            <b/>
            <sz val="9"/>
            <color indexed="81"/>
            <rFont val="Tahoma"/>
            <family val="2"/>
          </rPr>
          <t>This information will allow us to compare procurement needs with the expenditure information collected later in the survey.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900-000001000000}">
      <text>
        <r>
          <rPr>
            <b/>
            <sz val="9"/>
            <color indexed="81"/>
            <rFont val="Tahoma"/>
            <family val="2"/>
          </rPr>
          <t>This information will allow us to compare procurement needs with the expenditure information collected later in the survey.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A00-000001000000}">
      <text>
        <r>
          <rPr>
            <b/>
            <sz val="9"/>
            <color indexed="81"/>
            <rFont val="Tahoma"/>
            <family val="2"/>
          </rPr>
          <t>This information will allow us to compare procurement needs with the expenditure information collected later in the survey.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B00-000001000000}">
      <text>
        <r>
          <rPr>
            <b/>
            <sz val="9"/>
            <color indexed="81"/>
            <rFont val="Tahoma"/>
            <family val="2"/>
          </rPr>
          <t>This information will allow us to compare procurement needs with the expenditure information collected later in the survey.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A29" authorId="0" shapeId="0" xr:uid="{00000000-0006-0000-0C00-000001000000}">
      <text>
        <r>
          <rPr>
            <b/>
            <sz val="9"/>
            <color indexed="81"/>
            <rFont val="Tahoma"/>
            <family val="2"/>
          </rPr>
          <t>This information will allow us to compare procurement needs with the expenditure information collected later in the survey.</t>
        </r>
      </text>
    </comment>
  </commentList>
</comments>
</file>

<file path=xl/sharedStrings.xml><?xml version="1.0" encoding="utf-8"?>
<sst xmlns="http://schemas.openxmlformats.org/spreadsheetml/2006/main" count="27601" uniqueCount="1855">
  <si>
    <r>
      <t>Note</t>
    </r>
    <r>
      <rPr>
        <sz val="10"/>
        <rFont val="Arial"/>
        <family val="2"/>
      </rPr>
      <t>: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xml:space="preserve">" to see all of the questions. </t>
    </r>
    <r>
      <rPr>
        <i/>
        <sz val="10"/>
        <rFont val="Arial"/>
        <family val="2"/>
      </rPr>
      <t>(This toggle is above and to the left of cell A1.)</t>
    </r>
  </si>
  <si>
    <t>To jump to the Introduction sheet, click here.</t>
  </si>
  <si>
    <r>
      <t xml:space="preserve">The CS Indicators are presented in the following sections:
</t>
    </r>
    <r>
      <rPr>
        <sz val="10"/>
        <rFont val="Arial"/>
        <family val="2"/>
      </rPr>
      <t xml:space="preserve">(To jump to a section, click on it here): </t>
    </r>
  </si>
  <si>
    <t>A. leadership &amp; cooordination</t>
  </si>
  <si>
    <t xml:space="preserve">B. finance &amp; procurement </t>
  </si>
  <si>
    <t>C. commodities</t>
  </si>
  <si>
    <t xml:space="preserve">D. policies </t>
  </si>
  <si>
    <t>E. supply chain</t>
  </si>
  <si>
    <r>
      <t>Note: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xml:space="preserve">" to see all of the questions. </t>
    </r>
    <r>
      <rPr>
        <i/>
        <sz val="10"/>
        <rFont val="Arial"/>
        <family val="2"/>
      </rPr>
      <t>(This toggle is above and to the left of cell A1.)</t>
    </r>
  </si>
  <si>
    <r>
      <t>Note: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to see all of the questions.</t>
    </r>
    <r>
      <rPr>
        <i/>
        <sz val="10"/>
        <rFont val="Arial"/>
        <family val="2"/>
      </rPr>
      <t xml:space="preserve"> (This toggle is above and to the left of cell A1.)</t>
    </r>
  </si>
  <si>
    <r>
      <t xml:space="preserve">Contraceptive Security Indicators Data 2013
All Surveyed Countries - </t>
    </r>
    <r>
      <rPr>
        <b/>
        <sz val="22"/>
        <color indexed="9"/>
        <rFont val="Arial"/>
        <family val="2"/>
      </rPr>
      <t>LINKED DATA</t>
    </r>
    <r>
      <rPr>
        <b/>
        <sz val="12"/>
        <color indexed="9"/>
        <rFont val="Arial"/>
        <family val="2"/>
      </rPr>
      <t xml:space="preserve">
with data filters and grouping</t>
    </r>
  </si>
  <si>
    <t>Committee that works on contraceptive security</t>
  </si>
  <si>
    <t>Contraceptive security "champion"</t>
  </si>
  <si>
    <t>Fiscal year timeline</t>
  </si>
  <si>
    <t>Procurement needs</t>
  </si>
  <si>
    <t>Budget line</t>
  </si>
  <si>
    <t>Government allocations</t>
  </si>
  <si>
    <t>Government funds spent</t>
  </si>
  <si>
    <t>In-kind donations and Global Fund grant expenditures</t>
  </si>
  <si>
    <t>Government share of spending</t>
  </si>
  <si>
    <t>Internally generated share of government spending</t>
  </si>
  <si>
    <t>Expenditures as percent of procurement needs (and whether funding gap existed)</t>
  </si>
  <si>
    <t>Government procurement agents (for countries where government financed procurement)</t>
  </si>
  <si>
    <t>Finance comments</t>
  </si>
  <si>
    <t>Methods offered in commercial sector facilities</t>
  </si>
  <si>
    <t>Methods offered in public sector facilities</t>
  </si>
  <si>
    <t>Methods offered in NGO facilities</t>
  </si>
  <si>
    <t>Methods offered through social marketing</t>
  </si>
  <si>
    <t>Methods offered comments</t>
  </si>
  <si>
    <t xml:space="preserve">Strategy including contraceptive security </t>
  </si>
  <si>
    <t>Commodities subject to duties, taxes, or fees</t>
  </si>
  <si>
    <r>
      <t xml:space="preserve">Policies </t>
    </r>
    <r>
      <rPr>
        <b/>
        <u/>
        <sz val="12"/>
        <color theme="0"/>
        <rFont val="Arial"/>
        <family val="2"/>
      </rPr>
      <t>hindering</t>
    </r>
    <r>
      <rPr>
        <b/>
        <sz val="12"/>
        <color theme="0"/>
        <rFont val="Arial"/>
        <family val="2"/>
      </rPr>
      <t xml:space="preserve"> the private sector</t>
    </r>
  </si>
  <si>
    <r>
      <t xml:space="preserve">Policies </t>
    </r>
    <r>
      <rPr>
        <b/>
        <u/>
        <sz val="12"/>
        <color theme="0"/>
        <rFont val="Arial"/>
        <family val="2"/>
      </rPr>
      <t>enabling</t>
    </r>
    <r>
      <rPr>
        <b/>
        <sz val="12"/>
        <color theme="0"/>
        <rFont val="Arial"/>
        <family val="2"/>
      </rPr>
      <t xml:space="preserve"> the private sector</t>
    </r>
  </si>
  <si>
    <t>Lowest level provider cadre allowed to sell/dispense method, by sector</t>
  </si>
  <si>
    <t>Policies limiting access to FP services for certain sub-populations</t>
  </si>
  <si>
    <t>Charges to clients</t>
  </si>
  <si>
    <t>Inclusion in National Essential Medicine List (or equivalent list)</t>
  </si>
  <si>
    <t>Poverty Reduction Strategy Paper</t>
  </si>
  <si>
    <t>Stockouts at the central level</t>
  </si>
  <si>
    <t>Severity of stockouts at SDP &amp; central level</t>
  </si>
  <si>
    <t>Overall comments</t>
  </si>
  <si>
    <t>Region</t>
  </si>
  <si>
    <t>A. Leadership and Coordination</t>
  </si>
  <si>
    <t>A1. Is there a national committee that works on contraceptive security?</t>
  </si>
  <si>
    <t>A1a. What is the name of the committee?</t>
  </si>
  <si>
    <t>A2. Are the following organizations represented on the committee?</t>
  </si>
  <si>
    <t>A2a. Are social marketing organizations on the committee?</t>
  </si>
  <si>
    <t>A2ai. Names of social marketing organizations on the committee</t>
  </si>
  <si>
    <r>
      <t xml:space="preserve">A2b. Are NGOs on the committee? </t>
    </r>
    <r>
      <rPr>
        <b/>
        <sz val="8"/>
        <rFont val="Arial"/>
        <family val="2"/>
      </rPr>
      <t>(e.g. service delivery, advocacy, Planned Parenthood afiliate, Marie Stopes afiliate, faith-based organizations)</t>
    </r>
  </si>
  <si>
    <t>A2bi. Names of NGOs on the committee</t>
  </si>
  <si>
    <r>
      <t>A2c. Are commercial sector organizations on the committee?</t>
    </r>
    <r>
      <rPr>
        <b/>
        <sz val="8"/>
        <rFont val="Arial"/>
        <family val="2"/>
      </rPr>
      <t xml:space="preserve"> (e.g. pharmacy associations, manufacturers)</t>
    </r>
  </si>
  <si>
    <t>A2ci. Names of commercial sector organizations on the committee</t>
  </si>
  <si>
    <t>A2d. Are donors on the committee?</t>
  </si>
  <si>
    <t>A2di. Names of donors on the committee</t>
  </si>
  <si>
    <t>A2e. Are UN agencies on the committee?</t>
  </si>
  <si>
    <t>A2ei. Names of UN agencies on the committee</t>
  </si>
  <si>
    <r>
      <t xml:space="preserve">A2f. Are Ministry of Health units on the committee? </t>
    </r>
    <r>
      <rPr>
        <b/>
        <sz val="8"/>
        <rFont val="Arial"/>
        <family val="2"/>
      </rPr>
      <t>(e.g. logistics, RH, FP, MCH, HIV/AIDS, pharmacy units)</t>
    </r>
  </si>
  <si>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</si>
  <si>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</si>
  <si>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</si>
  <si>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</si>
  <si>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</si>
  <si>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r>
      <t xml:space="preserve">A2i. Are there any other organizations on the committee? </t>
    </r>
    <r>
      <rPr>
        <b/>
        <sz val="8"/>
        <rFont val="Arial"/>
        <family val="2"/>
      </rPr>
      <t>(e.g. partners)</t>
    </r>
  </si>
  <si>
    <t>A2ii. Specify other organizaitons on the committee</t>
  </si>
  <si>
    <r>
      <t>A3. How many times did the committee meet during the last year?</t>
    </r>
    <r>
      <rPr>
        <b/>
        <sz val="8"/>
        <rFont val="Arial"/>
        <family val="2"/>
      </rPr>
      <t xml:space="preserve"> </t>
    </r>
    <r>
      <rPr>
        <b/>
        <i/>
        <sz val="8"/>
        <rFont val="Arial"/>
        <family val="2"/>
      </rPr>
      <t>(responses from dropdown list choices: 0, 1-2, 3-5, or 6+)</t>
    </r>
  </si>
  <si>
    <t>A4. Does committee have legal status?</t>
  </si>
  <si>
    <r>
      <t xml:space="preserve">A5. Is there a Contraceptive Security "champion"? </t>
    </r>
    <r>
      <rPr>
        <b/>
        <sz val="8"/>
        <rFont val="Arial"/>
        <family val="2"/>
      </rPr>
      <t>(someone who consistently brings up and advocates for contraceptive supplies)</t>
    </r>
  </si>
  <si>
    <t>A5a. "Champion's" organization</t>
  </si>
  <si>
    <t>A5b. "Champion's" job title</t>
  </si>
  <si>
    <t>B. Finance and Procurement (Capital)</t>
  </si>
  <si>
    <t>B1a. What is the beginning month of the country's fiscal year?</t>
  </si>
  <si>
    <t>B1b. What is the ending month of the country's fiscal year?</t>
  </si>
  <si>
    <r>
      <t xml:space="preserve">B2. Estimated dollar value of contraceptives needed to be procured for public sector* for the most recent complete fiscal year (in US$) </t>
    </r>
    <r>
      <rPr>
        <b/>
        <sz val="8"/>
        <rFont val="Arial"/>
        <family val="2"/>
      </rPr>
      <t xml:space="preserve">(e.g., to cover the needs for the '11-'12 fiscal year)
</t>
    </r>
    <r>
      <rPr>
        <b/>
        <i/>
        <sz val="8"/>
        <rFont val="Arial"/>
        <family val="2"/>
      </rPr>
      <t>*</t>
    </r>
    <r>
      <rPr>
        <b/>
        <sz val="8"/>
        <rFont val="Arial"/>
        <family val="2"/>
      </rPr>
      <t>This can include cases where the Ministry provides contraceptives for NGOs or social marketing.</t>
    </r>
  </si>
  <si>
    <r>
      <t xml:space="preserve">B3a. One-year time period covered by the forecasted/quantification amount noted in B2 (mm/yy-mm/yy)
</t>
    </r>
    <r>
      <rPr>
        <b/>
        <sz val="8"/>
        <rFont val="Arial"/>
        <family val="2"/>
      </rPr>
      <t xml:space="preserve">
(should ideally be FY '11-'12)</t>
    </r>
  </si>
  <si>
    <t>B3b. Which organizations conducted the forecast/quantification?</t>
  </si>
  <si>
    <t>B4. Is there a government budget line item specifically for the procurement of contraceptives?</t>
  </si>
  <si>
    <r>
      <t xml:space="preserve">B5. Were government funds </t>
    </r>
    <r>
      <rPr>
        <b/>
        <i/>
        <sz val="12"/>
        <rFont val="Arial"/>
        <family val="2"/>
      </rPr>
      <t>allocated</t>
    </r>
    <r>
      <rPr>
        <b/>
        <sz val="10"/>
        <rFont val="Arial"/>
        <family val="2"/>
      </rPr>
      <t xml:space="preserve"> (i.e., committed) for contraceptive procurement  in the most recent complete fiscal year (FY'11-'12)?</t>
    </r>
    <r>
      <rPr>
        <b/>
        <sz val="8"/>
        <rFont val="Arial"/>
        <family val="2"/>
      </rPr>
      <t xml:space="preserve"> (This question refers to funds </t>
    </r>
    <r>
      <rPr>
        <b/>
        <u/>
        <sz val="8"/>
        <rFont val="Arial"/>
        <family val="2"/>
      </rPr>
      <t>planned</t>
    </r>
    <r>
      <rPr>
        <b/>
        <sz val="8"/>
        <rFont val="Arial"/>
        <family val="2"/>
      </rPr>
      <t xml:space="preserve"> to be spent on contraceptives, whether or not they ended up being spent. Government funds include internally generated funds, basket funds, World Bank credits or loans, and other funds donors gave to the government for their use.)</t>
    </r>
  </si>
  <si>
    <r>
      <t xml:space="preserve">B6a. What was the amount of internally generated funds </t>
    </r>
    <r>
      <rPr>
        <b/>
        <u val="singleAccounting"/>
        <sz val="10"/>
        <rFont val="Arial"/>
        <family val="2"/>
      </rPr>
      <t>allocated</t>
    </r>
    <r>
      <rPr>
        <b/>
        <sz val="10"/>
        <rFont val="Arial"/>
        <family val="2"/>
      </rPr>
      <t xml:space="preserve"> for contraceptive procurement? (in US$)</t>
    </r>
    <r>
      <rPr>
        <b/>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</si>
  <si>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</si>
  <si>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</si>
  <si>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</si>
  <si>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b/>
        <u val="singleAccounting"/>
        <sz val="10"/>
        <rFont val="Arial"/>
        <family val="2"/>
      </rPr>
      <t>allocated</t>
    </r>
    <r>
      <rPr>
        <b/>
        <sz val="10"/>
        <rFont val="Arial"/>
        <family val="2"/>
      </rPr>
      <t xml:space="preserve"> for contraceptive procurement? (in US$) 
</t>
    </r>
    <r>
      <rPr>
        <b/>
        <sz val="8"/>
        <rFont val="Arial"/>
        <family val="2"/>
      </rPr>
      <t>(For example, basket funds, World Bank credits or loans, and other funds donors gave to the government [e.g., direct budget support])</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</si>
  <si>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</si>
  <si>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</si>
  <si>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</si>
  <si>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u/>
        <sz val="10"/>
        <rFont val="Arial"/>
        <family val="2"/>
      </rPr>
      <t>allocated</t>
    </r>
    <r>
      <rPr>
        <b/>
        <sz val="10"/>
        <rFont val="Arial"/>
        <family val="2"/>
      </rPr>
      <t xml:space="preserve"> for contraceptive procurement
</t>
    </r>
    <r>
      <rPr>
        <b/>
        <i/>
        <sz val="8"/>
        <rFont val="Arial"/>
        <family val="2"/>
      </rPr>
      <t>This will auto-calculate. (It will sum internally generated funds and other government funds allocated.)</t>
    </r>
  </si>
  <si>
    <t>B6ci. Comments regarding total government funds allocated</t>
  </si>
  <si>
    <r>
      <t xml:space="preserve">B7. Were government funds </t>
    </r>
    <r>
      <rPr>
        <b/>
        <i/>
        <sz val="12"/>
        <rFont val="Arial"/>
        <family val="2"/>
      </rPr>
      <t>spent</t>
    </r>
    <r>
      <rPr>
        <b/>
        <sz val="10"/>
        <rFont val="Arial"/>
        <family val="2"/>
      </rPr>
      <t xml:space="preserve"> on contraceptive procurement in the most recent complete fiscal year?* </t>
    </r>
    <r>
      <rPr>
        <b/>
        <sz val="8"/>
        <rFont val="Arial"/>
        <family val="2"/>
      </rPr>
      <t>(Government funds include internally generated funds, basket funds, World Bank credits or loans, and other donor funds donors gave to the government for their use.)
(*This can include cases where the Ministry funded contraceptive supply for NGOs or social marketing.)</t>
    </r>
  </si>
  <si>
    <r>
      <t xml:space="preserve">B8a.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t>
    </r>
  </si>
  <si>
    <r>
      <t xml:space="preserve">B8ai. Specify source(s) of internally generated funds spent </t>
    </r>
    <r>
      <rPr>
        <b/>
        <sz val="8"/>
        <rFont val="Arial"/>
        <family val="2"/>
      </rPr>
      <t>(e.g., from taxes)</t>
    </r>
  </si>
  <si>
    <r>
      <t xml:space="preserve">B8aii. What was the </t>
    </r>
    <r>
      <rPr>
        <b/>
        <u/>
        <sz val="10"/>
        <rFont val="Arial"/>
        <family val="2"/>
      </rPr>
      <t>amount of internally generated funds spent</t>
    </r>
    <r>
      <rPr>
        <b/>
        <sz val="10"/>
        <rFont val="Arial"/>
        <family val="2"/>
      </rPr>
      <t xml:space="preserve"> on contraceptive procurement? (in US$)</t>
    </r>
  </si>
  <si>
    <t>B8aiii. Time period for internally generated funds spent (mm/yy-mm/yy)</t>
  </si>
  <si>
    <t>B8aiv. Data source for information on internally generated funds spent</t>
  </si>
  <si>
    <t>B8av. Comments regarding internally generated funds spent</t>
  </si>
  <si>
    <t>B8b. Did the government spend other government funds for contraceptive procurement (e.g., basket funds, World Bank credits or loans, or other funds donors gave to the government [e.g., direct budget support])?</t>
  </si>
  <si>
    <t>B8bi. Specify source(s) of other government funds spent (e.g., basket funding or specific donor)</t>
  </si>
  <si>
    <t>B8bii. What was the amount of these other government funds spent on contraceptive procurement? (in US$)</t>
  </si>
  <si>
    <t>B8biii. Time period for these other government funds spent (mm/yy-mm/yy)</t>
  </si>
  <si>
    <t>B8biv. Data source for information on these other government funds spent</t>
  </si>
  <si>
    <t>B8bv. Comments regarding these other government funds spent</t>
  </si>
  <si>
    <t xml:space="preserve">B8c. In total, how much did the government spend on contraceptive procurement? (in US$)
This will auto-calculate. (It will sum internally generated funds and other government funds spent.)
</t>
  </si>
  <si>
    <t>B8ci. Comments on total government funds spent on contraceptive procurement</t>
  </si>
  <si>
    <r>
      <t xml:space="preserve">B9. In-kind donations and Global Fund expenditures on contraceptive procurement for the public sector* in the most recent complete fiscal year
</t>
    </r>
    <r>
      <rPr>
        <b/>
        <sz val="8"/>
        <rFont val="Arial"/>
        <family val="2"/>
      </rPr>
      <t>*This can include cases where donors provide products to the Ministry for NGOs or social marketing.</t>
    </r>
  </si>
  <si>
    <r>
      <t xml:space="preserve">B9a. Were </t>
    </r>
    <r>
      <rPr>
        <b/>
        <u/>
        <sz val="10"/>
        <rFont val="Arial"/>
        <family val="2"/>
      </rPr>
      <t>in-kind donations</t>
    </r>
    <r>
      <rPr>
        <b/>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</si>
  <si>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</si>
  <si>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</si>
  <si>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 (mm/yy-mm/yy)</t>
  </si>
  <si>
    <t>B9aiv. Data source for information on in-kind donations</t>
  </si>
  <si>
    <t>B9av. Comments regarding in-kind donations</t>
  </si>
  <si>
    <r>
      <t xml:space="preserve">B9b. Were </t>
    </r>
    <r>
      <rPr>
        <b/>
        <u/>
        <sz val="10"/>
        <rFont val="Arial"/>
        <family val="2"/>
      </rPr>
      <t>Global Fund grants</t>
    </r>
    <r>
      <rPr>
        <b/>
        <sz val="10"/>
        <rFont val="Arial"/>
        <family val="2"/>
      </rPr>
      <t xml:space="preserve"> used to procure </t>
    </r>
    <r>
      <rPr>
        <b/>
        <u/>
        <sz val="10"/>
        <rFont val="Arial"/>
        <family val="2"/>
      </rPr>
      <t>condoms</t>
    </r>
    <r>
      <rPr>
        <b/>
        <sz val="10"/>
        <rFont val="Arial"/>
        <family val="2"/>
      </rPr>
      <t>?</t>
    </r>
  </si>
  <si>
    <t>B9bi. What was the amount spent on Global Fund grants used to procure condoms? (in US$)</t>
  </si>
  <si>
    <t>B9bii. Time period for Global Fund condom procurements (mm/yy-mm/yy)</t>
  </si>
  <si>
    <t>B9biii. Data source for information on Global Fund condom procurements</t>
  </si>
  <si>
    <t>B9biv. Comments regarding Global Fund condom procurements</t>
  </si>
  <si>
    <r>
      <t xml:space="preserve">B9c. Were </t>
    </r>
    <r>
      <rPr>
        <b/>
        <u/>
        <sz val="10"/>
        <rFont val="Arial"/>
        <family val="2"/>
      </rPr>
      <t>Global Fund grants</t>
    </r>
    <r>
      <rPr>
        <b/>
        <sz val="10"/>
        <rFont val="Arial"/>
        <family val="2"/>
      </rPr>
      <t xml:space="preserve"> used to procure </t>
    </r>
    <r>
      <rPr>
        <b/>
        <u/>
        <sz val="10"/>
        <rFont val="Arial"/>
        <family val="2"/>
      </rPr>
      <t>contraceptives besides condoms</t>
    </r>
    <r>
      <rPr>
        <b/>
        <sz val="10"/>
        <rFont val="Arial"/>
        <family val="2"/>
      </rPr>
      <t>?</t>
    </r>
  </si>
  <si>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</si>
  <si>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</si>
  <si>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</si>
  <si>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</si>
  <si>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t>B9d. Total value of in-kind donations and Global Fund grants spent on contraceptive procurement for the public sector
This will auto-calculate. (It will sum in-kind donations and all Global Fund procurements.)</t>
  </si>
  <si>
    <t>B9di. Comments regarding total value of in-kind donations and Global Fund grants spent on contraceptive procurement for the public sector</t>
  </si>
  <si>
    <r>
      <t xml:space="preserve">B10. </t>
    </r>
    <r>
      <rPr>
        <b/>
        <u/>
        <sz val="10"/>
        <rFont val="Arial"/>
        <family val="2"/>
      </rPr>
      <t>Government share of funds spent on contraceptive procurement for the public sector</t>
    </r>
    <r>
      <rPr>
        <b/>
        <sz val="10"/>
        <rFont val="Arial"/>
        <family val="2"/>
      </rPr>
      <t xml:space="preserve"> - 
</t>
    </r>
    <r>
      <rPr>
        <b/>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b/>
        <sz val="8"/>
        <rFont val="Arial"/>
        <family val="2"/>
      </rPr>
      <t xml:space="preserve">
</t>
    </r>
    <r>
      <rPr>
        <b/>
        <i/>
        <sz val="8"/>
        <rFont val="Arial"/>
        <family val="2"/>
      </rPr>
      <t>This will autocalculate. (It contains the following formula: Total government spending (Question B8c) /
Grand total of all spending for public sector contraceptives from the government and donors (Questions B8c+B9d))</t>
    </r>
  </si>
  <si>
    <t>B10a. Comments about government share of spending on contraceptive procurement for the public sector</t>
  </si>
  <si>
    <r>
      <t xml:space="preserve">B11. </t>
    </r>
    <r>
      <rPr>
        <b/>
        <u/>
        <sz val="10"/>
        <rFont val="Arial"/>
        <family val="2"/>
      </rPr>
      <t>Internally generated share of the government funds spent on contraceptive procurement for the public sector</t>
    </r>
    <r>
      <rPr>
        <b/>
        <sz val="10"/>
        <rFont val="Arial"/>
        <family val="2"/>
      </rPr>
      <t xml:space="preserve">
</t>
    </r>
    <r>
      <rPr>
        <b/>
        <sz val="9"/>
        <rFont val="Arial"/>
        <family val="2"/>
      </rPr>
      <t xml:space="preserve">Of the total amount of government funds spent on contraceptives for the public sector in the most recent complete fiscal year, what percent was covered by government internally generated funds? </t>
    </r>
    <r>
      <rPr>
        <b/>
        <sz val="10"/>
        <rFont val="Arial"/>
        <family val="2"/>
      </rPr>
      <t xml:space="preserve">
</t>
    </r>
    <r>
      <rPr>
        <b/>
        <i/>
        <sz val="8"/>
        <rFont val="Arial"/>
        <family val="2"/>
      </rPr>
      <t>This will auto-calculate. (It contains the following formula: Grand internally generated spending (Question B8a) / Total government spending (Question B8c))</t>
    </r>
  </si>
  <si>
    <t>B11a. Comments about internally generated share of the government funds spent on contraceptive procurement for the public sector</t>
  </si>
  <si>
    <r>
      <t xml:space="preserve">B12. </t>
    </r>
    <r>
      <rPr>
        <b/>
        <u/>
        <sz val="10"/>
        <rFont val="Arial"/>
        <family val="2"/>
      </rPr>
      <t>Total expenditures on public sector contraceptives as percent of amount that needed to be procured</t>
    </r>
    <r>
      <rPr>
        <b/>
        <sz val="10"/>
        <rFont val="Arial"/>
        <family val="2"/>
      </rPr>
      <t xml:space="preserve"> -
</t>
    </r>
    <r>
      <rPr>
        <b/>
        <sz val="9"/>
        <rFont val="Arial"/>
        <family val="2"/>
      </rPr>
      <t xml:space="preserve">Of the estimated value of the contraceptives needed to be procured for the public sector for the most recent complete fiscal year, what percent was provided by any source (whether government or donor)? </t>
    </r>
    <r>
      <rPr>
        <b/>
        <sz val="10"/>
        <rFont val="Arial"/>
        <family val="2"/>
      </rPr>
      <t xml:space="preserve">
</t>
    </r>
    <r>
      <rPr>
        <b/>
        <i/>
        <sz val="8"/>
        <rFont val="Arial"/>
        <family val="2"/>
      </rPr>
      <t>This will auto-calculate. (It contains the following formula: Grand total of all spending for public sector contraceptives from the government and donors (Questions B8c+B9d) / Value of estimated need for procurement (Question B2))</t>
    </r>
  </si>
  <si>
    <t>B12a. Comments about total expenditures on public sector contraceptives as percent of amount that needed to be procured</t>
  </si>
  <si>
    <r>
      <t xml:space="preserve">B13. </t>
    </r>
    <r>
      <rPr>
        <b/>
        <i/>
        <sz val="10"/>
        <rFont val="Arial"/>
        <family val="2"/>
      </rPr>
      <t xml:space="preserve">If B12 did not calculate automatically, please answer the following question: </t>
    </r>
    <r>
      <rPr>
        <b/>
        <sz val="10"/>
        <rFont val="Arial"/>
        <family val="2"/>
      </rPr>
      <t xml:space="preserve">
Was there a funding gap for the public sector in the last complete fiscal year?</t>
    </r>
  </si>
  <si>
    <t xml:space="preserve">B13a. Comments about B12 (whether there was a funding gap) </t>
  </si>
  <si>
    <r>
      <t xml:space="preserve">B14. If the government financed any contraceptive procurement in the most recent complete fiscal year, which entity conducted the procurement(s)?
</t>
    </r>
    <r>
      <rPr>
        <b/>
        <i/>
        <sz val="10"/>
        <rFont val="Arial"/>
        <family val="2"/>
      </rPr>
      <t>(responses from dropdown list choices)</t>
    </r>
  </si>
  <si>
    <t xml:space="preserve">B14a. Specify entity that conducted procurement </t>
  </si>
  <si>
    <r>
      <t>B14ai. Is this procurement entity a parastatal?</t>
    </r>
    <r>
      <rPr>
        <b/>
        <sz val="8"/>
        <rFont val="Arial"/>
        <family val="2"/>
      </rPr>
      <t xml:space="preserve"> 
(i.e., a company established and contracted by the government to undertake commercial activities on behalf of the government)</t>
    </r>
  </si>
  <si>
    <t>B15. Comments about finance and procurement</t>
  </si>
  <si>
    <t>C. Commodities</t>
  </si>
  <si>
    <r>
      <t xml:space="preserve">C1. Are the following contraceptive methods offered in </t>
    </r>
    <r>
      <rPr>
        <b/>
        <u/>
        <sz val="10"/>
        <rFont val="Arial"/>
        <family val="2"/>
      </rPr>
      <t>commercial</t>
    </r>
    <r>
      <rPr>
        <b/>
        <sz val="10"/>
        <rFont val="Arial"/>
        <family val="2"/>
      </rPr>
      <t xml:space="preserve"> sector facilities?
</t>
    </r>
    <r>
      <rPr>
        <b/>
        <sz val="8"/>
        <rFont val="Arial"/>
        <family val="2"/>
      </rPr>
      <t>(Please indicate which methods are intended to be offered. This question is not asking whether the method is currently in stock.)</t>
    </r>
  </si>
  <si>
    <r>
      <t xml:space="preserve">C1a. Combined oral contraceptives offered in </t>
    </r>
    <r>
      <rPr>
        <b/>
        <u/>
        <sz val="10"/>
        <rFont val="Arial"/>
        <family val="2"/>
      </rPr>
      <t>commercial</t>
    </r>
    <r>
      <rPr>
        <b/>
        <sz val="10"/>
        <rFont val="Arial"/>
        <family val="2"/>
      </rPr>
      <t xml:space="preserve"> sector facilities?</t>
    </r>
  </si>
  <si>
    <r>
      <t xml:space="preserve">C1b. Progestin-only pills offered in </t>
    </r>
    <r>
      <rPr>
        <b/>
        <u/>
        <sz val="10"/>
        <rFont val="Arial"/>
        <family val="2"/>
      </rPr>
      <t>commercial</t>
    </r>
    <r>
      <rPr>
        <b/>
        <sz val="10"/>
        <rFont val="Arial"/>
        <family val="2"/>
      </rPr>
      <t xml:space="preserve"> sector facilities?</t>
    </r>
  </si>
  <si>
    <r>
      <t xml:space="preserve">C1c. Injectables offered in </t>
    </r>
    <r>
      <rPr>
        <b/>
        <u/>
        <sz val="10"/>
        <rFont val="Arial"/>
        <family val="2"/>
      </rPr>
      <t>commercial</t>
    </r>
    <r>
      <rPr>
        <b/>
        <sz val="10"/>
        <rFont val="Arial"/>
        <family val="2"/>
      </rPr>
      <t xml:space="preserve"> sector facilities?</t>
    </r>
  </si>
  <si>
    <r>
      <t xml:space="preserve">C1d. Implants offered in </t>
    </r>
    <r>
      <rPr>
        <b/>
        <u/>
        <sz val="10"/>
        <rFont val="Arial"/>
        <family val="2"/>
      </rPr>
      <t>commercial</t>
    </r>
    <r>
      <rPr>
        <b/>
        <sz val="10"/>
        <rFont val="Arial"/>
        <family val="2"/>
      </rPr>
      <t xml:space="preserve"> sector facilities?</t>
    </r>
  </si>
  <si>
    <r>
      <t xml:space="preserve">C1e. Intrauterine devices (IUDs) offered in </t>
    </r>
    <r>
      <rPr>
        <b/>
        <u/>
        <sz val="10"/>
        <rFont val="Arial"/>
        <family val="2"/>
      </rPr>
      <t xml:space="preserve">commercial </t>
    </r>
    <r>
      <rPr>
        <b/>
        <sz val="10"/>
        <rFont val="Arial"/>
        <family val="2"/>
      </rPr>
      <t>sector facilities?</t>
    </r>
  </si>
  <si>
    <r>
      <t xml:space="preserve">C1f. Male condoms offered in </t>
    </r>
    <r>
      <rPr>
        <b/>
        <u/>
        <sz val="10"/>
        <rFont val="Arial"/>
        <family val="2"/>
      </rPr>
      <t>commercial</t>
    </r>
    <r>
      <rPr>
        <b/>
        <sz val="10"/>
        <rFont val="Arial"/>
        <family val="2"/>
      </rPr>
      <t xml:space="preserve"> sector facilities?</t>
    </r>
  </si>
  <si>
    <r>
      <t xml:space="preserve">C1g. Female condoms offered in </t>
    </r>
    <r>
      <rPr>
        <b/>
        <u/>
        <sz val="10"/>
        <rFont val="Arial"/>
        <family val="2"/>
      </rPr>
      <t>commercial</t>
    </r>
    <r>
      <rPr>
        <b/>
        <sz val="10"/>
        <rFont val="Arial"/>
        <family val="2"/>
      </rPr>
      <t xml:space="preserve"> sector facilities?</t>
    </r>
  </si>
  <si>
    <r>
      <t xml:space="preserve">C1h. Emergency contraceptive pills offered in </t>
    </r>
    <r>
      <rPr>
        <b/>
        <u/>
        <sz val="10"/>
        <rFont val="Arial"/>
        <family val="2"/>
      </rPr>
      <t>commercial</t>
    </r>
    <r>
      <rPr>
        <b/>
        <sz val="10"/>
        <rFont val="Arial"/>
        <family val="2"/>
      </rPr>
      <t xml:space="preserve"> sector facilities?</t>
    </r>
  </si>
  <si>
    <r>
      <t xml:space="preserve">C1i. Long-acting permanent method for males (e.g., vasectomy) offered in </t>
    </r>
    <r>
      <rPr>
        <b/>
        <u/>
        <sz val="10"/>
        <rFont val="Arial"/>
        <family val="2"/>
      </rPr>
      <t>commercial</t>
    </r>
    <r>
      <rPr>
        <b/>
        <sz val="10"/>
        <rFont val="Arial"/>
        <family val="2"/>
      </rPr>
      <t xml:space="preserve"> sector facilities?</t>
    </r>
  </si>
  <si>
    <r>
      <t xml:space="preserve">C1j. Long-acting permanent method for females (e.g., tubal ligation) offered in </t>
    </r>
    <r>
      <rPr>
        <b/>
        <u/>
        <sz val="10"/>
        <rFont val="Arial"/>
        <family val="2"/>
      </rPr>
      <t>commercial</t>
    </r>
    <r>
      <rPr>
        <b/>
        <sz val="10"/>
        <rFont val="Arial"/>
        <family val="2"/>
      </rPr>
      <t xml:space="preserve"> sector facilities?</t>
    </r>
  </si>
  <si>
    <r>
      <t xml:space="preserve">C1k. CycleBeads offered in </t>
    </r>
    <r>
      <rPr>
        <b/>
        <u/>
        <sz val="10"/>
        <rFont val="Arial"/>
        <family val="2"/>
      </rPr>
      <t>commercial</t>
    </r>
    <r>
      <rPr>
        <b/>
        <sz val="10"/>
        <rFont val="Arial"/>
        <family val="2"/>
      </rPr>
      <t xml:space="preserve"> sector facilities?</t>
    </r>
  </si>
  <si>
    <r>
      <t xml:space="preserve">C1l. Specify other contraceptive(s) offered in </t>
    </r>
    <r>
      <rPr>
        <b/>
        <u/>
        <sz val="10"/>
        <rFont val="Arial"/>
        <family val="2"/>
      </rPr>
      <t>commercial</t>
    </r>
    <r>
      <rPr>
        <b/>
        <sz val="10"/>
        <rFont val="Arial"/>
        <family val="2"/>
      </rPr>
      <t xml:space="preserve"> sector facilities</t>
    </r>
  </si>
  <si>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currently in stock.)</t>
    </r>
  </si>
  <si>
    <r>
      <t xml:space="preserve">C2a. Combined oral contraceptives offered in </t>
    </r>
    <r>
      <rPr>
        <b/>
        <u/>
        <sz val="10"/>
        <rFont val="Arial"/>
        <family val="2"/>
      </rPr>
      <t>public</t>
    </r>
    <r>
      <rPr>
        <b/>
        <sz val="10"/>
        <rFont val="Arial"/>
        <family val="2"/>
      </rPr>
      <t xml:space="preserve"> sector facilities?</t>
    </r>
  </si>
  <si>
    <r>
      <t xml:space="preserve">C2b. Progestin-only pills offered in </t>
    </r>
    <r>
      <rPr>
        <b/>
        <u/>
        <sz val="10"/>
        <rFont val="Arial"/>
        <family val="2"/>
      </rPr>
      <t>public</t>
    </r>
    <r>
      <rPr>
        <b/>
        <sz val="10"/>
        <rFont val="Arial"/>
        <family val="2"/>
      </rPr>
      <t xml:space="preserve"> sector facilities?</t>
    </r>
  </si>
  <si>
    <r>
      <t xml:space="preserve">C2c. Injectables offered in </t>
    </r>
    <r>
      <rPr>
        <b/>
        <u/>
        <sz val="10"/>
        <rFont val="Arial"/>
        <family val="2"/>
      </rPr>
      <t>public</t>
    </r>
    <r>
      <rPr>
        <b/>
        <sz val="10"/>
        <rFont val="Arial"/>
        <family val="2"/>
      </rPr>
      <t xml:space="preserve"> sector facilities?</t>
    </r>
  </si>
  <si>
    <r>
      <t xml:space="preserve">C2d. Implants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</si>
  <si>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</si>
  <si>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</si>
  <si>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</si>
  <si>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C2h. Emergency contraceptive pills offered in </t>
    </r>
    <r>
      <rPr>
        <b/>
        <u/>
        <sz val="10"/>
        <rFont val="Arial"/>
        <family val="2"/>
      </rPr>
      <t>public</t>
    </r>
    <r>
      <rPr>
        <b/>
        <sz val="10"/>
        <rFont val="Arial"/>
        <family val="2"/>
      </rPr>
      <t xml:space="preserve"> sector facilities?</t>
    </r>
  </si>
  <si>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</si>
  <si>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</si>
  <si>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r>
      <t xml:space="preserve">C2k. CycleBeads offered in </t>
    </r>
    <r>
      <rPr>
        <b/>
        <u/>
        <sz val="10"/>
        <rFont val="Arial"/>
        <family val="2"/>
      </rPr>
      <t>public</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</si>
  <si>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</si>
  <si>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currently in stock.)</t>
    </r>
  </si>
  <si>
    <r>
      <t xml:space="preserve">C3a. Combined oral contraceptives offered in </t>
    </r>
    <r>
      <rPr>
        <b/>
        <u/>
        <sz val="10"/>
        <rFont val="Arial"/>
        <family val="2"/>
      </rPr>
      <t>NGO</t>
    </r>
    <r>
      <rPr>
        <b/>
        <sz val="10"/>
        <rFont val="Arial"/>
        <family val="2"/>
      </rPr>
      <t xml:space="preserve"> facilities?</t>
    </r>
  </si>
  <si>
    <r>
      <t xml:space="preserve">C3b. Progestin-only pills offered in </t>
    </r>
    <r>
      <rPr>
        <b/>
        <u/>
        <sz val="10"/>
        <rFont val="Arial"/>
        <family val="2"/>
      </rPr>
      <t>NGO</t>
    </r>
    <r>
      <rPr>
        <b/>
        <sz val="10"/>
        <rFont val="Arial"/>
        <family val="2"/>
      </rPr>
      <t xml:space="preserve"> facilities?</t>
    </r>
  </si>
  <si>
    <r>
      <t xml:space="preserve">C3c. Injectables offered in </t>
    </r>
    <r>
      <rPr>
        <b/>
        <u/>
        <sz val="10"/>
        <rFont val="Arial"/>
        <family val="2"/>
      </rPr>
      <t>NGO</t>
    </r>
    <r>
      <rPr>
        <b/>
        <sz val="10"/>
        <rFont val="Arial"/>
        <family val="2"/>
      </rPr>
      <t xml:space="preserve"> facilities?</t>
    </r>
  </si>
  <si>
    <r>
      <t xml:space="preserve">C3d. Implants offered in </t>
    </r>
    <r>
      <rPr>
        <b/>
        <u/>
        <sz val="10"/>
        <rFont val="Arial"/>
        <family val="2"/>
      </rPr>
      <t>NGO</t>
    </r>
    <r>
      <rPr>
        <b/>
        <sz val="10"/>
        <rFont val="Arial"/>
        <family val="2"/>
      </rPr>
      <t xml:space="preserve"> facilities?</t>
    </r>
  </si>
  <si>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</si>
  <si>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</si>
  <si>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</si>
  <si>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C3h. Emergency contraceptive pills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</si>
  <si>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</si>
  <si>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</si>
  <si>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</si>
  <si>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r>
      <t xml:space="preserve">C3l. Specify other contraceptive(s) offered in </t>
    </r>
    <r>
      <rPr>
        <b/>
        <u/>
        <sz val="10"/>
        <rFont val="Arial"/>
        <family val="2"/>
      </rPr>
      <t>NGO</t>
    </r>
    <r>
      <rPr>
        <b/>
        <sz val="10"/>
        <rFont val="Arial"/>
        <family val="2"/>
      </rPr>
      <t xml:space="preserve"> sector facilities</t>
    </r>
  </si>
  <si>
    <r>
      <t xml:space="preserve">C4. Are the following contraceptive methods offered through </t>
    </r>
    <r>
      <rPr>
        <b/>
        <u/>
        <sz val="10"/>
        <rFont val="Arial"/>
        <family val="2"/>
      </rPr>
      <t>social marketing</t>
    </r>
    <r>
      <rPr>
        <b/>
        <sz val="10"/>
        <rFont val="Arial"/>
        <family val="2"/>
      </rPr>
      <t xml:space="preserve">?
</t>
    </r>
    <r>
      <rPr>
        <b/>
        <sz val="8"/>
        <rFont val="Arial"/>
        <family val="2"/>
      </rPr>
      <t>(Please indicate which methods are intended to be offered. This question is not asking whether the method is currently in stock.)</t>
    </r>
  </si>
  <si>
    <r>
      <t xml:space="preserve">C4a. Combined oral contraceptives  offered through </t>
    </r>
    <r>
      <rPr>
        <b/>
        <u/>
        <sz val="10"/>
        <rFont val="Arial"/>
        <family val="2"/>
      </rPr>
      <t>social marketing</t>
    </r>
    <r>
      <rPr>
        <b/>
        <sz val="10"/>
        <rFont val="Arial"/>
        <family val="2"/>
      </rPr>
      <t>?</t>
    </r>
  </si>
  <si>
    <r>
      <t xml:space="preserve">C4b. Progestin-only pills offered through </t>
    </r>
    <r>
      <rPr>
        <b/>
        <u/>
        <sz val="10"/>
        <rFont val="Arial"/>
        <family val="2"/>
      </rPr>
      <t>social marketing</t>
    </r>
    <r>
      <rPr>
        <b/>
        <sz val="10"/>
        <rFont val="Arial"/>
        <family val="2"/>
      </rPr>
      <t>?</t>
    </r>
  </si>
  <si>
    <r>
      <t xml:space="preserve">C4c. Injectables offered through </t>
    </r>
    <r>
      <rPr>
        <b/>
        <u/>
        <sz val="10"/>
        <rFont val="Arial"/>
        <family val="2"/>
      </rPr>
      <t>social marketing</t>
    </r>
    <r>
      <rPr>
        <b/>
        <sz val="10"/>
        <rFont val="Arial"/>
        <family val="2"/>
      </rPr>
      <t>?</t>
    </r>
  </si>
  <si>
    <r>
      <t xml:space="preserve">C4d. Implants offered through </t>
    </r>
    <r>
      <rPr>
        <b/>
        <u/>
        <sz val="10"/>
        <rFont val="Arial"/>
        <family val="2"/>
      </rPr>
      <t>social marketing</t>
    </r>
    <r>
      <rPr>
        <b/>
        <sz val="10"/>
        <rFont val="Arial"/>
        <family val="2"/>
      </rPr>
      <t>?</t>
    </r>
  </si>
  <si>
    <r>
      <t xml:space="preserve">C4e. Intrauterine devices (IUDs) offered through </t>
    </r>
    <r>
      <rPr>
        <b/>
        <u/>
        <sz val="10"/>
        <rFont val="Arial"/>
        <family val="2"/>
      </rPr>
      <t>social marketing</t>
    </r>
    <r>
      <rPr>
        <b/>
        <sz val="10"/>
        <rFont val="Arial"/>
        <family val="2"/>
      </rPr>
      <t>?</t>
    </r>
  </si>
  <si>
    <r>
      <t xml:space="preserve">C4f. Male condoms offered through </t>
    </r>
    <r>
      <rPr>
        <b/>
        <u/>
        <sz val="10"/>
        <rFont val="Arial"/>
        <family val="2"/>
      </rPr>
      <t>social marketing</t>
    </r>
    <r>
      <rPr>
        <b/>
        <sz val="10"/>
        <rFont val="Arial"/>
        <family val="2"/>
      </rPr>
      <t>?</t>
    </r>
  </si>
  <si>
    <r>
      <t xml:space="preserve">C4g. Female condoms offered through </t>
    </r>
    <r>
      <rPr>
        <b/>
        <u/>
        <sz val="10"/>
        <rFont val="Arial"/>
        <family val="2"/>
      </rPr>
      <t>social marketing</t>
    </r>
    <r>
      <rPr>
        <b/>
        <sz val="10"/>
        <rFont val="Arial"/>
        <family val="2"/>
      </rPr>
      <t>?</t>
    </r>
  </si>
  <si>
    <r>
      <t xml:space="preserve">C4h. Emergency contraceptive pills offered through </t>
    </r>
    <r>
      <rPr>
        <b/>
        <u/>
        <sz val="10"/>
        <rFont val="Arial"/>
        <family val="2"/>
      </rPr>
      <t>social marketing</t>
    </r>
    <r>
      <rPr>
        <b/>
        <sz val="10"/>
        <rFont val="Arial"/>
        <family val="2"/>
      </rPr>
      <t>?</t>
    </r>
  </si>
  <si>
    <r>
      <t xml:space="preserve">C4i. Long-acting permanent method for males (e.g., vasectomy) offered through </t>
    </r>
    <r>
      <rPr>
        <b/>
        <u/>
        <sz val="10"/>
        <rFont val="Arial"/>
        <family val="2"/>
      </rPr>
      <t>social marketing</t>
    </r>
    <r>
      <rPr>
        <b/>
        <sz val="10"/>
        <rFont val="Arial"/>
        <family val="2"/>
      </rPr>
      <t>?</t>
    </r>
  </si>
  <si>
    <r>
      <t xml:space="preserve">C4j. Long-acting permanent method for females (e.g., tubal ligation) offered through </t>
    </r>
    <r>
      <rPr>
        <b/>
        <u/>
        <sz val="10"/>
        <rFont val="Arial"/>
        <family val="2"/>
      </rPr>
      <t>social marketing</t>
    </r>
    <r>
      <rPr>
        <b/>
        <sz val="10"/>
        <rFont val="Arial"/>
        <family val="2"/>
      </rPr>
      <t>?</t>
    </r>
  </si>
  <si>
    <r>
      <t xml:space="preserve">C4k. CycleBeads offered through </t>
    </r>
    <r>
      <rPr>
        <b/>
        <u/>
        <sz val="10"/>
        <rFont val="Arial"/>
        <family val="2"/>
      </rPr>
      <t>social marketing</t>
    </r>
    <r>
      <rPr>
        <b/>
        <sz val="10"/>
        <rFont val="Arial"/>
        <family val="2"/>
      </rPr>
      <t>?</t>
    </r>
  </si>
  <si>
    <r>
      <t xml:space="preserve">C4l. Specify other contraceptive(s) offered through </t>
    </r>
    <r>
      <rPr>
        <b/>
        <u/>
        <sz val="10"/>
        <rFont val="Arial"/>
        <family val="2"/>
      </rPr>
      <t>social marketing</t>
    </r>
  </si>
  <si>
    <t>C5. Comments about methods offered</t>
  </si>
  <si>
    <t>D. Policies (Commitment)</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</si>
  <si>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</si>
  <si>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</si>
  <si>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</si>
  <si>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</si>
  <si>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</si>
  <si>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</si>
  <si>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</si>
  <si>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</si>
  <si>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b/>
        <u/>
        <sz val="10"/>
        <color theme="0"/>
        <rFont val="Arial"/>
        <family val="2"/>
      </rPr>
      <t>hinder</t>
    </r>
    <r>
      <rPr>
        <b/>
        <sz val="10"/>
        <color theme="0"/>
        <rFont val="Arial"/>
        <family val="2"/>
      </rPr>
      <t xml:space="preserve"> the ability of the private sector (commercial sector, NGOs, or social marketing) to provide contraceptive methods? </t>
    </r>
    <r>
      <rPr>
        <b/>
        <sz val="8"/>
        <color theme="0"/>
        <rFont val="Arial"/>
        <family val="2"/>
      </rPr>
      <t>(e.g. price controls, distribution limitations, taxes/duties, advertising bans)</t>
    </r>
  </si>
  <si>
    <t>D3a. Description of policies hindering the private sector</t>
  </si>
  <si>
    <r>
      <t xml:space="preserve">D4. Are there policies that </t>
    </r>
    <r>
      <rPr>
        <b/>
        <u/>
        <sz val="10"/>
        <color theme="0"/>
        <rFont val="Arial"/>
        <family val="2"/>
      </rPr>
      <t>enable</t>
    </r>
    <r>
      <rPr>
        <b/>
        <sz val="10"/>
        <color theme="0"/>
        <rFont val="Arial"/>
        <family val="2"/>
      </rPr>
      <t xml:space="preserve"> the private sector (commercial sector, NGOs, or social marketing) to provide contraceptive methods?</t>
    </r>
  </si>
  <si>
    <t>D4a. Description of policies enabling the private sector</t>
  </si>
  <si>
    <r>
      <t xml:space="preserve">D5. Note the lowest level provider cadre that is allowed to sell or dispense the method, by sector (based on the country's policies).
</t>
    </r>
    <r>
      <rPr>
        <b/>
        <sz val="8"/>
        <color theme="0"/>
        <rFont val="Arial"/>
        <family val="2"/>
      </rPr>
      <t>(Please select from the dropdown lists if possible. If you cannot find a provider cadre that fits, you may write it in.)</t>
    </r>
  </si>
  <si>
    <r>
      <t xml:space="preserve">D5ai. Lowest cadre allowed to sell/dispense </t>
    </r>
    <r>
      <rPr>
        <b/>
        <u/>
        <sz val="10"/>
        <color theme="0"/>
        <rFont val="Arial"/>
        <family val="2"/>
      </rPr>
      <t>pills</t>
    </r>
    <r>
      <rPr>
        <b/>
        <sz val="10"/>
        <color theme="0"/>
        <rFont val="Arial"/>
        <family val="2"/>
      </rPr>
      <t xml:space="preserve"> (COCs &amp;/or POPs) in </t>
    </r>
    <r>
      <rPr>
        <b/>
        <u/>
        <sz val="10"/>
        <color theme="0"/>
        <rFont val="Arial"/>
        <family val="2"/>
      </rPr>
      <t>public</t>
    </r>
    <r>
      <rPr>
        <b/>
        <sz val="10"/>
        <color theme="0"/>
        <rFont val="Arial"/>
        <family val="2"/>
      </rPr>
      <t xml:space="preserve"> sector</t>
    </r>
  </si>
  <si>
    <r>
      <t xml:space="preserve">D5aii. Lowest cadre allowed to sell/dispense </t>
    </r>
    <r>
      <rPr>
        <b/>
        <u/>
        <sz val="10"/>
        <rFont val="Arial"/>
        <family val="2"/>
      </rPr>
      <t>pills</t>
    </r>
    <r>
      <rPr>
        <b/>
        <sz val="10"/>
        <rFont val="Arial"/>
        <family val="2"/>
      </rPr>
      <t xml:space="preserve"> (COCs &amp;/or POPs) in </t>
    </r>
    <r>
      <rPr>
        <b/>
        <u/>
        <sz val="10"/>
        <rFont val="Arial"/>
        <family val="2"/>
      </rPr>
      <t>private</t>
    </r>
    <r>
      <rPr>
        <b/>
        <sz val="10"/>
        <rFont val="Arial"/>
        <family val="2"/>
      </rPr>
      <t xml:space="preserve"> sector</t>
    </r>
  </si>
  <si>
    <r>
      <t xml:space="preserve">D5bi. Lowest cadre allowed to sell/dispense </t>
    </r>
    <r>
      <rPr>
        <b/>
        <u/>
        <sz val="10"/>
        <color theme="0"/>
        <rFont val="Arial"/>
        <family val="2"/>
      </rPr>
      <t>injectables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</si>
  <si>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D5bii. Lowest cadre allowed to sell/dispense </t>
    </r>
    <r>
      <rPr>
        <b/>
        <u/>
        <sz val="10"/>
        <rFont val="Arial"/>
        <family val="2"/>
      </rPr>
      <t>injectables</t>
    </r>
    <r>
      <rPr>
        <b/>
        <sz val="10"/>
        <rFont val="Arial"/>
        <family val="2"/>
      </rPr>
      <t xml:space="preserve"> in </t>
    </r>
    <r>
      <rPr>
        <b/>
        <u/>
        <sz val="10"/>
        <rFont val="Arial"/>
        <family val="2"/>
      </rPr>
      <t>private</t>
    </r>
    <r>
      <rPr>
        <b/>
        <sz val="10"/>
        <rFont val="Arial"/>
        <family val="2"/>
      </rPr>
      <t xml:space="preserve"> sector</t>
    </r>
  </si>
  <si>
    <r>
      <t xml:space="preserve">D5ci. Lowest cadre allowed to sell/dispense </t>
    </r>
    <r>
      <rPr>
        <b/>
        <u/>
        <sz val="10"/>
        <color theme="0"/>
        <rFont val="Arial"/>
        <family val="2"/>
      </rPr>
      <t>implants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</si>
  <si>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D5cii. Lowest cadre allowed to sell/dispense </t>
    </r>
    <r>
      <rPr>
        <b/>
        <u/>
        <sz val="10"/>
        <rFont val="Arial"/>
        <family val="2"/>
      </rPr>
      <t>implants</t>
    </r>
    <r>
      <rPr>
        <b/>
        <sz val="10"/>
        <rFont val="Arial"/>
        <family val="2"/>
      </rPr>
      <t xml:space="preserve"> in </t>
    </r>
    <r>
      <rPr>
        <b/>
        <u/>
        <sz val="10"/>
        <rFont val="Arial"/>
        <family val="2"/>
      </rPr>
      <t>private</t>
    </r>
    <r>
      <rPr>
        <b/>
        <sz val="10"/>
        <rFont val="Arial"/>
        <family val="2"/>
      </rPr>
      <t xml:space="preserve"> sector</t>
    </r>
  </si>
  <si>
    <r>
      <t xml:space="preserve">D5di. Lowest cadre allowed to sell/dispense </t>
    </r>
    <r>
      <rPr>
        <b/>
        <u/>
        <sz val="10"/>
        <color theme="0"/>
        <rFont val="Arial"/>
        <family val="2"/>
      </rPr>
      <t>IUDs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</si>
  <si>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D5dii. Lowest cadre allowed to sell/dispense </t>
    </r>
    <r>
      <rPr>
        <b/>
        <u/>
        <sz val="10"/>
        <rFont val="Arial"/>
        <family val="2"/>
      </rPr>
      <t>IUDs</t>
    </r>
    <r>
      <rPr>
        <b/>
        <sz val="10"/>
        <rFont val="Arial"/>
        <family val="2"/>
      </rPr>
      <t xml:space="preserve"> in </t>
    </r>
    <r>
      <rPr>
        <b/>
        <u/>
        <sz val="10"/>
        <rFont val="Arial"/>
        <family val="2"/>
      </rPr>
      <t>private</t>
    </r>
    <r>
      <rPr>
        <b/>
        <sz val="10"/>
        <rFont val="Arial"/>
        <family val="2"/>
      </rPr>
      <t xml:space="preserve"> sector</t>
    </r>
  </si>
  <si>
    <r>
      <t xml:space="preserve">D5ei. Lowest cadre allowed to sell/dispense </t>
    </r>
    <r>
      <rPr>
        <b/>
        <u/>
        <sz val="10"/>
        <color theme="0"/>
        <rFont val="Arial"/>
        <family val="2"/>
      </rPr>
      <t>condoms</t>
    </r>
    <r>
      <rPr>
        <b/>
        <sz val="10"/>
        <color theme="0"/>
        <rFont val="Arial"/>
        <family val="2"/>
      </rPr>
      <t xml:space="preserve"> (male &amp;/or female condoms) in </t>
    </r>
    <r>
      <rPr>
        <b/>
        <u/>
        <sz val="10"/>
        <color theme="0"/>
        <rFont val="Arial"/>
        <family val="2"/>
      </rPr>
      <t>public</t>
    </r>
    <r>
      <rPr>
        <b/>
        <sz val="10"/>
        <color theme="0"/>
        <rFont val="Arial"/>
        <family val="2"/>
      </rPr>
      <t xml:space="preserve"> sector</t>
    </r>
  </si>
  <si>
    <r>
      <t xml:space="preserve">D5eii. Lowest cadre allowed to sell/dispense </t>
    </r>
    <r>
      <rPr>
        <b/>
        <u/>
        <sz val="10"/>
        <rFont val="Arial"/>
        <family val="2"/>
      </rPr>
      <t>condoms</t>
    </r>
    <r>
      <rPr>
        <b/>
        <sz val="10"/>
        <rFont val="Arial"/>
        <family val="2"/>
      </rPr>
      <t xml:space="preserve"> (male &amp;/or female condoms) in </t>
    </r>
    <r>
      <rPr>
        <b/>
        <u/>
        <sz val="10"/>
        <rFont val="Arial"/>
        <family val="2"/>
      </rPr>
      <t>private</t>
    </r>
    <r>
      <rPr>
        <b/>
        <sz val="10"/>
        <rFont val="Arial"/>
        <family val="2"/>
      </rPr>
      <t xml:space="preserve"> sector</t>
    </r>
  </si>
  <si>
    <r>
      <t xml:space="preserve">D5fi. Lowest cadre allowed to sell/dispense </t>
    </r>
    <r>
      <rPr>
        <b/>
        <u/>
        <sz val="10"/>
        <color theme="0"/>
        <rFont val="Arial"/>
        <family val="2"/>
      </rPr>
      <t>emergency contraceptive pills</t>
    </r>
    <r>
      <rPr>
        <b/>
        <sz val="10"/>
        <color theme="0"/>
        <rFont val="Arial"/>
        <family val="2"/>
      </rPr>
      <t xml:space="preserve"> in </t>
    </r>
    <r>
      <rPr>
        <b/>
        <u/>
        <sz val="10"/>
        <color theme="0"/>
        <rFont val="Arial"/>
        <family val="2"/>
      </rPr>
      <t xml:space="preserve">public </t>
    </r>
    <r>
      <rPr>
        <b/>
        <sz val="10"/>
        <color theme="0"/>
        <rFont val="Arial"/>
        <family val="2"/>
      </rPr>
      <t>sector</t>
    </r>
  </si>
  <si>
    <r>
      <t xml:space="preserve">D5fii. Lowest cadre allowed to sell/dispense </t>
    </r>
    <r>
      <rPr>
        <b/>
        <u/>
        <sz val="10"/>
        <rFont val="Arial"/>
        <family val="2"/>
      </rPr>
      <t>emergency contraceptive pills</t>
    </r>
    <r>
      <rPr>
        <b/>
        <sz val="10"/>
        <rFont val="Arial"/>
        <family val="2"/>
      </rPr>
      <t xml:space="preserve"> in </t>
    </r>
    <r>
      <rPr>
        <b/>
        <u/>
        <sz val="10"/>
        <rFont val="Arial"/>
        <family val="2"/>
      </rPr>
      <t>private</t>
    </r>
    <r>
      <rPr>
        <b/>
        <sz val="10"/>
        <rFont val="Arial"/>
        <family val="2"/>
      </rPr>
      <t xml:space="preserve"> sector</t>
    </r>
  </si>
  <si>
    <r>
      <t xml:space="preserve">D5gi. Lowest cadre allowed to sell/dispense </t>
    </r>
    <r>
      <rPr>
        <b/>
        <u/>
        <sz val="10"/>
        <color theme="0"/>
        <rFont val="Arial"/>
        <family val="2"/>
      </rPr>
      <t>tubal ligations and/or vasectomies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</si>
  <si>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D5gii. Lowest cadre allowed to sell/dispense </t>
    </r>
    <r>
      <rPr>
        <b/>
        <u/>
        <sz val="10"/>
        <rFont val="Arial"/>
        <family val="2"/>
      </rPr>
      <t>tubal ligations and/or vasectomies</t>
    </r>
    <r>
      <rPr>
        <b/>
        <sz val="10"/>
        <rFont val="Arial"/>
        <family val="2"/>
      </rPr>
      <t xml:space="preserve"> in </t>
    </r>
    <r>
      <rPr>
        <b/>
        <u/>
        <sz val="10"/>
        <rFont val="Arial"/>
        <family val="2"/>
      </rPr>
      <t>private</t>
    </r>
    <r>
      <rPr>
        <b/>
        <sz val="10"/>
        <rFont val="Arial"/>
        <family val="2"/>
      </rPr>
      <t xml:space="preserve"> sector</t>
    </r>
  </si>
  <si>
    <r>
      <t xml:space="preserve">D5hi. Lowest cadre allowed to sell/dispense </t>
    </r>
    <r>
      <rPr>
        <b/>
        <u/>
        <sz val="10"/>
        <color theme="0"/>
        <rFont val="Arial"/>
        <family val="2"/>
      </rPr>
      <t>CycleBeads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</si>
  <si>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D5hii. Lowest cadre allowed to sell/dispense </t>
    </r>
    <r>
      <rPr>
        <b/>
        <u/>
        <sz val="10"/>
        <rFont val="Arial"/>
        <family val="2"/>
      </rPr>
      <t xml:space="preserve">CycleBeads </t>
    </r>
    <r>
      <rPr>
        <b/>
        <sz val="10"/>
        <rFont val="Arial"/>
        <family val="2"/>
      </rPr>
      <t xml:space="preserve">in </t>
    </r>
    <r>
      <rPr>
        <b/>
        <u/>
        <sz val="10"/>
        <rFont val="Arial"/>
        <family val="2"/>
      </rPr>
      <t>private</t>
    </r>
    <r>
      <rPr>
        <b/>
        <sz val="10"/>
        <rFont val="Arial"/>
        <family val="2"/>
      </rPr>
      <t xml:space="preserve"> sector</t>
    </r>
  </si>
  <si>
    <r>
      <t>D6. Other policies/regulations that restrict who can sell or dispense particular methods</t>
    </r>
    <r>
      <rPr>
        <b/>
        <sz val="8"/>
        <color theme="0"/>
        <rFont val="Arial"/>
        <family val="2"/>
      </rPr>
      <t xml:space="preserve"> (e.g., are pharmacists allowed to provide the methods?)</t>
    </r>
  </si>
  <si>
    <t>D7. Does the country have laws, regulations, or policies that make it difficult for the following sub-populations to access effective family planning services?</t>
  </si>
  <si>
    <r>
      <t xml:space="preserve">D7a. Laws/regulations/policies limiting access to family planning services for </t>
    </r>
    <r>
      <rPr>
        <b/>
        <u/>
        <sz val="10"/>
        <color theme="0"/>
        <rFont val="Arial"/>
        <family val="2"/>
      </rPr>
      <t>unmarried people</t>
    </r>
    <r>
      <rPr>
        <b/>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</si>
  <si>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</si>
  <si>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</si>
  <si>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b/>
        <u/>
        <sz val="10"/>
        <color theme="0"/>
        <rFont val="Arial"/>
        <family val="2"/>
      </rPr>
      <t>young</t>
    </r>
    <r>
      <rPr>
        <b/>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</si>
  <si>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</si>
  <si>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</si>
  <si>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b/>
        <u/>
        <sz val="10"/>
        <color theme="0"/>
        <rFont val="Arial"/>
        <family val="2"/>
      </rPr>
      <t>other sub-populations</t>
    </r>
    <r>
      <rPr>
        <b/>
        <sz val="10"/>
        <color theme="0"/>
        <rFont val="Arial"/>
        <family val="2"/>
      </rPr>
      <t>?</t>
    </r>
  </si>
  <si>
    <t>D7ci. Description of the rules or policies limiting access for other sub-populations</t>
  </si>
  <si>
    <t>D7cii. Are the rules/policies limiting access for other sub-populations implemented?</t>
  </si>
  <si>
    <r>
      <t xml:space="preserve">D8. Are there charges to the client in the public sector for family planning services or commodities? </t>
    </r>
    <r>
      <rPr>
        <b/>
        <sz val="8"/>
        <color theme="0"/>
        <rFont val="Arial"/>
        <family val="2"/>
      </rPr>
      <t>(This question refers to charges by policy, not under-the-table charges.)</t>
    </r>
  </si>
  <si>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</si>
  <si>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</si>
  <si>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</si>
  <si>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</si>
  <si>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 Inclusion of contraceptives in country's National Essential Medicine List (NEML) or other equivalent priority list (e.g., National Medical Device List)</t>
  </si>
  <si>
    <t>D9a. Are combined oral contraceptives included on the NEML?</t>
  </si>
  <si>
    <t>D9b. Are progestin-only pills included on the NEML?</t>
  </si>
  <si>
    <t>D9c. Are injectables included on the NEML?</t>
  </si>
  <si>
    <t>D9d. Are implants included on the NEML?</t>
  </si>
  <si>
    <t>D9e. Are intrauterine devices (IUDs) included on the NEML?</t>
  </si>
  <si>
    <t>D9f. Are male condoms included on the NEML?</t>
  </si>
  <si>
    <t>D9g. Are female condoms included on the NEML?</t>
  </si>
  <si>
    <t>D9h. Are emergency contraceptive pills included on the NEML?</t>
  </si>
  <si>
    <t>D9i. Are CycleBeads included on the NEML?</t>
  </si>
  <si>
    <t>D9j. Are any other contraceptives included on the NEML?</t>
  </si>
  <si>
    <t>D9ji. Name of other contraceptive on NEML</t>
  </si>
  <si>
    <t>D10. Year of National Essential Medicine List (NEML)</t>
  </si>
  <si>
    <t>D11. Name of national essential medicine list(s)</t>
  </si>
  <si>
    <t>D12. Notes about the list(s)</t>
  </si>
  <si>
    <t>D13. Information on country's Poverty Reduction Strategy Paper (PRSP)</t>
  </si>
  <si>
    <t>D13a. Year of Poverty Reduction Strategy Paper (PRSP)
(most recent actual PRSP on IMF's site - not progress or summary report)</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</si>
  <si>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</si>
  <si>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</si>
  <si>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</si>
  <si>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</si>
  <si>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</si>
  <si>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t>E. Supply Chain (Capacity)</t>
  </si>
  <si>
    <r>
      <t xml:space="preserve">E1. Have stockouts occurred for any contraceptive at the </t>
    </r>
    <r>
      <rPr>
        <b/>
        <u/>
        <sz val="10"/>
        <color theme="0"/>
        <rFont val="Arial"/>
        <family val="2"/>
      </rPr>
      <t>central</t>
    </r>
    <r>
      <rPr>
        <b/>
        <sz val="10"/>
        <color theme="0"/>
        <rFont val="Arial"/>
        <family val="2"/>
      </rPr>
      <t xml:space="preserve"> level in the last 12 months?
</t>
    </r>
    <r>
      <rPr>
        <b/>
        <sz val="8"/>
        <color theme="0"/>
        <rFont val="Arial"/>
        <family val="2"/>
      </rPr>
      <t>(The central level refers to the central level warehouse for the public sector.)</t>
    </r>
  </si>
  <si>
    <r>
      <t xml:space="preserve">E2. In the last 12 months, has there ever been a stockout at the </t>
    </r>
    <r>
      <rPr>
        <b/>
        <u/>
        <sz val="10"/>
        <color theme="0"/>
        <rFont val="Arial"/>
        <family val="2"/>
      </rPr>
      <t>central</t>
    </r>
    <r>
      <rPr>
        <b/>
        <sz val="10"/>
        <color theme="0"/>
        <rFont val="Arial"/>
        <family val="2"/>
      </rPr>
      <t xml:space="preserve"> level of any of the following contraceptives offered in public sector facilities?
</t>
    </r>
    <r>
      <rPr>
        <b/>
        <sz val="8"/>
        <color theme="0"/>
        <rFont val="Arial"/>
        <family val="2"/>
      </rPr>
      <t>(If a method is not intended to be offered in public sector facilities, in most cases stockouts will be not applicable.)</t>
    </r>
  </si>
  <si>
    <t>E2a. Combined oral contraceptives stocked out at central level in last 12 months?</t>
  </si>
  <si>
    <t>E2b. Progestin-only pills stocked out at central level in last 12 months?</t>
  </si>
  <si>
    <t>E2c. Injectables stocked out at central level in last 12 months?</t>
  </si>
  <si>
    <t>E2d.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</si>
  <si>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</si>
  <si>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</si>
  <si>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</si>
  <si>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E2h. Emergency contraceptive pills stocked out at central level in last 12 months?</t>
  </si>
  <si>
    <t>E2i. CycleBeads stocked out at central level in last 12 months?</t>
  </si>
  <si>
    <t>E2j. Time period covered by reports reviewed</t>
  </si>
  <si>
    <t>E2k. Data source for stockout information</t>
  </si>
  <si>
    <r>
      <t xml:space="preserve">E3. Are stockouts a large problem in your country at the following levels? 
</t>
    </r>
    <r>
      <rPr>
        <b/>
        <sz val="8"/>
        <color theme="0"/>
        <rFont val="Arial"/>
        <family val="2"/>
      </rPr>
      <t>(i.e., Are they common or do they tend to last for a long time?)</t>
    </r>
  </si>
  <si>
    <r>
      <t>E3a. Are stockouts a large problem at the service delivery point level?</t>
    </r>
    <r>
      <rPr>
        <b/>
        <sz val="8"/>
        <color theme="0"/>
        <rFont val="Arial"/>
        <family val="2"/>
      </rPr>
      <t xml:space="preserve"> 
(i.e., public sector health facilities)</t>
    </r>
  </si>
  <si>
    <r>
      <t xml:space="preserve">E3b. Are stockouts a large problem at the central level? 
</t>
    </r>
    <r>
      <rPr>
        <b/>
        <sz val="8"/>
        <color theme="0"/>
        <rFont val="Arial"/>
        <family val="2"/>
      </rPr>
      <t>(i.e., central level warehouse for the public sector)</t>
    </r>
  </si>
  <si>
    <t>F. Overall comments about challenges and/or successes with contraceptive security in your country</t>
  </si>
  <si>
    <t>Afghanistan 2013</t>
  </si>
  <si>
    <t>Europe and Asia</t>
  </si>
  <si>
    <t>Albania 2013</t>
  </si>
  <si>
    <t>Armenia 2013</t>
  </si>
  <si>
    <t>Azerbaijan 2013</t>
  </si>
  <si>
    <t>Bangladesh 2013</t>
  </si>
  <si>
    <t>Benin 2013</t>
  </si>
  <si>
    <t>Africa</t>
  </si>
  <si>
    <t>Burkina Faso 2013</t>
  </si>
  <si>
    <t>Burundi 2013</t>
  </si>
  <si>
    <t>Dominican Republic 2013</t>
  </si>
  <si>
    <t>LAC</t>
  </si>
  <si>
    <t>El Salvador 2013</t>
  </si>
  <si>
    <t>Ethiopia 2013</t>
  </si>
  <si>
    <t>Georgia 2013</t>
  </si>
  <si>
    <t>Ghana 2013</t>
  </si>
  <si>
    <t>Guatemala 2013</t>
  </si>
  <si>
    <t>Guinea 2013</t>
  </si>
  <si>
    <t>Haiti 2013</t>
  </si>
  <si>
    <t>Honduras 2013</t>
  </si>
  <si>
    <t>India 2013</t>
  </si>
  <si>
    <t>Indonesia 2013</t>
  </si>
  <si>
    <t>Kenya 2013</t>
  </si>
  <si>
    <t>Liberia 2013</t>
  </si>
  <si>
    <t>Madagascar 2013</t>
  </si>
  <si>
    <t>Malawi 2013</t>
  </si>
  <si>
    <t>Mali 2013</t>
  </si>
  <si>
    <t>Mauritania 2013</t>
  </si>
  <si>
    <t xml:space="preserve">Mozambique 2013 </t>
  </si>
  <si>
    <t>Nepal 2013</t>
  </si>
  <si>
    <t>Nicaragua 2013</t>
  </si>
  <si>
    <t>Nigeria 2013</t>
  </si>
  <si>
    <t>Pakistan 2013</t>
  </si>
  <si>
    <t>Paraguay 2013</t>
  </si>
  <si>
    <t>Philippines 2013</t>
  </si>
  <si>
    <t>Rwanda 2013</t>
  </si>
  <si>
    <t>Senegal 2013</t>
  </si>
  <si>
    <t>Sierra Leone 2013</t>
  </si>
  <si>
    <t>South Sudan 2013</t>
  </si>
  <si>
    <t>Tanzania 2013</t>
  </si>
  <si>
    <t>Togo 2013</t>
  </si>
  <si>
    <t>Uganda 2013</t>
  </si>
  <si>
    <t>Ukraine 2013</t>
  </si>
  <si>
    <t>Yemen 2013</t>
  </si>
  <si>
    <t>Zambia 2013</t>
  </si>
  <si>
    <t>Zimbabwe 2013</t>
  </si>
  <si>
    <r>
      <t>Notes:</t>
    </r>
    <r>
      <rPr>
        <sz val="9"/>
        <rFont val="Arial"/>
        <family val="2"/>
      </rPr>
      <t xml:space="preserve"> </t>
    </r>
  </si>
  <si>
    <t xml:space="preserve">Commonly used acronyms include: </t>
  </si>
  <si>
    <t>CPT - contraceptive procurement table,  LMIS - logistics management information system, MOH - Ministry of Health, RHI - RHInterchange (http://rhi.rhsupplies.org)</t>
  </si>
  <si>
    <t xml:space="preserve">Contraceptive Security Indicators Data </t>
  </si>
  <si>
    <t>2013 Data Collection</t>
  </si>
  <si>
    <r>
      <t>Introduction and Purpose</t>
    </r>
    <r>
      <rPr>
        <b/>
        <sz val="14"/>
        <color indexed="1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the Strategic Pathway to Reproductive Health Commodity Security (SPARHCS) framework. 
This dataset presents CS indicators for 43 countries. The data was collected in 2013 through the fifth annual round of data collection.</t>
    </r>
  </si>
  <si>
    <r>
      <t>Worksheets</t>
    </r>
    <r>
      <rPr>
        <b/>
        <sz val="14"/>
        <color indexed="10"/>
        <rFont val="Arial"/>
        <family val="2"/>
      </rPr>
      <t>:</t>
    </r>
    <r>
      <rPr>
        <b/>
        <sz val="14"/>
        <rFont val="Arial"/>
        <family val="2"/>
      </rPr>
      <t xml:space="preserve"> 
</t>
    </r>
  </si>
  <si>
    <t>Click below to jump to the following  information.</t>
  </si>
  <si>
    <t>Individual countries' data:</t>
  </si>
  <si>
    <t>Afghanistan</t>
  </si>
  <si>
    <t>Albania</t>
  </si>
  <si>
    <t>Armenia</t>
  </si>
  <si>
    <t>Azerbaijan</t>
  </si>
  <si>
    <t>Bangladesh</t>
  </si>
  <si>
    <t>Benin</t>
  </si>
  <si>
    <t>Burkina Faso</t>
  </si>
  <si>
    <t>Burundi</t>
  </si>
  <si>
    <t>DR</t>
  </si>
  <si>
    <t>El Salvador</t>
  </si>
  <si>
    <t>Ethiopia</t>
  </si>
  <si>
    <t>Georgia</t>
  </si>
  <si>
    <t>Ghana</t>
  </si>
  <si>
    <t>Guatemala</t>
  </si>
  <si>
    <t>Guinea</t>
  </si>
  <si>
    <t>Haiti</t>
  </si>
  <si>
    <t>Honduras</t>
  </si>
  <si>
    <t>India</t>
  </si>
  <si>
    <t>Indonesia</t>
  </si>
  <si>
    <t>Kenya</t>
  </si>
  <si>
    <t>Liberia</t>
  </si>
  <si>
    <t>Madagascar</t>
  </si>
  <si>
    <t>Malawi</t>
  </si>
  <si>
    <t>Mali</t>
  </si>
  <si>
    <t>Mauritania</t>
  </si>
  <si>
    <t>Mozambique</t>
  </si>
  <si>
    <t>Nepal</t>
  </si>
  <si>
    <t>Nicaragua</t>
  </si>
  <si>
    <t>Nigeria</t>
  </si>
  <si>
    <t>Pakistan</t>
  </si>
  <si>
    <t>Paraguay</t>
  </si>
  <si>
    <t>Philippines</t>
  </si>
  <si>
    <t>Rwanda</t>
  </si>
  <si>
    <t>Senegal</t>
  </si>
  <si>
    <t>Sierra Leone</t>
  </si>
  <si>
    <t>South Sudan</t>
  </si>
  <si>
    <t>Tanzania</t>
  </si>
  <si>
    <t>Togo</t>
  </si>
  <si>
    <t>Uganda</t>
  </si>
  <si>
    <t>Ukraine</t>
  </si>
  <si>
    <t>Yemen</t>
  </si>
  <si>
    <t>Zambia</t>
  </si>
  <si>
    <t>Zimbabwe</t>
  </si>
  <si>
    <t>The individual country worksheets may contain a small amount of additional information about the indicator responses in cells' inserted comments.</t>
  </si>
  <si>
    <t>All countries' data:</t>
  </si>
  <si>
    <t>This worksheet provides all surveyed countries' responses. 
It also provides the option to filter the data based on countries' responses. 
In addition, it contains grouping so that you can choose to see just a select set of key indicators if you so choose.</t>
  </si>
  <si>
    <t>Additional resources:</t>
  </si>
  <si>
    <t>Blank survey</t>
  </si>
  <si>
    <r>
      <t xml:space="preserve">This worksheet contains a blank survey so that you can collect the indicators for your own monitoring, programmatic, and advocacy purposes. </t>
    </r>
    <r>
      <rPr>
        <sz val="14"/>
        <color rgb="FFFF0000"/>
        <rFont val="Arial"/>
        <family val="2"/>
      </rPr>
      <t xml:space="preserve">The survey is now available in English, French, and Spanish. Please contact the USAID | DELIVER PROJECT if you would like a copy of the blank survey in French or Spanish. </t>
    </r>
  </si>
  <si>
    <t>Frequently asked questions handout</t>
  </si>
  <si>
    <t>This handout was sent to respondents along with the survey and helps clarify the meaning of some of the indicator questions.</t>
  </si>
  <si>
    <r>
      <t>Topics</t>
    </r>
    <r>
      <rPr>
        <b/>
        <sz val="14"/>
        <color indexed="10"/>
        <rFont val="Arial"/>
        <family val="2"/>
      </rPr>
      <t xml:space="preserve">: </t>
    </r>
    <r>
      <rPr>
        <b/>
        <sz val="14"/>
        <rFont val="Arial"/>
        <family val="2"/>
      </rPr>
      <t xml:space="preserve">
</t>
    </r>
    <r>
      <rPr>
        <sz val="14"/>
        <rFont val="Arial"/>
        <family val="2"/>
      </rPr>
      <t>Indicator questions include the following topics:</t>
    </r>
    <r>
      <rPr>
        <b/>
        <sz val="14"/>
        <rFont val="Arial"/>
        <family val="2"/>
      </rPr>
      <t xml:space="preserve">
</t>
    </r>
    <r>
      <rPr>
        <sz val="14"/>
        <rFont val="Arial"/>
        <family val="2"/>
      </rPr>
      <t xml:space="preserve">
-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 </t>
    </r>
    <r>
      <rPr>
        <b/>
        <sz val="14"/>
        <rFont val="Arial"/>
        <family val="2"/>
      </rPr>
      <t>Commodities</t>
    </r>
    <r>
      <rPr>
        <sz val="14"/>
        <rFont val="Arial"/>
        <family val="2"/>
      </rPr>
      <t xml:space="preserve">—range of contraceptive methods offered through public facilities, private facilities, NGO facilities, and through social marketing.
- </t>
    </r>
    <r>
      <rPr>
        <b/>
        <sz val="14"/>
        <rFont val="Arial"/>
        <family val="2"/>
      </rPr>
      <t>Policies (Commitment)</t>
    </r>
    <r>
      <rPr>
        <sz val="14"/>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</si>
  <si>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r>
      <t xml:space="preserve">
</t>
    </r>
    <r>
      <rPr>
        <b/>
        <i/>
        <sz val="16"/>
        <color indexed="10"/>
        <rFont val="Arial"/>
        <family val="2"/>
      </rPr>
      <t>Data Sources</t>
    </r>
    <r>
      <rPr>
        <b/>
        <sz val="14"/>
        <color indexed="1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September 2013.</t>
    </r>
  </si>
  <si>
    <r>
      <rPr>
        <b/>
        <i/>
        <sz val="16"/>
        <color indexed="10"/>
        <rFont val="Arial"/>
        <family val="2"/>
      </rPr>
      <t>Additional Resources and Information:</t>
    </r>
    <r>
      <rPr>
        <b/>
        <sz val="14"/>
        <rFont val="Arial"/>
        <family val="2"/>
      </rPr>
      <t xml:space="preserve"> </t>
    </r>
    <r>
      <rPr>
        <sz val="14"/>
        <rFont val="Arial"/>
        <family val="2"/>
      </rPr>
      <t xml:space="preserve">
</t>
    </r>
  </si>
  <si>
    <t xml:space="preserve">More Contraceptive Security Indicators resources can be found at: </t>
  </si>
  <si>
    <t>http://deliver.jsi.com/dhome/whatwedo/commsecurity/csmeasuring/csindicators</t>
  </si>
  <si>
    <t>Resources include:</t>
  </si>
  <si>
    <t>Global and country dashboards</t>
  </si>
  <si>
    <t xml:space="preserve">     Briefs:</t>
  </si>
  <si>
    <t>Follow the Money: Tracking Contraceptive Finances</t>
  </si>
  <si>
    <t>How Contraceptive Security Indicators Can Be Used to Improve Family Planning Programs</t>
  </si>
  <si>
    <t>Interactive maps of select indicators</t>
  </si>
  <si>
    <r>
      <rPr>
        <sz val="14"/>
        <color rgb="FFFF0000"/>
        <rFont val="Arial"/>
        <family val="2"/>
      </rPr>
      <t xml:space="preserve">Click on the picture of the map on the website to access a map of key CS Indicators information. </t>
    </r>
    <r>
      <rPr>
        <sz val="14"/>
        <rFont val="Arial"/>
        <family val="2"/>
      </rPr>
      <t xml:space="preserve">
You can also access additional maps in the </t>
    </r>
    <r>
      <rPr>
        <b/>
        <i/>
        <sz val="14"/>
        <rFont val="Arial"/>
        <family val="2"/>
      </rPr>
      <t>Interactive Maps</t>
    </r>
    <r>
      <rPr>
        <sz val="14"/>
        <rFont val="Arial"/>
        <family val="2"/>
      </rPr>
      <t xml:space="preserve"> section of the box on the right side 
of the page.          </t>
    </r>
  </si>
  <si>
    <r>
      <rPr>
        <b/>
        <sz val="14"/>
        <rFont val="Arial"/>
        <family val="2"/>
      </rPr>
      <t>CS Indicators data and reports from previous years</t>
    </r>
    <r>
      <rPr>
        <sz val="14"/>
        <rFont val="Arial"/>
        <family val="2"/>
      </rPr>
      <t xml:space="preserve"> can also be found on the USAID | DELIVER PROJECT website.</t>
    </r>
  </si>
  <si>
    <r>
      <rPr>
        <b/>
        <sz val="14"/>
        <rFont val="Arial"/>
        <family val="2"/>
      </rPr>
      <t>This spreadsheet can be cited as</t>
    </r>
    <r>
      <rPr>
        <sz val="14"/>
        <rFont val="Arial"/>
        <family val="2"/>
      </rPr>
      <t xml:space="preserve">: USAID | DELIVER PROJECT, Task Order 4. 2013. </t>
    </r>
    <r>
      <rPr>
        <i/>
        <sz val="14"/>
        <rFont val="Arial"/>
        <family val="2"/>
      </rPr>
      <t>Contraceptive Security Indicators Data 2013.</t>
    </r>
    <r>
      <rPr>
        <sz val="14"/>
        <rFont val="Arial"/>
        <family val="2"/>
      </rPr>
      <t xml:space="preserve"> Arlington, Va.: USAID | DELIVER PROJECT, Task Order 4. Available at http://deliver.jsi.com/dlvr_content/resources/allpubs/factsheets/CSIndiData2013.xlsx.</t>
    </r>
  </si>
  <si>
    <r>
      <t xml:space="preserve">We encourage anyone with questions, corrections, or more information about the countries concerned, or related information about additional countries, to contact the USAID | DELIVER PROJECT by e-mailing </t>
    </r>
    <r>
      <rPr>
        <sz val="14"/>
        <color indexed="30"/>
        <rFont val="Arial"/>
        <family val="2"/>
      </rPr>
      <t>askdeliver@jsi.com</t>
    </r>
    <r>
      <rPr>
        <sz val="14"/>
        <rFont val="Arial"/>
        <family val="2"/>
      </rPr>
      <t xml:space="preserve">. We also invite suggestions for improving the indicators and methodology.
</t>
    </r>
  </si>
  <si>
    <t>Contraceptive Security Indicators Data 2013
All Surveyed Countries
with data filters and grouping</t>
  </si>
  <si>
    <t>Yes</t>
  </si>
  <si>
    <t>Contraceptive Security Sub-Committee of the Coordinated Procurement and Distribution Committee at the MoPH</t>
  </si>
  <si>
    <t>Futures Group/COMPRI-A Project, Afghanistan Social Marketing Organization (ASMO), Marie Stopes (very small scale)</t>
  </si>
  <si>
    <t>Marie Stopes, ASMO</t>
  </si>
  <si>
    <t>No</t>
  </si>
  <si>
    <t/>
  </si>
  <si>
    <t>UNFPA</t>
  </si>
  <si>
    <t>Reproductive Health Department</t>
  </si>
  <si>
    <t>Central Medical Store</t>
  </si>
  <si>
    <t>0 times</t>
  </si>
  <si>
    <t>Don't know</t>
  </si>
  <si>
    <t>Not applicable</t>
  </si>
  <si>
    <t>March</t>
  </si>
  <si>
    <t>February</t>
  </si>
  <si>
    <t>Don't know - Most likely $0</t>
  </si>
  <si>
    <t>USAID, UNFPA</t>
  </si>
  <si>
    <t>Commercial sector</t>
  </si>
  <si>
    <t>Import duties are taken as a percentage of total in products for distribution (not cash).</t>
  </si>
  <si>
    <t>National Essential Drug List includes contraceptives</t>
  </si>
  <si>
    <t>Community health worker</t>
  </si>
  <si>
    <t>Doctor</t>
  </si>
  <si>
    <t>2007 (December)</t>
  </si>
  <si>
    <t>The list is currently being updated and revised. Drugs may be added to the list with justification.</t>
  </si>
  <si>
    <t>National Licensed Drug List</t>
  </si>
  <si>
    <t>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t>
  </si>
  <si>
    <t>Reproductive Health Committee</t>
  </si>
  <si>
    <t>NESMARK</t>
  </si>
  <si>
    <t>Albanian Center for Population and Development</t>
  </si>
  <si>
    <t>Bayer Schering</t>
  </si>
  <si>
    <t xml:space="preserve">USAID </t>
  </si>
  <si>
    <t>UNFPA, WHO, UNICEF</t>
  </si>
  <si>
    <t>Deputy Minister of Health, Public Health Directory, Reproductive Health Sector, Hospital Directory, Pharmaceutical Directory, Juridical Directory, Statistics Sector</t>
  </si>
  <si>
    <t>Ministry of Labor, Social Affairs and Equal Opportunities, Ministry of Education, Institute of Public Health, Health Insurance Institute</t>
  </si>
  <si>
    <t>LMIS Sector at the Institute of Public Health</t>
  </si>
  <si>
    <t>LMIS Specialist</t>
  </si>
  <si>
    <t>January</t>
  </si>
  <si>
    <t>December</t>
  </si>
  <si>
    <t>A year and a half</t>
  </si>
  <si>
    <t>LMIS System</t>
  </si>
  <si>
    <t>Most likely 2012</t>
  </si>
  <si>
    <t>Institute of Public Health</t>
  </si>
  <si>
    <t>100% share of funds spent on contraceptive procurement for the public sector.</t>
  </si>
  <si>
    <t>Third-party agent (e.g., UNFPA, Crown Agents)</t>
  </si>
  <si>
    <t>National Contraceptive Security Strategy</t>
  </si>
  <si>
    <t>2012-2016</t>
  </si>
  <si>
    <t>Public sector, social marketing, commercial sector</t>
  </si>
  <si>
    <t>Nurse</t>
  </si>
  <si>
    <t>Clinical Officer</t>
  </si>
  <si>
    <t>Logistics management information, periodic inventory at central level, monitoring &amp; evaluation</t>
  </si>
  <si>
    <t>Challenges: change in staff, logistics, distance.</t>
  </si>
  <si>
    <t>01/12-12/12</t>
  </si>
  <si>
    <t>Mission East</t>
  </si>
  <si>
    <t>The condoms were procured during the 2012 calendar year, but will be distributed in consecutive years</t>
  </si>
  <si>
    <t>Spermicides</t>
  </si>
  <si>
    <t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t>
  </si>
  <si>
    <t>National Strategy, Program and Actions Timeframe on Reproductive Health Improvement</t>
  </si>
  <si>
    <t>2007-2015</t>
  </si>
  <si>
    <t>There are advertising ban policies. In particular, contraceptive pills and spermicides are not among the "over the counter" medicines and cannot be advertised. For the advertisement of other contraceptives, Ministry of Health approval is required.</t>
  </si>
  <si>
    <t>Auxiliary nurse</t>
  </si>
  <si>
    <t>All hormonal contraceptives and IUDs can be prescribed dy doctors only, but all of them are available in the pharmacies without prescription, and pharmacists can sell them.</t>
  </si>
  <si>
    <t>Essential Medicine List of the Republic of Armenia</t>
  </si>
  <si>
    <t>IUDs, condoms, and spermicides are not on the list because they are not drugs. Implants are not registered.</t>
  </si>
  <si>
    <t>UNFPA LMIS</t>
  </si>
  <si>
    <t>No government share of contraceptive procurements. Constant stockouts at service delivery point level.</t>
  </si>
  <si>
    <t>Research Institute of Obstetrics and Gynecology (RIOG)</t>
  </si>
  <si>
    <t>RIOG Director, National RH Coordinator</t>
  </si>
  <si>
    <t>Enhanced financial report for FY12; Semiannual report to donors</t>
  </si>
  <si>
    <t>2,000,160 condoms were purchased from UNFPA using GFATM funds in 2012 to be distributed among MARPs (most-at-risk populations)</t>
  </si>
  <si>
    <t>Spermicides, rings</t>
  </si>
  <si>
    <t>Commercial sector (no information regarding other sectors)</t>
  </si>
  <si>
    <t>For oral pills - 18% VAT + 1% other fees; for medical devices (condom, IUD) - up to 36% VAT</t>
  </si>
  <si>
    <t>There is no price control policy.</t>
  </si>
  <si>
    <t xml:space="preserve">Currently only Ob/Gyns can provide FP services. Therefore, people from remote rural areas need to travel to a central regional hospital or FP clinic to get an IUD insertion, OC prescription or sterilization.   </t>
  </si>
  <si>
    <t>Essential Drug List</t>
  </si>
  <si>
    <t>Improving the system of delivering high quality contraceptives and medicines was a "measure and action" but not an indicator.</t>
  </si>
  <si>
    <t>There is a need for stronger government commitment towards the advancement of FP efforts in the country, including public sector contraceptive procurement.</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</si>
  <si>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</si>
  <si>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</si>
  <si>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</si>
  <si>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</si>
  <si>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</si>
  <si>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</si>
  <si>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</si>
  <si>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3-5 times</t>
  </si>
  <si>
    <t>USAID</t>
  </si>
  <si>
    <t>Director, OPHNE</t>
  </si>
  <si>
    <t>July</t>
  </si>
  <si>
    <t>June</t>
  </si>
  <si>
    <t>One year between 2012 and 2016</t>
  </si>
  <si>
    <t>Management Sciences for Health/SIAPS Program</t>
  </si>
  <si>
    <t>07/11-06/12</t>
  </si>
  <si>
    <t>DGFP procurement plan</t>
  </si>
  <si>
    <t>DGFP</t>
  </si>
  <si>
    <t>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t>
  </si>
  <si>
    <t>http://www.theglobalfund.org/en/procurement/pqr/</t>
  </si>
  <si>
    <t>PQR Transaction Summary information found by the USAID | DELIVER PROJECT</t>
  </si>
  <si>
    <t>The government (e.g., Central Medical Stores, MOH logistics unit, MOH procurement unit)</t>
  </si>
  <si>
    <t xml:space="preserve">Directorate General of Family Planning (DGFP), Ministry of Health and Family Welfare (MOHFW)  </t>
  </si>
  <si>
    <t xml:space="preserve">The DGFP follows GOB and World Bank procurement policy to procure the commodities through international bidding. The procurement packages are approved by the World Bank before launching of the bidding. </t>
  </si>
  <si>
    <t>NGOs obtain their commodities from the government.</t>
  </si>
  <si>
    <t>Health, Population, Nutrition Sector Development Program</t>
  </si>
  <si>
    <t>2011-2016</t>
  </si>
  <si>
    <t>Private sector</t>
  </si>
  <si>
    <t>2.25% VAT, payable in advance</t>
  </si>
  <si>
    <t>Private sector needs specific permission to import &amp; distribute contraceptive commodities.</t>
  </si>
  <si>
    <t>There is a policy to use IUDs and implants for long-term methods, and they are subject to a regulation that they should be inserted by a trained doctor and/or paramedic in a clinical environment. NGO clinics can offer these methods upon receiving the required training.</t>
  </si>
  <si>
    <t>Trained health practitioners</t>
  </si>
  <si>
    <t>Unmarried women can't receive IUDs, injectables, implants, or tubal ligation.</t>
  </si>
  <si>
    <t>Low parity individuals can't receive an IUD, tubal ligation, or vasectomy. Non-parous women can't receive injectables or implants.</t>
  </si>
  <si>
    <t>Approved contraceptive list</t>
  </si>
  <si>
    <t>DGFP-LMIS</t>
  </si>
  <si>
    <t>Family Planning Panel (Panel PF)</t>
  </si>
  <si>
    <t xml:space="preserve">Association Béninoise pour le Marketing Social et la communication pour la santé (ABMS) (Benin Association for Social Marketing and Health Communication) / PSI </t>
  </si>
  <si>
    <t>Association Béninoise pour la Promotion de la Famille (ABPF) (Benin Association for Family Promotion)</t>
  </si>
  <si>
    <t xml:space="preserve"> USAID, Global Fund, KFW</t>
  </si>
  <si>
    <t>Contraceptive Logistics, Family Planning</t>
  </si>
  <si>
    <t>Centrale d’Achat des Médicaments Essentiels et des Consommables Médicaux (CAME) - central medical store</t>
  </si>
  <si>
    <t>Universities</t>
  </si>
  <si>
    <t xml:space="preserve">Not applicable </t>
  </si>
  <si>
    <t>Technical support from USAID and PISAF (Integrated Family Health Project - funded by USAID in Benin)</t>
  </si>
  <si>
    <t>Budget of the Ministry of Health</t>
  </si>
  <si>
    <t xml:space="preserve">Phase I grant from the Global Fund and WAHO/KFW funding </t>
  </si>
  <si>
    <t>2012 FY budget line of General budget of the State</t>
  </si>
  <si>
    <t>Execution of the Budget 2012</t>
  </si>
  <si>
    <t>WAHO / KfW funds for procurement of contraceptives</t>
  </si>
  <si>
    <t>Activity reports submitted to WAHO</t>
  </si>
  <si>
    <t>UNFPA and USAID</t>
  </si>
  <si>
    <t>Contraceptive Procurement Tables 2011</t>
  </si>
  <si>
    <t xml:space="preserve">Phase 1 of Global Fund Round 9 </t>
  </si>
  <si>
    <t>CAME (Central Medical Store)</t>
  </si>
  <si>
    <t>Reproductive Health Commodity Security Strategy</t>
  </si>
  <si>
    <t>2006-2015</t>
  </si>
  <si>
    <t>Midwife</t>
  </si>
  <si>
    <t>National Reproductive Health Medicines List</t>
  </si>
  <si>
    <t>Contraceptive Procurement Table (CPT) March 2013</t>
  </si>
  <si>
    <t>Steering Committee for the Implementation of the Reproductive Health Commodity Security Plan</t>
  </si>
  <si>
    <t>Projet de Marketing Social et de Communication pour la Santé (PROMACO) (Social Marketing and Health Communication Project)</t>
  </si>
  <si>
    <t>Marie Stopes International (MSI)</t>
  </si>
  <si>
    <t>UNFPA, USAID Represented by USAID | DELIVER PROJECT, IPPF Represented by L’Association Burkinabè pour le Bien-Être Familial (ABBEF) (the Burkinabe Association for Family Well-Being)</t>
  </si>
  <si>
    <t>UNICEF, WHO, UNFPA</t>
  </si>
  <si>
    <t>Directorate of Pharmacy and Laboratories, National HIV/AIDS Program, Permanent Secretariat For the Fight Against AIDS and Sexually Transmitted Diseases, Maternal and Child Health Directorate, Family Health Directorate</t>
  </si>
  <si>
    <t>CAMEG (Central Medical Stores)</t>
  </si>
  <si>
    <t>Directorate of Population Policy</t>
  </si>
  <si>
    <t>Directorate of Information and Health Statistics, National Public Health School, HIV/AIDS Associations, Burkinabe Association of Midwives, Society of Gynecologists and Obstetricians, Jhpiego, RAJS (African Youth Network for Health and Development), RESPOND, GIZ, Inistitute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t>
  </si>
  <si>
    <t>1-2 times</t>
  </si>
  <si>
    <t>Maternal and Child Health Directorate</t>
  </si>
  <si>
    <t>Director</t>
  </si>
  <si>
    <t xml:space="preserve">Government Budget </t>
  </si>
  <si>
    <t>Taxes and duties</t>
  </si>
  <si>
    <t>Shipping Documents</t>
  </si>
  <si>
    <t>UNFPA,USAID, WAHO/KfW</t>
  </si>
  <si>
    <t>PipeLine, contraceptive monitoring forms</t>
  </si>
  <si>
    <t xml:space="preserve">Global Fund Round 10 agreement </t>
  </si>
  <si>
    <t>Procurement was executed by CAMEG</t>
  </si>
  <si>
    <t xml:space="preserve">The contraceptive needs are transmited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t>
  </si>
  <si>
    <t>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t>
  </si>
  <si>
    <t>Reproductive Health Commodity Security Strategic Plan 2009 - 2015</t>
  </si>
  <si>
    <t>2009-2015</t>
  </si>
  <si>
    <t xml:space="preserve">Commercial Sector </t>
  </si>
  <si>
    <t xml:space="preserve">A fee of 2.4% of FOB price called the community tax of the Union Monetaire Ouest Africaine (UMOA) and of the Economic Community of West African States (ECOWAS).
</t>
  </si>
  <si>
    <t>ABBEF and MSI have access to subsidized products by the public sector.</t>
  </si>
  <si>
    <t>National  Essential Medicines List (NEML)</t>
  </si>
  <si>
    <t>A supply indicator is included for generic and essential drugs. It does not refer directly to RH or FP supplies though.</t>
  </si>
  <si>
    <t>04/12-04/13</t>
  </si>
  <si>
    <t>Central Level Warehouse Reports</t>
  </si>
  <si>
    <t>Coordination Committee of Reproductive Health Partners</t>
  </si>
  <si>
    <t>PSI</t>
  </si>
  <si>
    <t>L'Association Burundaise pour le Bien être Familial (ABUBEF), Centre SERUKA, Handicap International, Medecins San Frontieres (MSF), Pathfinder International, World Vision Burundi, Catholic Organisation for Relief &amp; Development Aid (CORDAID)</t>
  </si>
  <si>
    <t>USG (USAID), German Cooperation (KFW, GIZ), Belgian Cooperation, Dutch Cooperation, Japanese Cooperation</t>
  </si>
  <si>
    <t>Reproductive Health National Progam</t>
  </si>
  <si>
    <t>Global Fund</t>
  </si>
  <si>
    <t>The National Reproductive Health Program</t>
  </si>
  <si>
    <t>Records from the National Reproductive Health Program</t>
  </si>
  <si>
    <t>Taxes</t>
  </si>
  <si>
    <t xml:space="preserve">Various contributions from the partners and government </t>
  </si>
  <si>
    <t>USAID: $272,270 (Condom: $162,270; Femidom: $110,000); UNFPA: $2,832,900 (Jadelle: $2,165,983; DMPA: $292,640; Condom: $141,300; Femidom: $89,600; Postinor: $5,850; POP: $53,352; COC: $84,175)</t>
  </si>
  <si>
    <t>Public Procurement Service (a department of the Ministry of Finance)</t>
  </si>
  <si>
    <t>Strategic Plan for Reproductive Health (2013-2015)</t>
  </si>
  <si>
    <t>2013-2015</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</si>
  <si>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</si>
  <si>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</si>
  <si>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</si>
  <si>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 xml:space="preserve">Reproductive Health National Program, annual report 2012 </t>
  </si>
  <si>
    <t>Challenge: Health centers attached to the Catholic Church (12%) do not provide modern contraceptive methods.
Success: The country did not experience stock outs of contraceptives during the reporting period.</t>
  </si>
  <si>
    <t xml:space="preserve">Comite para la Disponibilidad Asegurada de Insumos y Anticonceptivos (Contraceptive and Commodity Security Committee) (A change to ". . . reproductive health suppplies" has been approved.) </t>
  </si>
  <si>
    <t>PROFAMILIA (Family Well-Being Association/IPPF affiliate), ADOPLAFAM (Dominican Family Planning Association), MUDE (Dominican Women in Development) PSI</t>
  </si>
  <si>
    <t>PROFAMILIA, ADOPLAFAM, MUDE and 30 more institutions</t>
  </si>
  <si>
    <t>UNFPA, OPS/OMS (Pan American Health Organization/World Health Organization)</t>
  </si>
  <si>
    <t>Reproductive health, logistics, HIV program, pharmacy units</t>
  </si>
  <si>
    <t>Central Warehouse MOH</t>
  </si>
  <si>
    <t>Social Security, Political and Military Forces</t>
  </si>
  <si>
    <t>Ministry of Health</t>
  </si>
  <si>
    <t>Family Planning Coordinator</t>
  </si>
  <si>
    <t xml:space="preserve">No funds were specifically allocated. They were solicited and then disbursed. </t>
  </si>
  <si>
    <t>Government funds assigned to the Ministry of Health</t>
  </si>
  <si>
    <t>PipeLine and Annual Operating Plan</t>
  </si>
  <si>
    <t>There was a contraceptive exchange according to the needs of each sector. 5,000 Implanon implants and 50,000 emergency pills were donated. The estimated prices for Implanon and emergency pills was $16 and $0.49 respectively.</t>
  </si>
  <si>
    <t>Funds spent represented half of what was requested and corresponded to 6 months, but there was no other disbursement in the year to complete the coverage for 2012.</t>
  </si>
  <si>
    <t>The government and a third-party agent</t>
  </si>
  <si>
    <t>General Directorate of Mothers, Children, and Adolescents (DIGEMIA); Unified System of Supply and Medicine Management (SUGEMI); and UNFPA</t>
  </si>
  <si>
    <t>Vaginal spermicides</t>
  </si>
  <si>
    <t xml:space="preserve">The MOH has not bought emergency contraceptives. UNFPA has donated them, and they are only distributed in some main hospitals. </t>
  </si>
  <si>
    <t>Contraceptive and Commodity Security National Strategy</t>
  </si>
  <si>
    <t>Until 2012</t>
  </si>
  <si>
    <t>18% value added tax</t>
  </si>
  <si>
    <t>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t>
  </si>
  <si>
    <t>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t>
  </si>
  <si>
    <t>Cuadro Basico de los Medicamentos Esenciales (CBME) (basic chart of essential medicines)</t>
  </si>
  <si>
    <t>Document not available on IMF's website</t>
  </si>
  <si>
    <t>Monthly reports of the logistics information system</t>
  </si>
  <si>
    <t>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t>
  </si>
  <si>
    <t>Interinstitutional and Intersectoral Alliance for Maternal Health</t>
  </si>
  <si>
    <t>Salvadoran Demographic Association (ADS)</t>
  </si>
  <si>
    <t xml:space="preserve">Salvadoran Demographic Association (ADS) </t>
  </si>
  <si>
    <t>Unit of Comprehensive and Integrated Attention to Sexual and Reproductive Health (Atencion Integral e Integrada a la SSR), Maternal Health sub-program</t>
  </si>
  <si>
    <t>Coordinator of Sexual and Reproductive Health Unit, Head of Stock Unit</t>
  </si>
  <si>
    <t>Procurement request (Ministry of Health) and proformas (UNFPA)</t>
  </si>
  <si>
    <t>National Treasury</t>
  </si>
  <si>
    <t>Module of vertical programs,
PipeLine</t>
  </si>
  <si>
    <t>World Bank loan</t>
  </si>
  <si>
    <t>With World Bank  loan, will buy contraceptives for some municipalities in 2013.</t>
  </si>
  <si>
    <t>Some of the funds are Global Fund/UNDP</t>
  </si>
  <si>
    <t>Vaginal ring</t>
  </si>
  <si>
    <t>Commodity Security Strategy for Sexual and Reproductive Health Medicines and Supplies</t>
  </si>
  <si>
    <t>2010-2015</t>
  </si>
  <si>
    <t>All Sectors</t>
  </si>
  <si>
    <t>VAT 13% on the purchase price, customs clearance fee of 3%. Other - 5% of overhead charged by UNFPA as purchase agent.</t>
  </si>
  <si>
    <t>Currently there are no restrictions.</t>
  </si>
  <si>
    <t>Official List of Essential Medicines (version 10a)</t>
  </si>
  <si>
    <t xml:space="preserve">The official list has had addenda added in the last 3 years.  </t>
  </si>
  <si>
    <t>Ministry of Health's Vertical Program Module for family planning</t>
  </si>
  <si>
    <t>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t>
  </si>
  <si>
    <t>Family Planning Technical Working Group (FPTWG)</t>
  </si>
  <si>
    <t>DKT</t>
  </si>
  <si>
    <t xml:space="preserve">Family Guidance Association of Ethiopia, Marie Stopes International Ethiopia, Integrated Family Health Programs, Engender Health, Ipas, Population Council, Family Health International, Consortium of Reproductive Health Association Ethiopia (CORHA) </t>
  </si>
  <si>
    <t>USAID, Packard Foundation</t>
  </si>
  <si>
    <t>UNFPA, WHO</t>
  </si>
  <si>
    <t>Urban Health Promotion and Disease Prevention Directorate &amp; Maternal Newborn and Child Health Coordinator</t>
  </si>
  <si>
    <t>Population Department of Ministry of Finance and Economic Development (MOFED)</t>
  </si>
  <si>
    <t>JHIPIEGO/ACCESS</t>
  </si>
  <si>
    <t>6 or more times</t>
  </si>
  <si>
    <t>Federal Ministry of Health</t>
  </si>
  <si>
    <t xml:space="preserve">Director General, Health Promotion and Disease Prevention Directorate &amp; Urban Health Promotion and Disease Prevention Directorate </t>
  </si>
  <si>
    <t xml:space="preserve">The FMOH and PFSA with the technical assistance from the USAID | DELIVER PROJECT </t>
  </si>
  <si>
    <t xml:space="preserve">Ministry records </t>
  </si>
  <si>
    <t xml:space="preserve">$311,111 was allocated by the regional governments </t>
  </si>
  <si>
    <t xml:space="preserve">Ministry Records </t>
  </si>
  <si>
    <t>$6.6 million ($6,200,000 from World Bank + $400,000 internally generated funds) was initially allocated for  2010/11, but not spent within that period, so the government allocated it for this fiscal year.</t>
  </si>
  <si>
    <t xml:space="preserve">tax revenue </t>
  </si>
  <si>
    <t>The $311,111 allocated through the regional governments was not spent this fiscal year.</t>
  </si>
  <si>
    <t xml:space="preserve">World Bank basket funding, MDG pooled fund </t>
  </si>
  <si>
    <t>Out of the total spent, $6.6 million ($6,200,000 from World Bank + $400,000 internally generated funds) was allocated for  2010/11, though spent in this fiscal year.</t>
  </si>
  <si>
    <t>RHI</t>
  </si>
  <si>
    <t xml:space="preserve">Ethiopia has not started to use the GF money for contraceptive procurment </t>
  </si>
  <si>
    <t xml:space="preserve">Out of the total government expenditure, 6.6 million USD was allocated for 2010/11, though spent in 2011/12. </t>
  </si>
  <si>
    <t>Pharmacutical Fund and Supply Agency (PFSA)</t>
  </si>
  <si>
    <t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Pharmacutical Fund &amp; Supply Agency (PFSA) has handled the procurement of contraceptives from Protection of Basic Services (PBS)II, MDG pooled funds, and internally generated funds, except for IUCDs. As part of the IUCD scale-up initative,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</si>
  <si>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</si>
  <si>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National Reproductive Health Strategy </t>
  </si>
  <si>
    <t xml:space="preserve">National RH Strategy (mentions enhancing CS through the effective use of social marketing), Adolesent Reproductive Health Strategy, Family Planning Policy Guideline </t>
  </si>
  <si>
    <t>Health Extension Worker</t>
  </si>
  <si>
    <t xml:space="preserve">Health Extension Workers are allowed to insert the one-rod implant (Implanon). Pharmacists, pharmacy technicians, and druggists are allowed to dispense oral pills, emergency pills, and male and/or female condoms in retail outlets. </t>
  </si>
  <si>
    <t xml:space="preserve">Diaphragm with spermicidal </t>
  </si>
  <si>
    <t xml:space="preserve"> Essential Medicine List (EML)</t>
  </si>
  <si>
    <t xml:space="preserve">07/11-06/12 </t>
  </si>
  <si>
    <t>LMIS</t>
  </si>
  <si>
    <t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t>
  </si>
  <si>
    <t xml:space="preserve">National Reproductive Health Council </t>
  </si>
  <si>
    <t>John Snow, Inc. (JSI) (Under its USAID funded project, JSI is involved in social marketing of contraceptives in Georgia)</t>
  </si>
  <si>
    <t>John Snow, Inc. (JSI)</t>
  </si>
  <si>
    <t>UNFPA, UNICEF, WHO</t>
  </si>
  <si>
    <t>The committee is chaired by the First Lady of Georgia and co-chaired by the Minister of Health and Deputy Minister of Health.</t>
  </si>
  <si>
    <t>National Perinatal Center</t>
  </si>
  <si>
    <t>Don’t know</t>
  </si>
  <si>
    <t>12/11-12/12</t>
  </si>
  <si>
    <t>JSI</t>
  </si>
  <si>
    <t>Government funds have never been allocated for contraceptives.</t>
  </si>
  <si>
    <t xml:space="preserve">USAID (for JSI SUSTAIN Project to distribute contraceptives). SUSTAIN distributes contraceptives to NGOs and private health facilities for free distribution and to pharmaceutical distributors for social marketing sales in pharmacies. </t>
  </si>
  <si>
    <t>RHInterchange</t>
  </si>
  <si>
    <t>Global Fund procurement table</t>
  </si>
  <si>
    <t>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t>
  </si>
  <si>
    <t>National Reproductive Health Strategy</t>
  </si>
  <si>
    <t>2005-2015</t>
  </si>
  <si>
    <t>Commercial sector, social marketing, and NGO</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</si>
  <si>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</si>
  <si>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 xml:space="preserve">Not applicable, there is no public sector </t>
  </si>
  <si>
    <t>Doctor must prescribe and the commodity should be dispensed or sold by pharmacists in the pharmacy</t>
  </si>
  <si>
    <t>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t>
  </si>
  <si>
    <t>Not applicable because there are no public-sector facilities. There is a state insurance program for poor people.</t>
  </si>
  <si>
    <t>Insurance company lists</t>
  </si>
  <si>
    <t>Public-sector facilities ceased to exist in 2012.</t>
  </si>
  <si>
    <t>Inter-Agency Coordinating Committee on Contraceptive Security (ICC/CS)</t>
  </si>
  <si>
    <t>EXP Social Marketing (ESM), Ghana Social Marketing Foundation (GSMF), DKT International</t>
  </si>
  <si>
    <t>Planned Parenthood Association of Ghana (PPAG), Marie Stopes International Ghana (MSIG), Christian Health Association of Ghana</t>
  </si>
  <si>
    <t>Ghana Registered Midwives Association, Ghana Registered Nurses Association, Society of Private Medical and Dental Practitioners, Pharmaceutical Society of Ghana, Ghana Medical Association</t>
  </si>
  <si>
    <t>USAID, UNFPA, EU, DANIDA, DfID, WHO, WAHO</t>
  </si>
  <si>
    <t>UNAIDS, UNFPA, WHO</t>
  </si>
  <si>
    <t>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t>
  </si>
  <si>
    <t>Central Medical Stores (CMS)</t>
  </si>
  <si>
    <t>Ministry of Finance and Economic Planning (Health Desk Officer)</t>
  </si>
  <si>
    <t>USAID | DELIVER PROJECT, Focus Regional Health Project (FRHP), Ghana Behavior Change Support Project (BCS), Population Council, EngenderHealth</t>
  </si>
  <si>
    <t>USAID, UNFPA, FHD, PPAG, NPC, and USAID | DELIVER PROJECT</t>
  </si>
  <si>
    <t>FP Advisors, Director of FHD, Executive Directors of PPAG &amp; NPC</t>
  </si>
  <si>
    <t xml:space="preserve">Led by MOH/GHS and implementing partners - ESM, PPAG, GSMF, MSIG, DKT International with technical assistance from USAID | DELIVER PROJECT </t>
  </si>
  <si>
    <t>Ministry records</t>
  </si>
  <si>
    <t>MOH (763,196.45); WAHO (583,856)</t>
  </si>
  <si>
    <t>Ministry records, RHI</t>
  </si>
  <si>
    <t>USAID (1,122,068), DFID (556,971), UNFPA (674,181)</t>
  </si>
  <si>
    <t>RHI, My Commodities, DFID records</t>
  </si>
  <si>
    <t>Over 100% because condoms procured during this period were far in excess of requirements for the year under review.</t>
  </si>
  <si>
    <t>CycleBeads are a recent addition introduced in early 2012 on a pilot basis in two districts each under the three Focus Region Health Project (FRHP) managed regions;  DKT intends to market IUDs once registration processes are completed in the country.</t>
  </si>
  <si>
    <t>Ghana National Reproductive Health Commodity Security Strategy</t>
  </si>
  <si>
    <t>All sectors</t>
  </si>
  <si>
    <t>Approximately 2% of the total cost</t>
  </si>
  <si>
    <t>National laws/regulations limit the advertisement of class A and B medicines and clinical procedures to specialized/professional journals only. These medicines include hormonal contraceptives.</t>
  </si>
  <si>
    <t>Inclusion of contraceptives on the Essential Medicines List and the registration policies enacted by the Food and Drug Board permit contraceptive registration and sale by brand.</t>
  </si>
  <si>
    <t>Education policy limits access for in-school young persons</t>
  </si>
  <si>
    <t>Ghana Essential Medicines List</t>
  </si>
  <si>
    <t>CMS warehouse reports, PPMRs</t>
  </si>
  <si>
    <t>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t>
  </si>
  <si>
    <t>Comision Nacional de  Aseguramiento de Anticonceptivos (CNAA) (National Contraceptive Security Committee)</t>
  </si>
  <si>
    <t>PASMO (a PSI affiliate - invited to participate but not official members)</t>
  </si>
  <si>
    <t>APROFAM (Asociación Pro Bienestar de La Familia - Association for the Well-Being of the Family), Guatemalan Association of Women Doctors (Asociación Guatemalteca de Mujeres Médicas), Instancia por la Salud y el Desarrollo de las Mujeres (Assoc. for the Health &amp; Development of Women)</t>
  </si>
  <si>
    <t xml:space="preserve">USAID and UNFPA are invited to participate but are not official members </t>
  </si>
  <si>
    <t xml:space="preserve">UNFPA is invited to participate at the meetings, although it is not an official member </t>
  </si>
  <si>
    <t>Director of the National Reproductive Health Program, Family Planning Advisor, and Logistics Advisor</t>
  </si>
  <si>
    <t xml:space="preserve">Ministry of Finance (technical budget analyst) </t>
  </si>
  <si>
    <t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t>
  </si>
  <si>
    <t>Women's Health Association, civil society, international cooperation, Ministry of Finance, Ministry of Health</t>
  </si>
  <si>
    <t>Director of the Women's Health Association</t>
  </si>
  <si>
    <t xml:space="preserve">National Reproductive Health Program </t>
  </si>
  <si>
    <t xml:space="preserve">These funds include some of the funds from the 15% alcoholic beverages tax.  </t>
  </si>
  <si>
    <t>Reproductive Health Program internal records</t>
  </si>
  <si>
    <t>Because of delays in the delivery of contraceptives to the MOH, they could not execute the budget as planned.</t>
  </si>
  <si>
    <t>PASMO</t>
  </si>
  <si>
    <t>National Reproductive Health Program records</t>
  </si>
  <si>
    <t>The condoms are not registered by the National Reproductive Health Program. The condoms are delivered directly to the National HIV program.  Information on the amount spent is not available.</t>
  </si>
  <si>
    <t>This amount does not include Global Fund expenditures for condoms.</t>
  </si>
  <si>
    <t>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t>
  </si>
  <si>
    <t>National Reproductive Health Program</t>
  </si>
  <si>
    <t>The MOH has included CycleBeads in the list, but so far they have not yet purchased them (the ones they have were a donation from USAID/Instit. for RH/Fertility Awareness-based Methods project).</t>
  </si>
  <si>
    <t>Plan Estatégico de la CNAA</t>
  </si>
  <si>
    <t xml:space="preserve">NGO, social marketing, and commercial sector pay import taxes. The public sector has been exempt from import taxes via the UNFPA franchise and the exemption in the National Budget Law. The public sector has to pay transport, insurance, and customs clearance fees. </t>
  </si>
  <si>
    <t xml:space="preserve">The National Guidelines for Family Planning specify which methods can be dispensed by which providers at public sector service delivery points.
</t>
  </si>
  <si>
    <t>Listado Basico de Medicamentos del Primero y Segundo Nivel (Basic List of Medicines for the First and Second Levels)</t>
  </si>
  <si>
    <t>03/12-03/13</t>
  </si>
  <si>
    <t>National Reproductive Health Program reports</t>
  </si>
  <si>
    <t>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t>
  </si>
  <si>
    <t>Comité de quantification des produits SR (Reproductive Health Product Quantification Committee)</t>
  </si>
  <si>
    <t xml:space="preserve">PSI </t>
  </si>
  <si>
    <t>Association Guinéenne pour le Bien être Familial (AGBEF), EngenderHealth, Jhpiego</t>
  </si>
  <si>
    <t>Laborex-Guinée (distributor)</t>
  </si>
  <si>
    <t>National Directorate of Pharmacy and Laboratory (DNPL), National Directorate of Reproductive Health (DNSR), National Directorate of Family Health (DNSF)</t>
  </si>
  <si>
    <t>Pharmacie Centrale du Guinee (central warehouse), regional stores</t>
  </si>
  <si>
    <t>Ministry of Finance</t>
  </si>
  <si>
    <t xml:space="preserve">The National Directorate of Pharmacy and Laboratory (DNPL) </t>
  </si>
  <si>
    <t>Focal point for reproductive health at DNPL</t>
  </si>
  <si>
    <t xml:space="preserve">Not applicable - in 2012 the quantification was not budgeted out. </t>
  </si>
  <si>
    <t xml:space="preserve">The Ministry of Health </t>
  </si>
  <si>
    <t>Not defined</t>
  </si>
  <si>
    <t>Finance and Admin Directorate of MOH</t>
  </si>
  <si>
    <t xml:space="preserve">A budgeted line was proposed but there is no information on the exact amount allocated. </t>
  </si>
  <si>
    <t>No other funds allocated</t>
  </si>
  <si>
    <t>No government funding was used for contraceptive procurement.</t>
  </si>
  <si>
    <t>USAID and UNFPA</t>
  </si>
  <si>
    <t>Public sector only (does not include shipments from IPPF or for PSI)</t>
  </si>
  <si>
    <t>Information on the amount spent is not available.</t>
  </si>
  <si>
    <t>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t>
  </si>
  <si>
    <t>Revised Strategic Plan for Reproductive Health Commodity Security in Guinea</t>
  </si>
  <si>
    <t>2013-2017</t>
  </si>
  <si>
    <t>(Health products are exempt from taxes.)</t>
  </si>
  <si>
    <t>In the private sector, contraceptives are distributed to clients at a very low cost (primarily by social marketing, PSI).</t>
  </si>
  <si>
    <t>There are no other policies that restrict who can sell or dispense contraceptive methods.</t>
  </si>
  <si>
    <t>For the poorest</t>
  </si>
  <si>
    <t xml:space="preserve">National Essential Medicine List </t>
  </si>
  <si>
    <t>The list was revised in May 2012.</t>
  </si>
  <si>
    <t>01/13-05/13</t>
  </si>
  <si>
    <t>Periodic physical inventory</t>
  </si>
  <si>
    <t>A logistics management information system (LIMS) and management tools have been established but this sytem is not working well; the system must be strengthened at all levels.</t>
  </si>
  <si>
    <t>Comité Technique en Santé de la Reproduction (Reproductive Health Technical Committee - RHTC)</t>
  </si>
  <si>
    <t>Population Services International (PSI)</t>
  </si>
  <si>
    <t>PROFAMIL (IPPF affiliate), Management Sciences for Health (MSH), Jhpiego, Foundation for Reproductive Health and Family Education (FOSREF)</t>
  </si>
  <si>
    <t>UNFPA, UNICEF</t>
  </si>
  <si>
    <t>MoH Department of Family Health (Chair), Directorate of Pharmacy</t>
  </si>
  <si>
    <t xml:space="preserve">MoH Department of Family Health </t>
  </si>
  <si>
    <t>FP and MH Commodity Manager</t>
  </si>
  <si>
    <t>October</t>
  </si>
  <si>
    <t>September</t>
  </si>
  <si>
    <t xml:space="preserve">Chaired by MoH. Other participants: USAID, UNFPA, PAHO, MSH LMS, PSI (last two are USAID funded projects)
</t>
  </si>
  <si>
    <t>The Government of Haiti in its budget has a line item for procurement of contraceptive products. However, in GoH budget, it is customary to indicate that there is no such line item when it has not been funded, which is the case for the contraceptive line item.</t>
  </si>
  <si>
    <t>Plan d'action de la Direction de la Santé de la Famille - Action Plan of the Directorate of Family Health</t>
  </si>
  <si>
    <t>2 years</t>
  </si>
  <si>
    <t>Commercial sector only</t>
  </si>
  <si>
    <t>The Family Planning Norms Manual describing how to provide FP services</t>
  </si>
  <si>
    <t>The Family Planning Norms Manual describes which provider cadre is allowed to dispense the contraceptive methods. It does not however provide indications on who can sell them. For example, pharmacists are allowed to sell injectables, but not administer them.</t>
  </si>
  <si>
    <t>Fees are waived for people who cannot afford the services.</t>
  </si>
  <si>
    <t xml:space="preserve">The National List of Essential Medicines has been finalized and the first edition was made available in May 2012. </t>
  </si>
  <si>
    <t>One of the objectives under health is to increase the rate of contraceptive use. Strengthening of health facilities' capacity to provide family planning services is also mentioned.</t>
  </si>
  <si>
    <t>PAHO</t>
  </si>
  <si>
    <t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t>
  </si>
  <si>
    <t>Comité Interinstitucional de Disponibilidad Asegurada de Insumos Anticonceptivos (CIDAIA) - Inter-institutional Committee for Contraceptive Security</t>
  </si>
  <si>
    <t>PSI/PASMO (Population Services International/Pan American Social Marketing Organization)</t>
  </si>
  <si>
    <t xml:space="preserve">ASHONPLAFA (IPPF affiliate) </t>
  </si>
  <si>
    <t>Vijosa Laboratories, Solis-Durex Distributor, Pfizer, Bayer Schering Pharma, CPL Honduras</t>
  </si>
  <si>
    <t>PAHO, UNFPA</t>
  </si>
  <si>
    <t xml:space="preserve">Department of Integrated Family Health, HIV/STI Department, Directorate General of Health Promotion, Health Regulation, Comprehensive Care Program for Women </t>
  </si>
  <si>
    <t>Central Warehouse</t>
  </si>
  <si>
    <t xml:space="preserve">National Institute of Women, Honduran Social Security Institute </t>
  </si>
  <si>
    <t>Department of Integrated Family Health</t>
  </si>
  <si>
    <t>12 months</t>
  </si>
  <si>
    <t>Ministry of Health - Honduras</t>
  </si>
  <si>
    <t>01/13-12/13</t>
  </si>
  <si>
    <t>POA - UPEG</t>
  </si>
  <si>
    <t>PipeLine</t>
  </si>
  <si>
    <t>It has not been possible to make the contraceptive purchase yet because of the illiquidity of government funds.</t>
  </si>
  <si>
    <t>An in-kind donation was received of the  quantity that had been programmed as needed to cover the complete year.</t>
  </si>
  <si>
    <t>The total amount that was spent for contraceptive procurement consisted of funds donated by the United Nations. As of June, the government had not even assigned the budget destined for procurement because of the illiquidity of the government.</t>
  </si>
  <si>
    <t>Government funds were not used to purchase contraceptives in 2013.</t>
  </si>
  <si>
    <t>The donated funds from UNFPA were used to buy approximately 65% of the contraceptive methods estimated to cover the fiscal year.</t>
  </si>
  <si>
    <t>We did not succeed in buying all of the methods estimated as needed for delivery in 2013. The funding gap that was not covered was approximately 35%</t>
  </si>
  <si>
    <t>Hormal iUD, patch, monthly injectable</t>
  </si>
  <si>
    <t>Monthly injectable</t>
  </si>
  <si>
    <t>Contraceptive Security Strategy</t>
  </si>
  <si>
    <t>2005 on</t>
  </si>
  <si>
    <t>There is a National Congress law that prohibits the buying, sale, commercialization, and prescription of the emergency contraceptive pill.</t>
  </si>
  <si>
    <t>The Strategy for Market Segmentation for Contraceptives in Honduras and the Norms of Family Planning Care of the Ministry of Health</t>
  </si>
  <si>
    <t xml:space="preserve">There are no specific laws that enable or prohibit the delivery of contraceptive methods in the private sector. The public sector must follow the stipulations in the Norms for Family Planning Care. </t>
  </si>
  <si>
    <t>Honduran law authorizes only people older than 21 to utilize a surgical (permanent) FP method.</t>
  </si>
  <si>
    <t>People with mental illnesses must receive authorization from their guardian to be able to obtain a family planning method, especially for permanent methods.</t>
  </si>
  <si>
    <t>Essential Medicines List or Basic Table of Medicines</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</si>
  <si>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</si>
  <si>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06/12-06/13</t>
  </si>
  <si>
    <t xml:space="preserve">Physical inventory of contraceptives October 2012. Consolidated Tool of FP Logistics Data of SESAL. </t>
  </si>
  <si>
    <t>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t>
  </si>
  <si>
    <t>There exists a Supply and Social Marketing Division of the Ministry of Health and Family Welfare which is responsible for procurement of all contraceptives/commodities.</t>
  </si>
  <si>
    <t>April</t>
  </si>
  <si>
    <t>04/12-03/13</t>
  </si>
  <si>
    <t>Supply and Social Marketing Division of the Ministry of Health and Family Welfare</t>
  </si>
  <si>
    <t>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t>
  </si>
  <si>
    <t>National Population Policy</t>
  </si>
  <si>
    <t>2000-2016</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</si>
  <si>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</si>
  <si>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</si>
  <si>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Auxiliary nurse midwife</t>
  </si>
  <si>
    <t>Pharmacist</t>
  </si>
  <si>
    <t>The Ministry of Health and Family Welfare of the Government of India has issued guidelines on the providers who are authorized to dispense/administer each of the methods of contraception available in the public sector. These are available at: http://nrhm.gov.in</t>
  </si>
  <si>
    <t>National List of Essential Medicines of India</t>
  </si>
  <si>
    <t>Government of India reports (Common Review Mission)</t>
  </si>
  <si>
    <t xml:space="preserve">Contraceptive Commodity Security Team on Family Planning and Reproductive Health Services </t>
  </si>
  <si>
    <t>Directorate of Advocacy and IEC from National Population and Family Planning (BKKBN)</t>
  </si>
  <si>
    <t>The Indonesia Planned Parenthood, Kusuma Buana Foundation</t>
  </si>
  <si>
    <t>Professional organizations (Indonesia Midwives Association, Indonesian Medical Doctors Association, Indonesian Pharmacist Association) and 14 manufacturers and distributors</t>
  </si>
  <si>
    <t>Maternal Health Directorate, Primary and Advanced Health Care Directorate, Pharmacist Services Directorate, Public Medicine and Health Supplies Directorate</t>
  </si>
  <si>
    <t>Directorate of Finance and State Property Management BKKBN</t>
  </si>
  <si>
    <t>Directorate of Population, Women Empowerment and Child Protection, National Development Planning Agency</t>
  </si>
  <si>
    <t>Ministry of Home Affairs, The National Drug and Food Monitoring Agency</t>
  </si>
  <si>
    <t>BKKBN at the provincial level</t>
  </si>
  <si>
    <t>Likely 01/12-12/12</t>
  </si>
  <si>
    <t>BKKBN (Central and Provincial) in cooperation with Statistics Bureau &amp; National Development Planning Agency</t>
  </si>
  <si>
    <t>01/11-12/12</t>
  </si>
  <si>
    <t xml:space="preserve">BKKBN </t>
  </si>
  <si>
    <t>BKKBN</t>
  </si>
  <si>
    <t>The difference in the amount spent from the available budget allocation is due to the effective use of available funds.</t>
  </si>
  <si>
    <t>The Global Fund PQR Transaction Summary</t>
  </si>
  <si>
    <t xml:space="preserve">Products were ordered in 2011, delivered in 2012. PQR information found by the USAID | DELIVER PROJECT. </t>
  </si>
  <si>
    <t>The distributor of contraceptives is responsible for delivering the contraceptives to the provincial office, and the local government is obliged to distribute the contraceptives to the service delivery points.</t>
  </si>
  <si>
    <t>Contraceptive Commodity Security Program - re-designing current supply chain management in response to the implementation of the national social security system, including the health sector.</t>
  </si>
  <si>
    <t>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t>
  </si>
  <si>
    <t>FP Field Worker</t>
  </si>
  <si>
    <t>None</t>
  </si>
  <si>
    <t>Law no. 52/2009 on Population Dynamic and Family Development stating that family services are specifically provided for legal couples</t>
  </si>
  <si>
    <t>Two years</t>
  </si>
  <si>
    <t>National Essential Medicine List</t>
  </si>
  <si>
    <t>12/12-02/13</t>
  </si>
  <si>
    <t>Periodic Report</t>
  </si>
  <si>
    <t xml:space="preserve">In the decentralization era implemented in Indonesia, local governments must take the lead in the distribution of contraceptives, of which their commitments regarding family planning are relatively inadequate to meet locals' need and demand.    </t>
  </si>
  <si>
    <t>Family Planning Logistics Working Group</t>
  </si>
  <si>
    <t>Population Services International</t>
  </si>
  <si>
    <t>Management Sciences for Health (MSH), Marie Stopes Kenya, Family Health Options Kenya (FHOK), Jhpiego (Tupange project)</t>
  </si>
  <si>
    <t>USAID, KfW, DFID, World Bank</t>
  </si>
  <si>
    <t>Division of Reproductive Health, Family Planning Program</t>
  </si>
  <si>
    <t>Kenya Medical Supplies Agency</t>
  </si>
  <si>
    <t>MOH - Division of Reproductive Health, Family Planning Program</t>
  </si>
  <si>
    <t>Head - Division of Reproductive Health</t>
  </si>
  <si>
    <t>Division of Reproductive Health with technical assistance from Management Sciences for Health/Health Commodities and Services Management Program.</t>
  </si>
  <si>
    <t>Exchange rate used at the time of quantification (Jan 2012): US$1 = Ksh 87.6</t>
  </si>
  <si>
    <t>KfW</t>
  </si>
  <si>
    <t>Funds not given directly to government, but procurement was to be done through KEMSA, a govt agency
Exchange rate used: US$1.3 = I euro</t>
  </si>
  <si>
    <t>World Bank</t>
  </si>
  <si>
    <t>USAID $1,316,897, UNFPA $273,998</t>
  </si>
  <si>
    <t xml:space="preserve">This represents the commodities shipped during the fiscal year. Other procurements had been ordered but were delivered in the next fiscal year. </t>
  </si>
  <si>
    <t>The KfW allocated funds were not spent and were carried over to the next fiscal year, FY 2012/13.</t>
  </si>
  <si>
    <t>National Contraceptives Commodity Security Strategy</t>
  </si>
  <si>
    <t>2007-2012</t>
  </si>
  <si>
    <t>The private sector and NGOs can access contraceptive methods available for the public sector as long as they can get a Service Delivery Point (SDP) number from the Division of Reproductive Health.</t>
  </si>
  <si>
    <t>In the public sector, all facility levels are allowed to dispense all contraceptive methods, as long as there are skilled health care workers. In the private sector, only registered pharmacies, clinics, nursing homes, and hospitals are allowed to sell or dispense these methods</t>
  </si>
  <si>
    <t>Kenya Essential Medicines List 2010</t>
  </si>
  <si>
    <t>KEMSA monthly stock reports</t>
  </si>
  <si>
    <t>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t>
  </si>
  <si>
    <t>The Supply Chain Technical Working Group and the Reproductive Health Technical Committee with its subcommittee called the Reproductive Health Commodity Security Committee</t>
  </si>
  <si>
    <t>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t>
  </si>
  <si>
    <t>Planned Parenthood Association of Liberia</t>
  </si>
  <si>
    <t>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t>
  </si>
  <si>
    <t>National Drug Service (NDS)</t>
  </si>
  <si>
    <t xml:space="preserve">Population Policy Coordination Unit (PPCU)  </t>
  </si>
  <si>
    <t>A famous member of the entertainment industry of Liberia</t>
  </si>
  <si>
    <t>Maternal Newborn and Child Health Good Will Amdassabor</t>
  </si>
  <si>
    <t xml:space="preserve">01/12-12/12 - The contraceptive needs are done based on the 2 lead procurement agencies' fiscal year (January - December) and not on the Ministry's fical year (July - June) </t>
  </si>
  <si>
    <t>USAID | DELIVER PROJECT and Family Health Division, Planned Parenthood Association of Liberia (PPAL), Rehabilitating Basic Health Services (RBHS),  Maternal Child Health Integrated Program (MCHIP), Supply Chain Management Unit, UNFPA and USAID</t>
  </si>
  <si>
    <t>The fund is not allocated for contraceptives alone but also includes all reproductive health commodities, of which contraceptives are a part.</t>
  </si>
  <si>
    <t>Ministry's record</t>
  </si>
  <si>
    <t>The 10,000 USD allocated was not spent for the procurement of contraceptives or any other reproductive health commodities</t>
  </si>
  <si>
    <t>Ministry's records</t>
  </si>
  <si>
    <t>Total amount of forecasted funds or in-kind donations for contraceptives was not achieved</t>
  </si>
  <si>
    <t>Government funds were not spent on the procurement of contraceptives</t>
  </si>
  <si>
    <t>37% of the total needs</t>
  </si>
  <si>
    <t xml:space="preserve">Commitment for the procurement of emergency contraceptive kits for use by the public sector
</t>
  </si>
  <si>
    <t xml:space="preserve">At the central level we experienced stockouts of female condoms in the last quarter and emergency contraceptives (EC) for the entire year. Other commodities did not have stockouts at the central level but did have stockouts at the the service delivery points. These were due to supply chain issues (transportation, distribution, capacity, inadequate human resources, etc.). </t>
  </si>
  <si>
    <t>Vasectomy is listed among the methods of family planning but not promoted in country. There is no report on facilities providing these methods. Interestingly, Jadelle and Depo Provera are the most popular methods and have high demand.</t>
  </si>
  <si>
    <t>2008-2012</t>
  </si>
  <si>
    <t>Chapter 67 of the Pharmacy Law provides restrictions on pharmacists not to administer any injectables or long-term methods.</t>
  </si>
  <si>
    <t xml:space="preserve">The Pharmacy Law regulates the movement and use of medicines, which include contraceptives. In order for the private sector to provide contraceptives, they must apply and be accredited by the Ministry of Health. </t>
  </si>
  <si>
    <t>Diaphragms, foam</t>
  </si>
  <si>
    <t>Validated October 2011</t>
  </si>
  <si>
    <t>National Therapeutic Guidelines for Liberia and Essential Medicine List</t>
  </si>
  <si>
    <t>Warehouse Report and Procurement Planning and Monitoring Report (PPMR)</t>
  </si>
  <si>
    <t>More partners are now aware of commodity security but coordiantion remains a constraint.</t>
  </si>
  <si>
    <t>Comité de Sécurité en Intrants de Santé (Health Commodities Security Committee)</t>
  </si>
  <si>
    <t>Fianakaviana Sambatra (FISA) (an IPPF affiliate); Marie Stopes Madagascar (MSM); Religious Platform represented by (1) SAF-FJKM (Health Department of Protestant Church), and (2) SALFA (Health Department of Lutheran Church)</t>
  </si>
  <si>
    <t>UNFPA, USAID</t>
  </si>
  <si>
    <t>Direction de Santé de la Mère, de l'Enfant, et de la Reproduction (DSMER) - Directorate of Maternal, Child, and Reproductive Health</t>
  </si>
  <si>
    <t>SALAMA (national essential drug store/purchasing agency)</t>
  </si>
  <si>
    <t>Direction de la Pharmacie, des Laboratoires, et de la Medecine Traditionnelle (DPLMT) - Directorate of Pharmacy, Laboratories, and Traditional Medicine</t>
  </si>
  <si>
    <t>DSMER</t>
  </si>
  <si>
    <t>DSMER, SALAMA, UNFPA, DPLMT</t>
  </si>
  <si>
    <t>MOH Report 12/12</t>
  </si>
  <si>
    <t>RHI information found by the USAID | DELIVER PROJECT</t>
  </si>
  <si>
    <t>An agreement was established between MOH and SALAMA. Gov/MOH provides funds for commodity purchases and/or receives commodities from UNFPA.  SALAMA ensures commodity procurement, storage, and distribution.</t>
  </si>
  <si>
    <t>Emergency contraceptive pills used by the public sector are Microlut and Lofemenal.  Male condoms are  used only for STI/HIV/AIDS programs. There is less demand for CycleBeads in 2012, so no more acquisition for 2013.</t>
  </si>
  <si>
    <t>Plan Stratégique de Sécurisation des Produits de Santé de la Reproduction à Madagascar (Strategic Plan for Madagascar Reproductive Health Commodity Security)</t>
  </si>
  <si>
    <t>NGOs, social marketing, and commercial sectors</t>
  </si>
  <si>
    <t>Taxes = 20%  and duties = 20% - 40%</t>
  </si>
  <si>
    <t>Taxes/duties, advertising bans, products are free for the public sector</t>
  </si>
  <si>
    <t>Politique Nationale de Santé Communautaire (National Community Health Policy)</t>
  </si>
  <si>
    <t>Liste des Médicaments Enregitrés à Madagascar (List of drugs registered in Madagascar)</t>
  </si>
  <si>
    <t>The Drug Agency in Madagascar (DAM) updated the list in March 2012. On the list: Zarin, Jadelle, Ultravist, Mycrogynon, Confiance, Protector Plus, PilPlan, Duofem, Preservatif TAC TAC, Preservatif FIMAILO</t>
  </si>
  <si>
    <t>MOH/procurement planning report</t>
  </si>
  <si>
    <t>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t>
  </si>
  <si>
    <t>Reproductive Health Commodity Security Coordinating Committee</t>
  </si>
  <si>
    <t>Population Services International (PSI) and Banja la Mtsogolo (BLM)</t>
  </si>
  <si>
    <t>Banja la Mtsogolo (BLM), Christian Health Association of Malawi (CHAM), Family Planning Association of Malawi (FPAM), EngenderHealth</t>
  </si>
  <si>
    <t>Association of Private Practitioners</t>
  </si>
  <si>
    <t>USAID, DFID</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</si>
  <si>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</si>
  <si>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</si>
  <si>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</si>
  <si>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</si>
  <si>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MOH with support of USAID | DELIVER PROJECT</t>
  </si>
  <si>
    <t xml:space="preserve">In FY 2012-13, a budget line was created, but no funds were allocated. </t>
  </si>
  <si>
    <t>Sexual and Reproductive Health and Rights Strategy</t>
  </si>
  <si>
    <t>Handling fees are charged in the public sector and are differentiated for donated products and for those procured by the government. These have tended to limit access to the government procured commodities.</t>
  </si>
  <si>
    <t>Cost is 12.5% handling fee plus commodity cost for the government procured commodities and only 5% handling fee for the donated commodities. The 5% is under discussion and likely to be raised.</t>
  </si>
  <si>
    <t>Contained in the Sexual and Reproductive Health and Rights Strategy, which notes the country’s objectives, targets, and contraceptive commodities to be used in Malawi</t>
  </si>
  <si>
    <t>Malawi Essential Medicines List (MEML)</t>
  </si>
  <si>
    <t xml:space="preserve">Stock Status Reports (for national stock - CMS and the parallel supply chain combined)
</t>
  </si>
  <si>
    <t>National Committee for Monitoring the Reproductive Health Commodity Security Plan (Comission Nationale de Suivi du Plan de Sécurisation des Produits de la Santé de la Reproduction)</t>
  </si>
  <si>
    <t>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t>
  </si>
  <si>
    <t>Conseil National de l'ordre des Pharmaciens (CNOP) de l'ordre des Médecins (CNOM) et de l'ordre des Sages Femme (CNOS) (National Council of Pharmacists, Physicians and Midwives)</t>
  </si>
  <si>
    <t>USAID, KfW, UNFPA</t>
  </si>
  <si>
    <t>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t>
  </si>
  <si>
    <t>Pharmacie Populaire du Mali (PPM)</t>
  </si>
  <si>
    <t>Department of Finance and Materials (DFM) of the Ministry of Health (MOH) and Ministry of Finance (MOF)</t>
  </si>
  <si>
    <t>National Department of Population, National Department of the Promotion of Women and the National Department of the Promotion of Children, National Federation of Community Health Associations (FENASCOM), National Department of the Youth</t>
  </si>
  <si>
    <t>MOH, Department of Pharmacy and Medicine (DPM)</t>
  </si>
  <si>
    <t>Head of Training Section, Information and Communication, Focal Point for Reproductive Health</t>
  </si>
  <si>
    <t>Pharmacy and Medicines Directorate</t>
  </si>
  <si>
    <t xml:space="preserve">PPMR, PPM Bill 
</t>
  </si>
  <si>
    <t xml:space="preserve">The orders from 2011 were delivered in 2012.
</t>
  </si>
  <si>
    <t xml:space="preserve">The World Bank and basket funds were not among the reproductive health partners that support the state budget for the purchase of contraceptives.
</t>
  </si>
  <si>
    <t xml:space="preserve">Public Treasury of the State of Mali
</t>
  </si>
  <si>
    <t xml:space="preserve">The Global Fund buys male condoms for the fight against AIDS, not for contraception.  
 </t>
  </si>
  <si>
    <t xml:space="preserve">Due to the coup of March 2012, other partners suspended their funding contribution for the purchase of contraceptives. 
</t>
  </si>
  <si>
    <t>Due to the coup of March 2012, other partners suspended their funding contribution for the purchase of contraceptives.</t>
  </si>
  <si>
    <t xml:space="preserve">During the last year, the public sector has not received any contraceptive supplies from donors. </t>
  </si>
  <si>
    <t>Strategic Plan for Reproductive Health Commodity Security</t>
  </si>
  <si>
    <t>2011-2015</t>
  </si>
  <si>
    <t>Public, NGO, social marketing, and commercial sectors</t>
  </si>
  <si>
    <t>(Contraceptives are sold in the private sector under the same administrative procedures as other products. There is not a policy of price controls as there is for contraceptives for the public sector [governed by a ministerial circular].)</t>
  </si>
  <si>
    <t>There are no policies that regulate the dispensing of contraceptives at country level. Only contraceptives which require a medical procedure are administered by technicians.</t>
  </si>
  <si>
    <t>Exemptions for HIV-positive people</t>
  </si>
  <si>
    <t>Neosampoon</t>
  </si>
  <si>
    <t>National Essential Medicine list (NEML)</t>
  </si>
  <si>
    <t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t>
  </si>
  <si>
    <t xml:space="preserve">Semi-annual PPM stock status report. 
</t>
  </si>
  <si>
    <t xml:space="preserve">The stockouts relate mostly to the Jadelle and Depoprovera implants; the major challenge is the sustainability of the contraceptive supply system for the promotion of family planning. 
</t>
  </si>
  <si>
    <t>Not applicable - a quantification was not conducted in 2012.</t>
  </si>
  <si>
    <t>The government does not purchase contraceptives.</t>
  </si>
  <si>
    <t>Only 13,400 vials of Depo-Provera shipped to Mauritania in 2012.</t>
  </si>
  <si>
    <t>While a quantification was not done for 2012, one was conducted in September 2012 for 2013 - 2014 with support from the USAID | DELIVER PROJECT.</t>
  </si>
  <si>
    <t>Social Marketing does not exist in Mauritania.</t>
  </si>
  <si>
    <t>National List of Essential Medicines for Human Medicine</t>
  </si>
  <si>
    <t>The list is revised every 2 years by the Pharmacy and Laboratory Directorate.</t>
  </si>
  <si>
    <t>05/12-04/13</t>
  </si>
  <si>
    <t>Warehouse Reports</t>
  </si>
  <si>
    <t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t>
  </si>
  <si>
    <t xml:space="preserve">Reproductive Health Commodity Security Committee    
</t>
  </si>
  <si>
    <t>DKT his now part of the RHCSC</t>
  </si>
  <si>
    <t>MOH RH Unit</t>
  </si>
  <si>
    <t>Central de Medicamentos e Artigos Medicos (CMAM) (central medical store)</t>
  </si>
  <si>
    <t>The office of the First Lady</t>
  </si>
  <si>
    <t>First Lady</t>
  </si>
  <si>
    <t>Representative from the MOH RH Program, CMAM, USAID, JHPIEGO, UNFPA, PSI and TA from the USAID | DELIVER PROJECT. Male condoms quantification sponsored by UNFPA.</t>
  </si>
  <si>
    <t xml:space="preserve">The Global Fund's online Transaction Summary - PQR </t>
  </si>
  <si>
    <t>The Global Fund's online Transaction Summary - PQR</t>
  </si>
  <si>
    <t>Although DKT offers paid services in clinics, it is not considered social marketing.</t>
  </si>
  <si>
    <t xml:space="preserve">Family Planning and Contraception Strategy  </t>
  </si>
  <si>
    <t>2009-2013</t>
  </si>
  <si>
    <t>Only port handling fees.</t>
  </si>
  <si>
    <t xml:space="preserve">The Law for Private Medicine allows the private sector to import and prescribe all contraceptive methods. </t>
  </si>
  <si>
    <t xml:space="preserve">For IUDs and Jadelle trained nurses can do the insertions. </t>
  </si>
  <si>
    <t>National Essential Medicine list</t>
  </si>
  <si>
    <t>No mention of reproductive health, family planning, maternal health, condoms, contraceptive, commodity or contraceptive security.</t>
  </si>
  <si>
    <t>Procurement Planning and Monitoring Report</t>
  </si>
  <si>
    <t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t>
  </si>
  <si>
    <t>Contraceptive Security Working Group</t>
  </si>
  <si>
    <t>Contraceptives Retail Sales (CRS)</t>
  </si>
  <si>
    <t>Family Planning Association of Nepal (FPAN)/IPPF</t>
  </si>
  <si>
    <t>DFID, KfW, USAID, World Bank, AusAID</t>
  </si>
  <si>
    <t>Department of Health Services (DoHS), Family Health Division (FHD), Logistics Management Division (LMD), National Center for AIDS and STD Control (NCASC)</t>
  </si>
  <si>
    <t>Central Warehouse Teku and Pathalaiya/Logistics Management Division (LMD)</t>
  </si>
  <si>
    <t>National Planning Commission (NPC), Ministry of Finance (MoF)</t>
  </si>
  <si>
    <t>Logistics Management Division/MoHP</t>
  </si>
  <si>
    <t xml:space="preserve">PipeLine, LMD </t>
  </si>
  <si>
    <t>From taxes.</t>
  </si>
  <si>
    <t>Pooled funds (World Bank, DFID, AusAID)</t>
  </si>
  <si>
    <t>KfW funds</t>
  </si>
  <si>
    <t>PipeLine, LMD</t>
  </si>
  <si>
    <t>National Center for AIDS and STD Control (NCASC) records</t>
  </si>
  <si>
    <t>National Reproductive Health Commodity Security (RHCS) Strategy</t>
  </si>
  <si>
    <t>2007-2011</t>
  </si>
  <si>
    <t>About 1% tax is charged</t>
  </si>
  <si>
    <t>The policy promotes social marketing and NGOs to provide family planning services.</t>
  </si>
  <si>
    <t>Trained Community health worker</t>
  </si>
  <si>
    <t>Pharmacies</t>
  </si>
  <si>
    <t>Trained Auxiliary nurse midwife</t>
  </si>
  <si>
    <t>Trained Auxiliary nurse midwife in pharmacy</t>
  </si>
  <si>
    <t>Trained Doctor/Nurse/Paramedics</t>
  </si>
  <si>
    <t>Trained Doctor</t>
  </si>
  <si>
    <t>National List of Essential Medicines Nepal</t>
  </si>
  <si>
    <t>Logistics management information system (LMIS), Logistics Management Division</t>
  </si>
  <si>
    <t>The overall funding, procurement and supply chain mechanism is working well for contraceptive security in the country.</t>
  </si>
  <si>
    <t>Comite DAISSR (Disponibilidad Asegurada de Insumos de Salud Sexual y Reproductiva) Nicaragua - Sexual and Reproductive Health Commodity Security Committee)</t>
  </si>
  <si>
    <t>PASMO (Pan American Social Marketing Organization))</t>
  </si>
  <si>
    <t>PROFAMILIA (Asociación Pro-Bienestar de la Familia Nicaragüense - Nicaraguan Pro Family Wellbeing Association), PASMO, IXCHEN, PATH</t>
  </si>
  <si>
    <t>General Directorate of Medical Supplies, General Directorate for the Extension of Quality of Care, Planning and Development Division</t>
  </si>
  <si>
    <t>Health Care Improvement Project (HCI), FAMISALUD, USAID | DELIVER PROJECT, PREVENSIDA</t>
  </si>
  <si>
    <t>Ministry of Health, Directorate of Medical Supplies</t>
  </si>
  <si>
    <t>Director General</t>
  </si>
  <si>
    <t>Commodity security committee (Ministry of Health, UNFPA, USAID, PASMO)</t>
  </si>
  <si>
    <t>Fiscal funds</t>
  </si>
  <si>
    <t>Procurement table</t>
  </si>
  <si>
    <t>Based on PASIGLIM (automated information system for the logistics management of medical supplies)</t>
  </si>
  <si>
    <t>Global Fund report</t>
  </si>
  <si>
    <t>In 2012, Global Fund donated 2 million condoms and 1 million lubricants to the Ministry. The condoms cost approximately US $45,000.</t>
  </si>
  <si>
    <t>Ministry of Health Procurement Unit</t>
  </si>
  <si>
    <t>Regarding the commercialization of the progestin-only pill (POP) contraceptive: we called 3 pharmacies (MEDCO, FARMEX, and FARMAVALUE). FARMAVALUE sells one presentation of POPs called MICROTAB 28. The others do not sell POPs. Social marketing does not sell POPs either.</t>
  </si>
  <si>
    <t>Plan Nacional para el Aseguramiento de Insumos de Salud Sexual y Reproductiva (National commodity security plan for sexual and reproductive health)</t>
  </si>
  <si>
    <t>2009-2012</t>
  </si>
  <si>
    <t>Commercial sector and social marketing for taxes on condoms. For condoms, have to pay import taxes since they are classified as periodic replacement medical supplies.</t>
  </si>
  <si>
    <t xml:space="preserve">Only importation duties for condoms </t>
  </si>
  <si>
    <t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t>
  </si>
  <si>
    <t>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t>
  </si>
  <si>
    <t>Lista Basica de Medicamentos Esenciales (Basic List of Essential Medicines)</t>
  </si>
  <si>
    <t xml:space="preserve">It is updated every two years, with support from a pharmacotherapeutic committee of specialists that includes the private and public sector and universities. </t>
  </si>
  <si>
    <t>PASIGLIM (automated logistics management information system), Ministry of Health</t>
  </si>
  <si>
    <t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t>
  </si>
  <si>
    <t>Reproductive Health Commodity Security (RHCS) Stakeholders' Committee</t>
  </si>
  <si>
    <t>Society for Family Health</t>
  </si>
  <si>
    <t>Planned Parenthood Federation, Nigeria Urban Reproductive Health Initiative, Association for Reproductive and Family Health</t>
  </si>
  <si>
    <t>Pharmaceutical Society of Nigeria (PSN), Society of Gynaecologists and Obstetricians of Nigeria (SOGON), Nigeria Medical Association</t>
  </si>
  <si>
    <t>USAID, DfID, CIDA, UNFPA</t>
  </si>
  <si>
    <t>Family Health Department (FHD), Food and Drugs Services (FDS), National Agency for Food and Drug Administration and Control (NAFDAC), National Health Insurance Services (NHIS)</t>
  </si>
  <si>
    <t>Central Contraceptives Warehouse (CCW)</t>
  </si>
  <si>
    <t>Federal Ministry of Finance and Department of Planning, Research and Statistics</t>
  </si>
  <si>
    <t>USAID I DELIVER PROJECT, USAID Targeted States High  Impact Project (TSHIP), FHI, CHAI</t>
  </si>
  <si>
    <t>Association for Reproductive and Family Health</t>
  </si>
  <si>
    <t>Chief Executive Officer</t>
  </si>
  <si>
    <t>USAID | DELIVER PROJECT</t>
  </si>
  <si>
    <t>Procurement and Supply Management (PSM) and technical working group meetings</t>
  </si>
  <si>
    <t>Ministry records, meeting minutes</t>
  </si>
  <si>
    <t>Funds were released in Dec 2012 and are being spent in 2013</t>
  </si>
  <si>
    <t>FGON 2011 Millenium Development Goals Funds (3M USD), DfID 2011 and 2012 funds (9M USD total, 4.5M USD for each year), CIDA 2011 and 2012 funds (2.4 M USD total1.2M USD each year), UNFPA 2012 funds (3.2M USD)</t>
  </si>
  <si>
    <t>Information not available to us</t>
  </si>
  <si>
    <t>There was no funding gap because there were unspent funds from 2011 that were spent in 2012.</t>
  </si>
  <si>
    <t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t>
  </si>
  <si>
    <t>National Strategic Plan for Reproductive Health Commodity Security</t>
  </si>
  <si>
    <t>Contraceptives service provision protocol; Service providers minimum qualification and skills set; presence of the contraceptives in the Essential Medicines Lists</t>
  </si>
  <si>
    <t>Lowest level provider (likely nurse)</t>
  </si>
  <si>
    <t>Nurse midwife</t>
  </si>
  <si>
    <t>Recently there has been a push in the public sector to adopt task-shifting policies which will enable community health extension workers (CHEWs) to provide injectables and possibly implants. Pharmacists are allowed to sell all FP commodities.</t>
  </si>
  <si>
    <t>Essential Drugs List - Fifth Revision</t>
  </si>
  <si>
    <t>Periodic Physical Inventory at the CCW, Monthly CCW stock status reports as presented at the contraceptives PSM meetings</t>
  </si>
  <si>
    <t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t>
  </si>
  <si>
    <t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t>
  </si>
  <si>
    <t>GreenStar Social Marketing, Pakistan</t>
  </si>
  <si>
    <t>Family Planning Association of Pakistan</t>
  </si>
  <si>
    <t>Ministry of Health is devolved under 18th Constitutional Amendment. Its functions are devolved to provinces. The RHCS committee has the provincial secretaries as members.</t>
  </si>
  <si>
    <t>Population Program Wing, Planning and Development Division</t>
  </si>
  <si>
    <t>Planning &amp; Development Division</t>
  </si>
  <si>
    <t>Additional Secretary Javaid Akhtar</t>
  </si>
  <si>
    <t>Planning and Development Division</t>
  </si>
  <si>
    <t xml:space="preserve">The federal government had allocated $28.5 million for contraceptive procurement for a five-year period, to ensure commodity availability before provinces take up the procurement financing (beyond June 2015), as per the 18th Amendment. However, no funds have been spent on contraceptive procurement yet. </t>
  </si>
  <si>
    <t>As mentioned earler, no funds have yet been spent on contraceptive procurement out of the allocated $28.5 million (for a five-year period).</t>
  </si>
  <si>
    <t>CPT 2011/12</t>
  </si>
  <si>
    <t>Contraceptive commodity support from USAID for CPT 2011 &amp; 2012</t>
  </si>
  <si>
    <t xml:space="preserve">$3 million was spent by the government in FY2010/11 to procure 0.59 million 2-month injections (Norigest). Some of the quantities of Norigest were received in FY2011/12. Apart from that, there has not been any spending on contraceptive procurement since July 2011. 
</t>
  </si>
  <si>
    <t xml:space="preserve">Most of the contraceptive requirement for FY2011/12 has been fulfilled through USAID commodity support. </t>
  </si>
  <si>
    <t xml:space="preserve">Planning Comission performa-1 details the contraceptive financing strategy for five years </t>
  </si>
  <si>
    <t>NGO, social marketing, and commercial sectors</t>
  </si>
  <si>
    <t xml:space="preserve">Aluminium foil, PVC, syringes and vials (used for packaging contraceptive products) have a regulatory duty and income tax @ 1% and 4% for all the aforementioned products; a customs duty of 5%, 10%, 14.79% and 5% respectively; and a sales tax of 16%, 21%, 16% and 16% respectively.  </t>
  </si>
  <si>
    <t>INGOs need to seek exemptions for subsidised contraceptive marketing/distribution for donated/in-kind contraceptive items</t>
  </si>
  <si>
    <t>1. High political will; 2. Exemption from all duties creates a conducive environment for producers like ZAFA and Schering and; 3. Over the counter availability</t>
  </si>
  <si>
    <t>Only trained doctors can perform surgical contraception and insert implants.</t>
  </si>
  <si>
    <t xml:space="preserve">Pakistani law allows distribution of contraceptives only to married women of reproductive age. However, most contraceptives can be received over the counter. </t>
  </si>
  <si>
    <t xml:space="preserve">All provincial departments of health provide contraceptives free of charge. All population welfare departments charge a nominal fee for contraceptive services. </t>
  </si>
  <si>
    <t>National Essential Drug List</t>
  </si>
  <si>
    <t xml:space="preserve">On the request of provincial governments (18th Amendment scenario), USAID | DELIVER PROJECT and WHO have developed essential drug lists (EDLs). Provinces of Punjab and Khyer Pakhtunkhwa have endorsed EDLs and procurement packages by service delivery levels. </t>
  </si>
  <si>
    <t>Logistics Management Information System</t>
  </si>
  <si>
    <t>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t>
  </si>
  <si>
    <t>Contraceptive Security Committee (Comité DAIA)</t>
  </si>
  <si>
    <t>Population Services International (PSI)/Paraguay</t>
  </si>
  <si>
    <t>Centro Paraguayo de Estudios de Población (CEPEP) - IPPF affiliate</t>
  </si>
  <si>
    <t>Chamber of Pharmacists of Paraguay</t>
  </si>
  <si>
    <t>Logistics, Family Planning, and HIV/AIDS</t>
  </si>
  <si>
    <t>General Directorate for Management of Strategic Supplies in Health (DGGIES) are invited but do not attend regularly</t>
  </si>
  <si>
    <t>Instituto de Provision Social (IPS) - Paraguayan Social Security Institute)</t>
  </si>
  <si>
    <t>Director of Logistics for Health Programs</t>
  </si>
  <si>
    <t>Report of Allocated Funds</t>
  </si>
  <si>
    <t>US $371,000 was not executed</t>
  </si>
  <si>
    <t>National AIDS Program Global Fund</t>
  </si>
  <si>
    <t xml:space="preserve">The $77,000 of the Global Fund for condoms accounts for 11%. </t>
  </si>
  <si>
    <t xml:space="preserve">The funds come from the national treasury. </t>
  </si>
  <si>
    <t>Only the purchase through UNFPA was executed; the purchase through PAHO for $371,000 was not.</t>
  </si>
  <si>
    <t>We are managing the purchase from 2012, which will become effective in 2013.</t>
  </si>
  <si>
    <t>The amount allocated to PAHO could not be executed because of the change of government and of administrators in the Ministry of Health.</t>
  </si>
  <si>
    <t>Contraceptive Security Strategic Plan</t>
  </si>
  <si>
    <t>NGOs and social marketing</t>
  </si>
  <si>
    <t>Pharmacy dependent</t>
  </si>
  <si>
    <t>Obstetric auxiliary nurse</t>
  </si>
  <si>
    <t>List of Essential Medications and List of Essential Medical Supplies</t>
  </si>
  <si>
    <t>Logistics management information system</t>
  </si>
  <si>
    <t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</si>
  <si>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</si>
  <si>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</si>
  <si>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 Philippine Legislators Committee on Population and Development</t>
  </si>
  <si>
    <t>Philippine Chamber of Commerce and Industry, Drugstores Association of the Philippines, DKT Philippines, Alphamed</t>
  </si>
  <si>
    <t>USAID, WHO</t>
  </si>
  <si>
    <t>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t>
  </si>
  <si>
    <t>DOH Materials Management Division</t>
  </si>
  <si>
    <t>Department of Health</t>
  </si>
  <si>
    <t>Secretary of Health</t>
  </si>
  <si>
    <t>Family Planning Program Manager of the Department of Health</t>
  </si>
  <si>
    <t>DOH Procurement Plan</t>
  </si>
  <si>
    <t>2012 General Appropriations Act for Department of Health under the Family Health Office</t>
  </si>
  <si>
    <t>DOH Expenditure Tracking System</t>
  </si>
  <si>
    <t>Materials Management Division Monitoring Report</t>
  </si>
  <si>
    <t>Please note that in 2012, the national government has included budgets for procurement of commodities.</t>
  </si>
  <si>
    <t xml:space="preserve">The allocation was forecasted based only on the number of poor MWRA in the National Household Targeting System for Poverty Reduction (NHTS-PR) and not on the total number of unmet need. The amount noted as needed in B2 was based on the total unmet need computed.
</t>
  </si>
  <si>
    <t>Department of Health Procurement System</t>
  </si>
  <si>
    <t xml:space="preserve"> Spermicide</t>
  </si>
  <si>
    <t>The subdermal implant is now in a clinical study for future inclusion as part of the government's FP Program.</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</si>
  <si>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t>
  </si>
  <si>
    <t>2004 to date</t>
  </si>
  <si>
    <t>All sectors - however, if an NGO has obtained a tax exemption, the payment of taxes and duties may be waived. The DOH pays for taxes and duties for donations and social marketing.</t>
  </si>
  <si>
    <t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t>
  </si>
  <si>
    <t>Policy on Public-Private Partnership specified under the DOH Administrative Order 2006-08, signed in May 2006, which describes the guidelines on public-private collaboration in delivery of health services, including family planning for women of reproductive age.</t>
  </si>
  <si>
    <t>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t>
  </si>
  <si>
    <t xml:space="preserve">Phil National Drug Formulary 7th Edition 2008 (current) </t>
  </si>
  <si>
    <t>IUDs and Cycle Beads are included in the DOH's Bureau of Health Devices and Technology list.</t>
  </si>
  <si>
    <t xml:space="preserve">Information from Program Officer and Logistics Information </t>
  </si>
  <si>
    <t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t>
  </si>
  <si>
    <t>Family Planning Logistics Committee</t>
  </si>
  <si>
    <t>Society for Family Health (SFH)</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</si>
  <si>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</si>
  <si>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</si>
  <si>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UNFPA, USAID, GFATM</t>
  </si>
  <si>
    <t>Maternal and Child Health (MCH), HIV/AIDS and FP Integration, Pharmacy Task Force, Family Planning Officer, Commission National de Lutte Contre le SIDA (CNLS) (National Commission for the Fight against AIDS)</t>
  </si>
  <si>
    <t>Medical Procurement Distribution Division (MPDD)</t>
  </si>
  <si>
    <t>MOH</t>
  </si>
  <si>
    <t>Director of Maternal  and Child Health, Ministry of Health</t>
  </si>
  <si>
    <t>From taxes</t>
  </si>
  <si>
    <t>Reproductive Health Commodity Security</t>
  </si>
  <si>
    <t>11/08-12/12</t>
  </si>
  <si>
    <t>Pills, condoms, and injectables are distributed in pharmacies.</t>
  </si>
  <si>
    <t>Liste National des Medicaments Essentiel (National Essential Medicines List)</t>
  </si>
  <si>
    <t>It was published in 2010 and is reviewed every 2 years.</t>
  </si>
  <si>
    <t>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</si>
  <si>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Warehouse report</t>
  </si>
  <si>
    <t>At the service delivery point (SDP) level, contraceptive stockouts are estimated at less than 4% and also rarely occur at the district and central levels. The reporting rate is more than 95% at the SDP level and 100% at the district level.</t>
  </si>
  <si>
    <t xml:space="preserve">National Committee for Contraceptive Security </t>
  </si>
  <si>
    <t xml:space="preserve">Associaton pour le Developpement du Marketing Social (ADEMAS) (USAID Implementing Partner (IP)) </t>
  </si>
  <si>
    <t xml:space="preserve">Associaton Senegalaise pour le Bien Etre Familial  (ASBEF) IPPF Affiliate, IntraHealth (USAD IP) ChildFund and NGO consortium members, MSI  </t>
  </si>
  <si>
    <t>Pfizer Senegal</t>
  </si>
  <si>
    <t xml:space="preserve">UNFPA, WHO </t>
  </si>
  <si>
    <t xml:space="preserve">Division de la Sante de la Reproduction, Direction de la Pharmacie et du Medicament, Laboratoire National de Controle des Medicaments  </t>
  </si>
  <si>
    <t>National Central Warehouse (Pharmacie National d'Aprovisionnement (PNA))</t>
  </si>
  <si>
    <t xml:space="preserve">Direction de la Planification et des Ressources Humaines </t>
  </si>
  <si>
    <t>USAID &amp; Implementing partners, Division of Reproductive Health and Child Survival (DSRSE)</t>
  </si>
  <si>
    <t>USAID/Health team leader, Director DSRSE</t>
  </si>
  <si>
    <t>The MoH/Division of Reproductive Health and Child Survival with donors' assistance</t>
  </si>
  <si>
    <t>MoH records</t>
  </si>
  <si>
    <t>Funds transferred to Central Medical Stores for procurement</t>
  </si>
  <si>
    <t>Budget of Government of Senegal funded with taxes, fees</t>
  </si>
  <si>
    <t>USAID ($3,267,649) and UNFPA ($1,315,675)</t>
  </si>
  <si>
    <t>All contraceptives procured for MoH and social marketing</t>
  </si>
  <si>
    <t>The exchange rate is 500CFA per US $1. Operational charges are not included in the quantification. The quantification amount represents only the total product costs for the public sector and social marketing.</t>
  </si>
  <si>
    <t xml:space="preserve">The Senegal budget line for contraceptive products was increased to $250,000. </t>
  </si>
  <si>
    <t>CycleBeads are still offered in non-profit private-sector facilities and at the community level.</t>
  </si>
  <si>
    <t xml:space="preserve">National Family Planning &amp; Reproductive Health Plan </t>
  </si>
  <si>
    <t>2012-2015</t>
  </si>
  <si>
    <t xml:space="preserve">All sectors </t>
  </si>
  <si>
    <t xml:space="preserve">For private sector: 20% duties for all methods, 18% VAT for IUD only, and 2.7% for all goods entering the West African Economic and Monetary Union (UEMOA) area (taxe a l'importation), but the government can grant a tax exemption for the public sector. </t>
  </si>
  <si>
    <t>Brand advertisement of products is forbidden. Private doctors prescribe contraceptives but don't distribute to clients. Pharmacists also don't yet have the right to dispense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</si>
  <si>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distibute. Pharmacists can distribute based on a doctor or paramedical's prescription but cannot administer.))</t>
  </si>
  <si>
    <t>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t>
  </si>
  <si>
    <t xml:space="preserve">There are no specific groups exempted from payment. But health workers can arrange with the local committee to provide contraceptives for people who cannot pay. Fees for clients are $0.16 to $1.10 in the public sector.  </t>
  </si>
  <si>
    <t>Spermicide</t>
  </si>
  <si>
    <t xml:space="preserve">Updated in 2012 </t>
  </si>
  <si>
    <t xml:space="preserve">Liste Nationale des Medicaments Essentiels </t>
  </si>
  <si>
    <t>USAID &amp; partners have been trying to incorporate CPR and FP as key areas for inclusion in the PRSP.</t>
  </si>
  <si>
    <t>Contraceptive procurement tables (CPT), Information Management Assessment Tools (IMAT), and Logistics Management Information System and Reports</t>
  </si>
  <si>
    <t>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t>
  </si>
  <si>
    <t>Reproductive Health Commodity Security Committee</t>
  </si>
  <si>
    <t>CARE</t>
  </si>
  <si>
    <t>MSI and Planned Parenthood Association of Sierra Leone (PPASL) (an IPPF affiliate)</t>
  </si>
  <si>
    <t>Reproductive Health (RH) Program</t>
  </si>
  <si>
    <t>Director of Drugs and Medical Supplies</t>
  </si>
  <si>
    <t>Representative/focal person</t>
  </si>
  <si>
    <t>Religious groups</t>
  </si>
  <si>
    <t>Not applicable - no forecast done for this period.</t>
  </si>
  <si>
    <t>This amount includes all shipments received from Jan 2012 - Dec 2012.</t>
  </si>
  <si>
    <t>Used to procure condoms for the National AIDS Secretariat but not for the FP program. Information on the amount spent is not available.</t>
  </si>
  <si>
    <t xml:space="preserve">There were gaps in supply at the end of 2012, but the forecast for that year was not completed so the needs were not quantified in advance. UNFPA procures based on funding available.
</t>
  </si>
  <si>
    <t>Reproductive Health Commodity Security Strategic Plan</t>
  </si>
  <si>
    <t>2012-2017</t>
  </si>
  <si>
    <t>Donors, NGOs, social marketing, commercial</t>
  </si>
  <si>
    <t>Varies by year - donors, NGOs and social marketing can request a duty waiver, but this process is often quite lengthy and delays the release of products from the port. Demurrage fees start applying after 7 days, which leads to additional costs for importation of products.</t>
  </si>
  <si>
    <t xml:space="preserve">Taxes and duties on the importation of contraceptives </t>
  </si>
  <si>
    <t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t>
  </si>
  <si>
    <t>Revised 2012</t>
  </si>
  <si>
    <t>Republic of Sierra Leone Essential Medicines List</t>
  </si>
  <si>
    <t>06/12 -04/13</t>
  </si>
  <si>
    <t xml:space="preserve">The Procurement Planning and Monitoring Report (PPMR) </t>
  </si>
  <si>
    <t>Reproductive Health Coordination Forum</t>
  </si>
  <si>
    <t>Marie Stopes, PSI</t>
  </si>
  <si>
    <t>Marie Stopes, PSI, IPPF, Care Oxfam, and more!</t>
  </si>
  <si>
    <t>Joint Donor Team, USAID</t>
  </si>
  <si>
    <t>Reproductive Health Unit</t>
  </si>
  <si>
    <t>Not applicable - this exercise has not been completed</t>
  </si>
  <si>
    <t>UNFPA document</t>
  </si>
  <si>
    <t>UNFPA (350,000), USG is still using commodities procured earlier and waiting for forecasting exercise before requesting new commodities. 
USG has $979,126 at CCP for commodities procurement. Waiting for forecasting exercise before requesting commodities</t>
  </si>
  <si>
    <t>USAID brought in commodities that are now being distributed by trained personnel in some facilities.</t>
  </si>
  <si>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</si>
  <si>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Importation taxes</t>
  </si>
  <si>
    <t>The FP Policy has been approved and is in the press for printing.</t>
  </si>
  <si>
    <t>Community midwife</t>
  </si>
  <si>
    <t>Community health worker (Male condom)</t>
  </si>
  <si>
    <t>The FP Policy has been approved and is in the press for printing. The policy is broad based and caters to the private and public sector and includes sale by pharmacists.</t>
  </si>
  <si>
    <t>No official policies, but health care workers sometimes do not want to serve this group</t>
  </si>
  <si>
    <t>The latest is 2007, we are waiting for the official 2011 update.</t>
  </si>
  <si>
    <t xml:space="preserve">South Sudan Essential Medicines List </t>
  </si>
  <si>
    <t>The government is reviewing the list due to the reduction in budgets.</t>
  </si>
  <si>
    <t>The major challenges are: Data for accurate forecasting. The supply has by and large been through a push system by donations. There has been a lot of misconceptions among even providers on FP.</t>
  </si>
  <si>
    <t>National Contraceptive Committee</t>
  </si>
  <si>
    <t>Tanzania Marketing and Communications for AIDS, Reproductive Health and Child Survival (T-MARC) project, Population Services International (PSI)</t>
  </si>
  <si>
    <t>John Snow, Inc. (JSI), EngenderHealth, Chama cha Uzazi na Malezi Bora Tanzania (UMATI) - IPPF affiliate, Marie Stopes, Pathfinder, Advance Family Planning</t>
  </si>
  <si>
    <t>Phillips Distributors representative of Bayer Schering Pharmaceuticals</t>
  </si>
  <si>
    <t>Reproductive and Child Health Services (RCHS), National AIDS Control Programme (NACP), Pharmaceutical Service Section (PSS)</t>
  </si>
  <si>
    <t>Medical Stores Department (MSD)</t>
  </si>
  <si>
    <t>Advance Family Planning and Futures Group</t>
  </si>
  <si>
    <t>Chief of Party</t>
  </si>
  <si>
    <t>JSI &amp;MOHSW</t>
  </si>
  <si>
    <t>RCHS</t>
  </si>
  <si>
    <t>USAID, UNFPA, &amp; DFID</t>
  </si>
  <si>
    <t>Brand specific advertising for oral contraceptives is not allowed since oral contraceptives are considered a prescription-only product.</t>
  </si>
  <si>
    <t>National Essential Medicines List</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</si>
  <si>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</si>
  <si>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MSD physical count</t>
  </si>
  <si>
    <t>Comité National de Sécurisation de l’Approvisionnement en Produit Contraceptifs (CNSAPC) (National Contraceptive Security Committee) - This committee is not functional at this time. (There is also a newly formed Condom Management group that functions.)</t>
  </si>
  <si>
    <t>Association Togolaise pour le Bien-Etre Familial (ATBEF) - IPPF Affiliate, Plan Togo</t>
  </si>
  <si>
    <t>Order of Private Pharmacies and Order of Doctors</t>
  </si>
  <si>
    <t>United Nations Population Fund (UNFPA), French Cooperation, European Union, USAID and the German Technical Cooperation (GTZ) (but the EU and USAID don’t participate in meetings, and the GTZ is no longer represented in Togo)</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</si>
  <si>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</si>
  <si>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</si>
  <si>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</si>
  <si>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 xml:space="preserve">National Assembly (one representative), Ministry of Social Action (one representative) </t>
  </si>
  <si>
    <t xml:space="preserve">National Core for estimating contraceptive needs under the coordination of the Division for Family Health (DSF)
</t>
  </si>
  <si>
    <t>Ministry of health</t>
  </si>
  <si>
    <t xml:space="preserve">These are funds that had been allocated in previous years, but have not been spent. 
</t>
  </si>
  <si>
    <t xml:space="preserve">The promised $60,000 for 2012 has not been spent to purchase contraceptives, but for caesarean kits. 
</t>
  </si>
  <si>
    <t>USAID $628,085 and UNFPA $569,656</t>
  </si>
  <si>
    <t xml:space="preserve">This information concerns the public health sector (DSF), excluding the social marketing sector (PSI) and the ATBEF (IPPF affiliate).
</t>
  </si>
  <si>
    <t>The Global Fund provides condoms only to PSI.</t>
  </si>
  <si>
    <t xml:space="preserve">In 2012, the country had a financial gap of US $150,272.
</t>
  </si>
  <si>
    <t>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t>
  </si>
  <si>
    <t xml:space="preserve">Male condoms are primarily distributed to HIV/AIDS associations, as demand through the public sector facilities is low. The MOH gives the condoms to NGOs and uses them for campaigns.  </t>
  </si>
  <si>
    <t>Plan National de Sécurisation des produits de Sante de la Reproduction (National Reproductive Health Commodity Security Plan)</t>
  </si>
  <si>
    <t>The commercial sector has to pay taxes.</t>
  </si>
  <si>
    <t xml:space="preserve">Taxes/duties </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</si>
  <si>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</si>
  <si>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 xml:space="preserve">National Essential Medicines List (NEML) </t>
  </si>
  <si>
    <t>The list was updated at the end of 2012.</t>
  </si>
  <si>
    <t>The main challenges are the weakness of the internal resources for contraceptive supplies, the limited number of donors (UNFPA and USAID), and the increasing need for product.</t>
  </si>
  <si>
    <t>Family Planning/Reproductive Health Commodity Security Working Group (FPRHCSWG)</t>
  </si>
  <si>
    <t>Uganda Health Marketing Group (UHMG), Program for Accessible Health, Communication and Education (PACE)</t>
  </si>
  <si>
    <t>Marie Stopes Uganda, PACE, Reproductive Health Uganda (RHU), Uganda Protestant Medical Bureau (UPMB)</t>
  </si>
  <si>
    <t>SurgiPharm</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</si>
  <si>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</si>
  <si>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</si>
  <si>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</si>
  <si>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</si>
  <si>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USAID partners: MSH-STRIDES, Reproductive Health Uganda, Marie Stopes Uganda, FHI360 and many others, National Drug Authority (NDA)</t>
  </si>
  <si>
    <t xml:space="preserve">MOH Reproductive Health Division with donor support. The amount includes the public, NGO and social marketing sector. </t>
  </si>
  <si>
    <t>MOH records</t>
  </si>
  <si>
    <t>WB funds were not spent last year</t>
  </si>
  <si>
    <t xml:space="preserve">MOH RH Division </t>
  </si>
  <si>
    <t>NMS reported 100% expenditure</t>
  </si>
  <si>
    <t>No other funds spent.</t>
  </si>
  <si>
    <t>USAID, UNFPA, DFID</t>
  </si>
  <si>
    <t>Approximate time period</t>
  </si>
  <si>
    <t>Procurement planned but not executed</t>
  </si>
  <si>
    <t xml:space="preserve">Deficit in the flow of male condoms was only notable shortage. 
</t>
  </si>
  <si>
    <t xml:space="preserve">Female condoms are available to be offered in the public sector, but currently are only being distributed through the NGO sector. </t>
  </si>
  <si>
    <t xml:space="preserve">All sectors are charged a 2% verification fee on imported products by the National Drug Authority (NDA). Uganda Revenue Authority is charging withholding tax on contraceptives and condoms. </t>
  </si>
  <si>
    <t>NDA 2% of FOB value is charged on all pharmaceuticals and Uganda Revenue Authority (URA) 18% and 6% on condoms.</t>
  </si>
  <si>
    <t xml:space="preserve">See above for taxes. It can take up to 12 months for NDA to register new products; MOH &amp; NDA has mandatory 100% batch post-shipment testing for male condoms which delays entry into system. </t>
  </si>
  <si>
    <t>Drug shop</t>
  </si>
  <si>
    <t xml:space="preserve">Drug shops are not allowed to sell/dispense injectables. </t>
  </si>
  <si>
    <t>Essential Medicines, Health and Laboratory Supplies List (EMHLS)</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</si>
  <si>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</si>
  <si>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MOH Stock Status report</t>
  </si>
  <si>
    <t xml:space="preserve">Contraceptives are stored in two central warehouses, one for public sector and one for private sector. Transfers are made between them to fill gaps and reduce overstocks. </t>
  </si>
  <si>
    <t>National Committee for Implementation of the State Program "Reproductive Health of the Nation up to 2015" (SPRHN)</t>
  </si>
  <si>
    <t>All-Ukrainian Federation of Young Doctors, All-Ukrainian Women's Society, Women's Health and Family Planning Foundation</t>
  </si>
  <si>
    <t>USAID (represented by the staff of the USAID-supported projects: Together for Health (closed in 2011),  Maternal &amp; Infant Health Project (closed in 2012), Healthy Women of Ukraine (since 2011 - up to date))</t>
  </si>
  <si>
    <t>MCH Department/RH Division, Finance and Economic Department</t>
  </si>
  <si>
    <t>Academy of Science, National Academy of Post-Graduate Education</t>
  </si>
  <si>
    <t>GOU estimation of the existing need</t>
  </si>
  <si>
    <t>MOH data (national level allocations)</t>
  </si>
  <si>
    <t>Oblast RH/FP program budgets and their reports to the MOH of Ukraine</t>
  </si>
  <si>
    <t>State Budget of Ukraine</t>
  </si>
  <si>
    <t>MOH data (national expenditures)</t>
  </si>
  <si>
    <t>Oblast level (regional) budgets</t>
  </si>
  <si>
    <t>Oblast Healthcare Departments of the Oblast State Administrations - reports</t>
  </si>
  <si>
    <t>LMIS - reports from oblasts consolidated via web-system, supported by Healthy Women of Ukraine Program</t>
  </si>
  <si>
    <t>Global Fund procures condoms only for HIV/AIDS sector to cover the needs of most-at-risk populations (MARPs).</t>
  </si>
  <si>
    <t>Global Fund does not procure contraceptives for Ukraine.</t>
  </si>
  <si>
    <t>The estimated needs for contraceptive procurement for vulnerable populations (4 categories) in 2012 was $1,593,187 according to an analysis of budget requirements for the development of the State program "Reproductive Health of Nation" up to 2015".</t>
  </si>
  <si>
    <t>MCH Department of Ministry of Health and Oblast Health Administrations in collaboration with Oblast FP Centers</t>
  </si>
  <si>
    <t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</si>
  <si>
    <t>Vaginal ring, spermicides, patch</t>
  </si>
  <si>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</si>
  <si>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is no VAT for medical drug importation. However, there is a sales tax (10%) according to the January 2012 Cabinet of Ministers regulation. In addition, there is an import taxation for medical devices.</t>
  </si>
  <si>
    <t xml:space="preserve">The Ukraine law "On Advertising", article 21 does not allow advertising of prescription-based medicines, including contraceptives. </t>
  </si>
  <si>
    <t xml:space="preserve">Drugs (including contraceptives) are exempted from the payment of VAT in Ukraine. Also, private companies have to be registered and licensed. This is a protection against counterfeit drugs. </t>
  </si>
  <si>
    <t>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</si>
  <si>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Condoms and IUDs are not part of this list as Ukrainian legislation considers them to be medical devices. A list of essential medical devices does not exist.</t>
  </si>
  <si>
    <t>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</si>
  <si>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</si>
  <si>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t>
  </si>
  <si>
    <t>Commodity Security group, a sub-group of RH technical committee</t>
  </si>
  <si>
    <t>Marie Stopes International - Yemen (MSI-Y)</t>
  </si>
  <si>
    <t>Yemen Family Care Association and Yamaan (a local NGO franchising from MSI-Y)</t>
  </si>
  <si>
    <t>Deutsche Gesellschaft fur Internationale Zusammenarbeit (GIZ), Embassy of the Kingdom of Netherlands (EKN)</t>
  </si>
  <si>
    <t>Population Sector: Director of Supply, Director of FP; Curative Sector: Pharmacy Department, Drug Supply Program</t>
  </si>
  <si>
    <t>Central warehouse</t>
  </si>
  <si>
    <t>Population Sector</t>
  </si>
  <si>
    <t>Deputy Minister for Population Sector</t>
  </si>
  <si>
    <t>Consultant through UNFPA</t>
  </si>
  <si>
    <t>Ministry records; RHTWG minutes</t>
  </si>
  <si>
    <t>Additional donor funds were "committed" but not accessible. The total amount cannot be confirmed at this time.</t>
  </si>
  <si>
    <t>UNFPA, EKN</t>
  </si>
  <si>
    <t>Procurement records; Donor records; RHI database</t>
  </si>
  <si>
    <t>Additional donor funds were committed but not made available for procurement during this period. The total amount of funding committed is not known at this time. All accessible funds were spent.</t>
  </si>
  <si>
    <t>The commercial sector information was not completed in the last couple years. Previously though, all methods were reported to be offered in the commercial sector except for female condoms, emergency contraceptives, and CycleBeads.</t>
  </si>
  <si>
    <t>No current information</t>
  </si>
  <si>
    <t>National Drug List</t>
  </si>
  <si>
    <t>There is a plan to update the list.</t>
  </si>
  <si>
    <t>Population status is one of the objectives under human resources development (p.118).</t>
  </si>
  <si>
    <t>Central warehouse records</t>
  </si>
  <si>
    <t>Political instability and conflict in recent years has impacted the ability to procure and distribute commodities, resulting in widespread stockouts.</t>
  </si>
  <si>
    <t>Planned Parenthood Association (PPAZ), Marie Stopes International, USAID | DELIVER PROJECT, Zambia Prevention Care and Treatment II (ZPCT II), Center for Infectious Diseases Research in Zambia (CIDRZ), Zambia Integrated State Safety Programme, Family Health International (FHI360)</t>
  </si>
  <si>
    <t>Global Fund, DFID, USAID</t>
  </si>
  <si>
    <t>Reproductive and Child Health (under the new  Ministry of Community Development, Mother and Child Health); Pharmacy under Ministry of Health</t>
  </si>
  <si>
    <t>Medical Stores Limited (MSL) - Central Warehouse</t>
  </si>
  <si>
    <t>Ministry of Finance and National Planning</t>
  </si>
  <si>
    <t>Ministry of Community Development, Mother and Child Health</t>
  </si>
  <si>
    <t>MCH Specialist</t>
  </si>
  <si>
    <t>$7,241,002</t>
  </si>
  <si>
    <t>Ministry of Heath supported by USAID | DELIVER PROJECT</t>
  </si>
  <si>
    <t>Ministry of Heallth Zambia Annual Forecast and Quantification Report January 2013</t>
  </si>
  <si>
    <t>UNFPA, DfID, USAID, Global Fund</t>
  </si>
  <si>
    <t>GF R8 Yr 1</t>
  </si>
  <si>
    <t>There was a funding gap of $2,724,022.</t>
  </si>
  <si>
    <t>USG, GF funds and UNFPA procured contraceptives in 2012 for MOH.</t>
  </si>
  <si>
    <t>Advertising of contraceptives is not allowed, with the exception of IEC/BCC for health promotion and/or education.</t>
  </si>
  <si>
    <t xml:space="preserve">Sale/distribution of contraceptives restricted to retail pharmacies and private clinics. Only condoms are sold in supermarkets and drugstores. </t>
  </si>
  <si>
    <t>Insertion of IUDs and implants is restricted: only trained nurses/doctors are allowed to provide services with regard to these methods of contraception.</t>
  </si>
  <si>
    <t>Essential Medicines List</t>
  </si>
  <si>
    <t>Reproductive health is integrated within the health component (p.179).</t>
  </si>
  <si>
    <t>PipeLine, Periodic physical inventory and MACs [warehouse] reports</t>
  </si>
  <si>
    <t>Delayed disbursement of committed funds (e.g. GF grants) and delayed delivery of shipments. These have in most cases led to low stock levels centrally, though no stockouts have been reported.</t>
  </si>
  <si>
    <t>Population Services Zimbabwe (PSZ - Marie Stopes affiliate), Elizabeth Glaser Pediatric AIDS Foundation</t>
  </si>
  <si>
    <t>CIMAS Healthcare (medical insurance and health services provider)</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</si>
  <si>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</si>
  <si>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</si>
  <si>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</si>
  <si>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</si>
  <si>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</si>
  <si>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ZNFPC, NatPharm, Crown Agents Zimbabwe, UNFPA, PSI, PSZ, USAID | DELIVER PROJECT</t>
  </si>
  <si>
    <t>It is not clear if and how much internally generated funds were allocated for contraceptives not distributed through the Delivery Team Topping Up (DTTU) system. All contraceptives distributed through DTTU are funded by DFID, USAID, and UNFPA.</t>
  </si>
  <si>
    <t>Government budget allocated to the entire MoHCW - including ZNFPC to cover commodity procurement and other expenditures.</t>
  </si>
  <si>
    <t>It is not clear if and how much internally generated funds were spent on contraceptives not distributed through the Delivery Team Topping Up (DTTU) system. All contraceptives distributed through DTTU are funded by DFID, USAID, and UNFPA.</t>
  </si>
  <si>
    <t>Contraceptives donated by DFID, male and female condoms donated by USAID</t>
  </si>
  <si>
    <t>DTTU TOP UP database and supplier prices</t>
  </si>
  <si>
    <t>1. Data includes products distributed through DTTU (male and female condoms, Secure, Control, Petogen and Jadelle). 2. Value based on quantity of product distributed to clients (consumption) multiplied by landed unit cost.</t>
  </si>
  <si>
    <t xml:space="preserve">Condoms and contraceptives for the public sector are generally fully funded through in-kind donations from USAID and DFID respectively.
</t>
  </si>
  <si>
    <t>Crown Agents and UNFPA procure on behalf of DFID while the USAID | DELIVER Project is the contractor for USAID.</t>
  </si>
  <si>
    <t>PSI has introduced progestin-only pills, combined oral conraceptives, and implants in its New Start and New Life centers.</t>
  </si>
  <si>
    <t>The private sector is allowed to provide contraceptive methods as long as they meet the applicable regulatory requirements in terms of approval of premises and service providers.</t>
  </si>
  <si>
    <t>Pharmacists can sell/dispense condoms and oral contraceptives without prescription. Injectables, implants and IUDs can be sold/dispensed with a prescription.</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</si>
  <si>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</si>
  <si>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</si>
  <si>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</si>
  <si>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Warehouse records</t>
  </si>
  <si>
    <t>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t>
  </si>
  <si>
    <t>Columns I-Y are meant to be hidden. They exist because they allow for the dropdown list options. They also allow for merged cells to autofit properly in terms of row height. This should work if all columns remain at their correct widths.</t>
  </si>
  <si>
    <t>g-h</t>
  </si>
  <si>
    <t>a-e merged</t>
  </si>
  <si>
    <t>E-F merged</t>
  </si>
  <si>
    <t>e-h</t>
  </si>
  <si>
    <t>a-h</t>
  </si>
  <si>
    <t>A-c</t>
  </si>
  <si>
    <t>b-d merged</t>
  </si>
  <si>
    <t>d-e merged</t>
  </si>
  <si>
    <t>d-f merged</t>
  </si>
  <si>
    <t>e-g merged</t>
  </si>
  <si>
    <t>Other</t>
  </si>
  <si>
    <t>Contraceptive Security (CS) Indicators Survey, 2013</t>
  </si>
  <si>
    <t>May</t>
  </si>
  <si>
    <r>
      <rPr>
        <b/>
        <sz val="12"/>
        <color rgb="FFFF0000"/>
        <rFont val="Arial"/>
        <family val="2"/>
      </rPr>
      <t>Note</t>
    </r>
    <r>
      <rPr>
        <sz val="12"/>
        <color rgb="FFFF0000"/>
        <rFont val="Arial"/>
        <family val="2"/>
      </rPr>
      <t>: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t>
    </r>
  </si>
  <si>
    <t>Country:</t>
  </si>
  <si>
    <t xml:space="preserve">Respondent's name:
</t>
  </si>
  <si>
    <t xml:space="preserve">Job title: </t>
  </si>
  <si>
    <t xml:space="preserve">Organization: </t>
  </si>
  <si>
    <t xml:space="preserve">E-mail: 
</t>
  </si>
  <si>
    <t xml:space="preserve">Tel: </t>
  </si>
  <si>
    <t xml:space="preserve">Date (dd/mm/yy): </t>
  </si>
  <si>
    <t>or c-d</t>
  </si>
  <si>
    <t>August</t>
  </si>
  <si>
    <r>
      <t>Instructions</t>
    </r>
    <r>
      <rPr>
        <b/>
        <sz val="14"/>
        <color theme="1"/>
        <rFont val="Arial"/>
        <family val="2"/>
      </rPr>
      <t xml:space="preserve">: 
  </t>
    </r>
    <r>
      <rPr>
        <b/>
        <sz val="13"/>
        <color theme="1"/>
        <rFont val="Arial"/>
        <family val="2"/>
      </rPr>
      <t>-  Please indicate your answers in the white spaces. Some questions contain dropdown lists for your selection.
  -  If the answer you've entered is longer than the space provided, you can manually adjust the row height or autofit the row height in order to see the whole response.</t>
    </r>
    <r>
      <rPr>
        <b/>
        <sz val="10"/>
        <color theme="1"/>
        <rFont val="Arial"/>
        <family val="2"/>
      </rPr>
      <t xml:space="preserve"> (To autofit the row height, select the answer(s) and go to Home tab - Cells group - Format - Autofit Row Height in newer versions of Excel or Format - Row - Autofit in older versions of Excel.)
</t>
    </r>
    <r>
      <rPr>
        <b/>
        <sz val="13"/>
        <color theme="1"/>
        <rFont val="Arial"/>
        <family val="2"/>
      </rPr>
      <t>The accompanying Frequently Asked Questions/Survey Tips handout contains clarifications on select questions.
Thank you for completing this survey.</t>
    </r>
  </si>
  <si>
    <t>d-h</t>
  </si>
  <si>
    <t>Click here to go to the Frequently Asked Questions/Survey Tips sheet.</t>
  </si>
  <si>
    <t>a-g</t>
  </si>
  <si>
    <t>f-h merged</t>
  </si>
  <si>
    <t>November</t>
  </si>
  <si>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</si>
  <si>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a. What is the name of the committee?</t>
  </si>
  <si>
    <t>(Y/N 
dropdown)</t>
  </si>
  <si>
    <t>a. Social marketing</t>
  </si>
  <si>
    <t>If yes, specify name(s) of organizations</t>
  </si>
  <si>
    <r>
      <t xml:space="preserve">b. NGO </t>
    </r>
    <r>
      <rPr>
        <i/>
        <sz val="11"/>
        <color theme="1"/>
        <rFont val="Arial"/>
        <family val="2"/>
      </rPr>
      <t>(for example: service delivery, advocacy, Planned Parenthood affiliate, Marie Stopes affiliate, faith-based organizations, etc.)</t>
    </r>
  </si>
  <si>
    <r>
      <t>c. Commercial sector</t>
    </r>
    <r>
      <rPr>
        <sz val="11"/>
        <color theme="1"/>
        <rFont val="Arial"/>
        <family val="2"/>
      </rPr>
      <t xml:space="preserve"> </t>
    </r>
    <r>
      <rPr>
        <i/>
        <sz val="11"/>
        <color theme="1"/>
        <rFont val="Arial"/>
        <family val="2"/>
      </rPr>
      <t>(for example: pharmacy associations, manufacturers, etc.)</t>
    </r>
  </si>
  <si>
    <t>d. Donors</t>
  </si>
  <si>
    <t>If yes, specify name(s) of donors</t>
  </si>
  <si>
    <t>e. UN agencies</t>
  </si>
  <si>
    <t>If yes, specify name(s) of agencies</t>
  </si>
  <si>
    <r>
      <t xml:space="preserve">f. Ministry of Health </t>
    </r>
    <r>
      <rPr>
        <i/>
        <sz val="11"/>
        <color theme="1"/>
        <rFont val="Arial"/>
        <family val="2"/>
      </rPr>
      <t>(for example: logistics, reproductive health, family planning, maternal and child health, HIV/AIDS, pharmacy units, etc.)</t>
    </r>
  </si>
  <si>
    <t>If yes, specify name(s) of units</t>
  </si>
  <si>
    <t>g. Central Medical Store or Central Warehouse</t>
  </si>
  <si>
    <t>If yes, specify</t>
  </si>
  <si>
    <t xml:space="preserve">h. Ministry of Finance or Ministry of Planning </t>
  </si>
  <si>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</si>
  <si>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</si>
  <si>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</si>
  <si>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</si>
  <si>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t>If yes, specify person's organization</t>
  </si>
  <si>
    <t>Specify person's job title</t>
  </si>
  <si>
    <t>B1. What is the timeline of the country government's fiscal year?</t>
  </si>
  <si>
    <t>Beginning month</t>
  </si>
  <si>
    <t>Ending month</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</si>
  <si>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</si>
  <si>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</si>
  <si>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r>
      <t>Who conducted the forecast/
quantification?</t>
    </r>
    <r>
      <rPr>
        <i/>
        <sz val="10"/>
        <color theme="1"/>
        <rFont val="Arial"/>
        <family val="2"/>
      </rPr>
      <t xml:space="preserve"> </t>
    </r>
    <r>
      <rPr>
        <i/>
        <sz val="11"/>
        <color theme="1"/>
        <rFont val="Arial"/>
        <family val="2"/>
      </rPr>
      <t>(Specify organizations.)</t>
    </r>
  </si>
  <si>
    <r>
      <t xml:space="preserve">B4. Is there a government budget line item specifically for the procurement of contraceptives?  </t>
    </r>
    <r>
      <rPr>
        <i/>
        <sz val="12"/>
        <color theme="1"/>
        <rFont val="Arial"/>
        <family val="2"/>
      </rPr>
      <t>(Please select from the dropdown list.)</t>
    </r>
  </si>
  <si>
    <r>
      <t xml:space="preserve">B5. Were government funds </t>
    </r>
    <r>
      <rPr>
        <b/>
        <i/>
        <sz val="14"/>
        <rFont val="Arial"/>
        <family val="2"/>
      </rPr>
      <t>allocated</t>
    </r>
    <r>
      <rPr>
        <sz val="12"/>
        <rFont val="Arial"/>
        <family val="2"/>
      </rPr>
      <t xml:space="preserve"> (i.e.,committed)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</si>
  <si>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</si>
  <si>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</si>
  <si>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</si>
  <si>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</si>
  <si>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</si>
  <si>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t>Comments</t>
  </si>
  <si>
    <r>
      <t xml:space="preserve">a. Internally generated funds </t>
    </r>
    <r>
      <rPr>
        <b/>
        <u/>
        <sz val="12"/>
        <rFont val="Arial"/>
        <family val="2"/>
      </rPr>
      <t>allocated</t>
    </r>
    <r>
      <rPr>
        <sz val="12"/>
        <rFont val="Arial"/>
        <family val="2"/>
      </rPr>
      <t xml:space="preserve"> for contraceptive procurement</t>
    </r>
  </si>
  <si>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</si>
  <si>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</si>
  <si>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</si>
  <si>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'11-'12).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</si>
  <si>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</si>
  <si>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</si>
  <si>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</si>
  <si>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</si>
  <si>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</si>
  <si>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</si>
  <si>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</si>
  <si>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</si>
  <si>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</si>
  <si>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</si>
  <si>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</si>
  <si>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t xml:space="preserve">
</t>
  </si>
  <si>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</si>
  <si>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</si>
  <si>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</si>
  <si>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</si>
  <si>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</si>
  <si>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</si>
  <si>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</si>
  <si>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</si>
  <si>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</si>
  <si>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</si>
  <si>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</si>
  <si>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</si>
  <si>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t xml:space="preserve">Comments:
</t>
  </si>
  <si>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</si>
  <si>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</si>
  <si>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t xml:space="preserve">Comments: </t>
  </si>
  <si>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</si>
  <si>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 xml:space="preserve">B14. If the government financed any contraceptive procurement in the most recent complete fiscal year, which entity conducted the procurement(s)? </t>
    </r>
    <r>
      <rPr>
        <i/>
        <sz val="12"/>
        <color theme="1"/>
        <rFont val="Arial"/>
        <family val="2"/>
      </rPr>
      <t>(Please select from the dropdown.)</t>
    </r>
  </si>
  <si>
    <t>a. Specify entity</t>
  </si>
  <si>
    <t>i. Is this a parastatal? (i.e., a company established and contracted by the government to undertake commercial activities on behalf of the government)</t>
  </si>
  <si>
    <t xml:space="preserve">B15. Please note any additional comments about finance and procurement.
</t>
  </si>
  <si>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</si>
  <si>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t>Contraceptive Method</t>
  </si>
  <si>
    <t>Commercial Sector</t>
  </si>
  <si>
    <t>Public Sector</t>
  </si>
  <si>
    <t>NGO</t>
  </si>
  <si>
    <t>Social Marketing</t>
  </si>
  <si>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</si>
  <si>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</si>
  <si>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</si>
  <si>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</si>
  <si>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</si>
  <si>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t>f. Male condoms</t>
  </si>
  <si>
    <t>g. Female condoms</t>
  </si>
  <si>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</si>
  <si>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</si>
  <si>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</si>
  <si>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t>k. CycleBeads</t>
  </si>
  <si>
    <r>
      <t xml:space="preserve">l. Other contraceptive methods - specify 
</t>
    </r>
    <r>
      <rPr>
        <i/>
        <sz val="11"/>
        <color theme="1"/>
        <rFont val="Arial"/>
        <family val="2"/>
      </rPr>
      <t>(Please provide the name of the other contraceptive(s) offered, by sector.)</t>
    </r>
  </si>
  <si>
    <t>C2. Please note any comments about the commodities offered.</t>
  </si>
  <si>
    <t>D. Policy (Commitment)</t>
  </si>
  <si>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</si>
  <si>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t>IF NO, SKIP TO QUESTION D2.</t>
  </si>
  <si>
    <t>Strategy name</t>
  </si>
  <si>
    <r>
      <t xml:space="preserve">Years Covered </t>
    </r>
    <r>
      <rPr>
        <i/>
        <u/>
        <sz val="11"/>
        <color theme="1"/>
        <rFont val="Arial"/>
        <family val="2"/>
      </rPr>
      <t>(including strategy updates)</t>
    </r>
  </si>
  <si>
    <t>Is the strategy formally approved by the Ministry?</t>
  </si>
  <si>
    <t>Is the contraceptive security strategy being implemented?</t>
  </si>
  <si>
    <t>a</t>
  </si>
  <si>
    <t>a. If yes, for which sectors (public, NGO, social marketing, commercial)?</t>
  </si>
  <si>
    <t>b. If yes, how much are the duties, taxes, or fees?</t>
  </si>
  <si>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</si>
  <si>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t>a. If yes, describe the policies.</t>
  </si>
  <si>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</si>
  <si>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</si>
  <si>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t>Contraceptive Method(s)</t>
  </si>
  <si>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</si>
  <si>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</si>
  <si>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Combined oral contraceptives and/or progestin-only pills</t>
  </si>
  <si>
    <t>b</t>
  </si>
  <si>
    <t>Injectables</t>
  </si>
  <si>
    <t>c</t>
  </si>
  <si>
    <t>Implants</t>
  </si>
  <si>
    <t>d</t>
  </si>
  <si>
    <t>IUDs</t>
  </si>
  <si>
    <t>e</t>
  </si>
  <si>
    <t>Male and/or female condoms</t>
  </si>
  <si>
    <t>f</t>
  </si>
  <si>
    <t>Emergency contraceptive pills</t>
  </si>
  <si>
    <t>g</t>
  </si>
  <si>
    <t>Tubal ligations and/or vasectomies</t>
  </si>
  <si>
    <t>h</t>
  </si>
  <si>
    <t>CycleBeads</t>
  </si>
  <si>
    <t>D6. Please describe any other policies or regulations that restrict who can sell or dispense particular contraceptive methods. (For example, are pharmacists allowed to provide the methods?) Please note which methods and sectors the policies/regulations apply to.</t>
  </si>
  <si>
    <t>Y/N</t>
  </si>
  <si>
    <t xml:space="preserve">If yes, describe laws/regulations/policies affecting access </t>
  </si>
  <si>
    <t>Are the rules/policies implemented?</t>
  </si>
  <si>
    <t>a. Unmarried people</t>
  </si>
  <si>
    <t>b. Young people</t>
  </si>
  <si>
    <t>c. Other</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</si>
  <si>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</si>
  <si>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a. Services?</t>
  </si>
  <si>
    <t>b. Commodities?</t>
  </si>
  <si>
    <t>c. If yes, are there exemptions for people who cannot afford to pay?</t>
  </si>
  <si>
    <t>i. If yes, describe the exemptions.</t>
  </si>
  <si>
    <t>D9. Are the following contraceptives included in the country's National Essential Medicine List (NEML) or other equivalent priority list? (for example, the National Medical Device List)</t>
  </si>
  <si>
    <t>a. Combined oral contraceptives</t>
  </si>
  <si>
    <t>b. Progestin-only pills</t>
  </si>
  <si>
    <t>c. Injectables</t>
  </si>
  <si>
    <t>d. Implants</t>
  </si>
  <si>
    <t>e. Intrauterine devices (IUDs)</t>
  </si>
  <si>
    <t>h. Emergency contraceptive pills</t>
  </si>
  <si>
    <t>i. CycleBeads</t>
  </si>
  <si>
    <t>j. Any other contraceptive(s)?</t>
  </si>
  <si>
    <t>i. Name of other contraceptive(s) on the list(s)</t>
  </si>
  <si>
    <t>D10. What year(s) is the list(s) from?</t>
  </si>
  <si>
    <t xml:space="preserve">D11. Name of the list(s)
</t>
  </si>
  <si>
    <t xml:space="preserve">D12. Notes about the list(s)
</t>
  </si>
  <si>
    <t xml:space="preserve">D12.  Information on country's Poverty Reduction Strategy Paper (PRSP)
</t>
  </si>
  <si>
    <r>
      <t xml:space="preserve">a. What year is the Poverty Reduction Strategy Paper from? </t>
    </r>
    <r>
      <rPr>
        <i/>
        <sz val="10"/>
        <color theme="1"/>
        <rFont val="Arial"/>
        <family val="2"/>
      </rPr>
      <t>(most recent actual PRSP on IMF's site [not progress or summary report])</t>
    </r>
  </si>
  <si>
    <t>b. Is family planning or reproductive health a priority in the PRSP?</t>
  </si>
  <si>
    <t>c. Is contraceptive security included in the PRSP?</t>
  </si>
  <si>
    <t>d. Is contraceptive prevalence rate (CPR) included as an indicator in the PRSP?</t>
  </si>
  <si>
    <t>e. Are contraceptive supply indicators included in the PRSP?</t>
  </si>
  <si>
    <t xml:space="preserve">
</t>
  </si>
  <si>
    <t>f. Notes about the Poverty Reduction Strategy Paper</t>
  </si>
  <si>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</si>
  <si>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E1.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</si>
  <si>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r>
      <t xml:space="preserve">j. Time period covered by reports reviewed
</t>
    </r>
    <r>
      <rPr>
        <i/>
        <sz val="11"/>
        <color theme="1"/>
        <rFont val="Arial"/>
        <family val="2"/>
      </rPr>
      <t xml:space="preserve">(mm/yy - mm/yy) (for example, reports from 01/12-12/12) </t>
    </r>
  </si>
  <si>
    <r>
      <t xml:space="preserve">k. Data source
</t>
    </r>
    <r>
      <rPr>
        <i/>
        <sz val="11"/>
        <color theme="1"/>
        <rFont val="Arial"/>
        <family val="2"/>
      </rPr>
      <t>(for example: Procurement Planning and Monitoring Report, Logistics Management Information System, periodic physical inventory, warehouse reports)</t>
    </r>
  </si>
  <si>
    <t xml:space="preserve">E2. Are stockouts a large problem in your country at the following levels? (i.e., Are they common or do they tend to last for a long time?)
</t>
  </si>
  <si>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</si>
  <si>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</si>
  <si>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 xml:space="preserve">F. Please note any overall comments about challenges and/or successes with contraceptive security in your country.
</t>
  </si>
  <si>
    <t>Thank you for your work on this survey! The information will be used to monitor contraceptive security for programmatic and advocacy purposes. We hope that it will be useful to you for these purposes as well.</t>
  </si>
  <si>
    <t xml:space="preserve">   Below is the "Frequently Asked Questions" handout that was sent along with</t>
  </si>
  <si>
    <t xml:space="preserve">   the 2013 CS Indicators survey to help clarify some of the indicator questions.</t>
  </si>
  <si>
    <t xml:space="preserve">    http://deliver.jsi.com/dlvr_content/resources/allpubs/factsheets/CS_Indicators_Data_2012.xlsx </t>
  </si>
  <si>
    <t xml:space="preserve">    http://deliver.jsi.com/dhome/whatwedo/commsecurity/csmeasuring/csindicators</t>
  </si>
  <si>
    <r>
      <t xml:space="preserve">Contraceptive Security (CS) Indicators Data, </t>
    </r>
    <r>
      <rPr>
        <b/>
        <sz val="18"/>
        <color theme="1"/>
        <rFont val="Arial"/>
        <family val="2"/>
      </rPr>
      <t>2013</t>
    </r>
  </si>
  <si>
    <r>
      <rPr>
        <b/>
        <sz val="15"/>
        <color theme="1"/>
        <rFont val="Arial"/>
        <family val="2"/>
      </rPr>
      <t xml:space="preserve">Country: </t>
    </r>
    <r>
      <rPr>
        <b/>
        <u/>
        <sz val="18"/>
        <color theme="1"/>
        <rFont val="Arial"/>
        <family val="2"/>
      </rPr>
      <t>Afghanistan</t>
    </r>
  </si>
  <si>
    <t>The CS Indicators are presented in the following sections:
               A. leadership &amp; cooordination               B. finance &amp; procurement               C. commodities               D. policies               E. supply chain</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</si>
  <si>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</si>
  <si>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t xml:space="preserve">D11. Name of the list(s)
</t>
  </si>
  <si>
    <t xml:space="preserve">D12. Notes about the list(s)
</t>
  </si>
  <si>
    <t xml:space="preserve">D13.  Information on country's Poverty Reduction Strategy Paper (PRSP)
</t>
  </si>
  <si>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</si>
  <si>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 xml:space="preserve">E3. Are stockouts a large problem in your country at the following levels? (i.e., Are they common or do they tend to last for a long time?)
</t>
  </si>
  <si>
    <t xml:space="preserve">F. Please note any overall comments about challenges and/or successes with contraceptive security in your country.
</t>
  </si>
  <si>
    <r>
      <t xml:space="preserve">Country: </t>
    </r>
    <r>
      <rPr>
        <b/>
        <u/>
        <sz val="18"/>
        <color theme="1"/>
        <rFont val="Arial"/>
        <family val="2"/>
      </rPr>
      <t>Albania</t>
    </r>
  </si>
  <si>
    <r>
      <t xml:space="preserve">A1. Is there a national committee that works on contraceptive security? </t>
    </r>
    <r>
      <rPr>
        <i/>
        <sz val="12"/>
        <color indexed="8"/>
        <rFont val="Arial"/>
        <family val="2"/>
      </rPr>
      <t>(Please select from the dropdown list.)</t>
    </r>
    <r>
      <rPr>
        <sz val="12"/>
        <color indexed="8"/>
        <rFont val="Arial"/>
        <family val="2"/>
      </rPr>
      <t xml:space="preserve">
</t>
    </r>
    <r>
      <rPr>
        <i/>
        <sz val="11"/>
        <color indexed="8"/>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</si>
  <si>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t xml:space="preserve">b. NGO </t>
    </r>
    <r>
      <rPr>
        <i/>
        <sz val="11"/>
        <color indexed="8"/>
        <rFont val="Arial"/>
        <family val="2"/>
      </rPr>
      <t>(for example: service delivery, advocacy, Planned Parenthood affiliate, Marie Stopes affiliate, faith-based organizations, etc.)</t>
    </r>
  </si>
  <si>
    <r>
      <t>c. Commercial sector</t>
    </r>
    <r>
      <rPr>
        <sz val="11"/>
        <color indexed="8"/>
        <rFont val="Arial"/>
        <family val="2"/>
      </rPr>
      <t xml:space="preserve"> </t>
    </r>
    <r>
      <rPr>
        <i/>
        <sz val="11"/>
        <color indexed="8"/>
        <rFont val="Arial"/>
        <family val="2"/>
      </rPr>
      <t>(for example: pharmacy associations, manufacturers, etc.)</t>
    </r>
  </si>
  <si>
    <r>
      <t xml:space="preserve">f. Ministry of Health </t>
    </r>
    <r>
      <rPr>
        <i/>
        <sz val="11"/>
        <color indexed="8"/>
        <rFont val="Arial"/>
        <family val="2"/>
      </rPr>
      <t>(for example: logistics, reproductive health, family planning, maternal and child health, HIV/AIDS, pharmacy units, etc.)</t>
    </r>
  </si>
  <si>
    <r>
      <t xml:space="preserve">i. Other </t>
    </r>
    <r>
      <rPr>
        <i/>
        <sz val="11"/>
        <color indexed="8"/>
        <rFont val="Arial"/>
        <family val="2"/>
      </rPr>
      <t>(for example: partners)</t>
    </r>
  </si>
  <si>
    <r>
      <t>A3. How many times did the committee meet during the last year? (0, 1-2, 3-5, or 6+)  (</t>
    </r>
    <r>
      <rPr>
        <i/>
        <sz val="12"/>
        <color indexed="8"/>
        <rFont val="Arial"/>
        <family val="2"/>
      </rPr>
      <t>Please select from the dropdown.)</t>
    </r>
  </si>
  <si>
    <r>
      <t xml:space="preserve">A4. Does the committee have legal status? </t>
    </r>
    <r>
      <rPr>
        <i/>
        <sz val="12"/>
        <color indexed="8"/>
        <rFont val="Arial"/>
        <family val="2"/>
      </rPr>
      <t xml:space="preserve"> (Please select from the dropdown.) </t>
    </r>
    <r>
      <rPr>
        <sz val="12"/>
        <color indexed="8"/>
        <rFont val="Arial"/>
        <family val="2"/>
      </rPr>
      <t xml:space="preserve">                                 </t>
    </r>
  </si>
  <si>
    <r>
      <t>A5. Is there a Contraceptive Security "champion"?</t>
    </r>
    <r>
      <rPr>
        <i/>
        <sz val="10"/>
        <color indexed="8"/>
        <rFont val="Arial"/>
        <family val="2"/>
      </rPr>
      <t xml:space="preserve"> </t>
    </r>
    <r>
      <rPr>
        <i/>
        <sz val="11"/>
        <color indexed="8"/>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</si>
  <si>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</si>
  <si>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'11-'12)</t>
    </r>
  </si>
  <si>
    <r>
      <t>Who conducted the forecast/
quantification?</t>
    </r>
    <r>
      <rPr>
        <i/>
        <sz val="10"/>
        <color indexed="8"/>
        <rFont val="Arial"/>
        <family val="2"/>
      </rPr>
      <t xml:space="preserve"> </t>
    </r>
    <r>
      <rPr>
        <i/>
        <sz val="11"/>
        <color indexed="8"/>
        <rFont val="Arial"/>
        <family val="2"/>
      </rPr>
      <t>(Specify organizations.)</t>
    </r>
  </si>
  <si>
    <r>
      <t xml:space="preserve">B4. Is there a government budget line item specifically for the procurement of contraceptives?  </t>
    </r>
    <r>
      <rPr>
        <i/>
        <sz val="12"/>
        <color indexed="8"/>
        <rFont val="Arial"/>
        <family val="2"/>
      </rPr>
      <t>(Please select from the dropdown list.)</t>
    </r>
  </si>
  <si>
    <r>
      <t xml:space="preserve">B6. Please complete the table below regarding </t>
    </r>
    <r>
      <rPr>
        <b/>
        <u/>
        <sz val="12"/>
        <color indexed="8"/>
        <rFont val="Arial"/>
        <family val="2"/>
      </rPr>
      <t>government allocations</t>
    </r>
    <r>
      <rPr>
        <sz val="12"/>
        <color indexed="8"/>
        <rFont val="Arial"/>
        <family val="2"/>
      </rPr>
      <t xml:space="preserve"> for contraceptive procurement.</t>
    </r>
  </si>
  <si>
    <r>
      <t xml:space="preserve">Amount allocated 
</t>
    </r>
    <r>
      <rPr>
        <i/>
        <sz val="12"/>
        <color indexed="8"/>
        <rFont val="Arial"/>
        <family val="2"/>
      </rPr>
      <t>(in USD)</t>
    </r>
  </si>
  <si>
    <r>
      <t>Time period during which allocations were supposed to be spent</t>
    </r>
    <r>
      <rPr>
        <sz val="12"/>
        <color indexed="8"/>
        <rFont val="Arial"/>
        <family val="2"/>
      </rPr>
      <t xml:space="preserve"> 
(mm/yy-mm/yy)
</t>
    </r>
    <r>
      <rPr>
        <i/>
        <sz val="11"/>
        <color indexed="8"/>
        <rFont val="Arial"/>
        <family val="2"/>
      </rPr>
      <t>(should ideally be the most recent
complete fiscal year)</t>
    </r>
  </si>
  <si>
    <r>
      <t>Data source</t>
    </r>
    <r>
      <rPr>
        <i/>
        <sz val="12"/>
        <color indexed="8"/>
        <rFont val="Arial"/>
        <family val="2"/>
      </rPr>
      <t xml:space="preserve"> 
</t>
    </r>
    <r>
      <rPr>
        <i/>
        <sz val="11"/>
        <color indexed="8"/>
        <rFont val="Arial"/>
        <family val="2"/>
      </rPr>
      <t>(for example: Ministry records)</t>
    </r>
  </si>
  <si>
    <r>
      <t xml:space="preserve">c. 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</si>
  <si>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B7. Were government funds </t>
    </r>
    <r>
      <rPr>
        <b/>
        <i/>
        <sz val="14"/>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indexed="8"/>
        <rFont val="Arial"/>
        <family val="2"/>
      </rPr>
      <t xml:space="preserve">
</t>
    </r>
    <r>
      <rPr>
        <i/>
        <sz val="11"/>
        <color indexed="8"/>
        <rFont val="Arial"/>
        <family val="2"/>
      </rPr>
      <t xml:space="preserve">*(This can include cases where the Ministry funded contraceptive supply for NGOs or social marketing.)
</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</si>
  <si>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'11-'12).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</si>
  <si>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r>
      <t xml:space="preserve">Source of </t>
    </r>
    <r>
      <rPr>
        <b/>
        <i/>
        <u/>
        <sz val="12"/>
        <color indexed="8"/>
        <rFont val="Arial"/>
        <family val="2"/>
      </rPr>
      <t>government</t>
    </r>
    <r>
      <rPr>
        <u/>
        <sz val="12"/>
        <color indexed="8"/>
        <rFont val="Arial"/>
        <family val="2"/>
      </rPr>
      <t xml:space="preserve"> funds </t>
    </r>
    <r>
      <rPr>
        <b/>
        <i/>
        <u/>
        <sz val="14"/>
        <color indexed="8"/>
        <rFont val="Arial"/>
        <family val="2"/>
      </rPr>
      <t>spent</t>
    </r>
    <r>
      <rPr>
        <u/>
        <sz val="12"/>
        <color indexed="8"/>
        <rFont val="Arial"/>
        <family val="2"/>
      </rPr>
      <t xml:space="preserve"> on contraceptive procurement</t>
    </r>
  </si>
  <si>
    <r>
      <t xml:space="preserve">Was this source used?
</t>
    </r>
    <r>
      <rPr>
        <i/>
        <sz val="11"/>
        <color indexed="8"/>
        <rFont val="Arial"/>
        <family val="2"/>
      </rPr>
      <t>(Y/N)</t>
    </r>
  </si>
  <si>
    <r>
      <t xml:space="preserve">Amount spent 
</t>
    </r>
    <r>
      <rPr>
        <i/>
        <sz val="12"/>
        <color indexed="8"/>
        <rFont val="Arial"/>
        <family val="2"/>
      </rPr>
      <t>(in USD)</t>
    </r>
  </si>
  <si>
    <r>
      <t>Time period</t>
    </r>
    <r>
      <rPr>
        <sz val="12"/>
        <color indexed="8"/>
        <rFont val="Arial"/>
        <family val="2"/>
      </rPr>
      <t xml:space="preserve"> (mm/yy-mm/yy)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</si>
  <si>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Contraceptive Procurement Table, PipeLine, etc.)</t>
    </r>
  </si>
  <si>
    <r>
      <t xml:space="preserve">a. Internally generated funds </t>
    </r>
    <r>
      <rPr>
        <b/>
        <u/>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</si>
  <si>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</si>
  <si>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b. Total of all other government funds </t>
    </r>
    <r>
      <rPr>
        <b/>
        <u/>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</si>
  <si>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</si>
  <si>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c. TOTAL government funds </t>
    </r>
    <r>
      <rPr>
        <b/>
        <u/>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</si>
  <si>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'11-'12).
</t>
    </r>
  </si>
  <si>
    <r>
      <t xml:space="preserve">Source of </t>
    </r>
    <r>
      <rPr>
        <b/>
        <i/>
        <u/>
        <sz val="12"/>
        <color indexed="8"/>
        <rFont val="Arial"/>
        <family val="2"/>
      </rPr>
      <t>donations</t>
    </r>
    <r>
      <rPr>
        <u/>
        <sz val="12"/>
        <color indexed="8"/>
        <rFont val="Arial"/>
        <family val="2"/>
      </rPr>
      <t xml:space="preserve"> of contraceptives for the public sector</t>
    </r>
    <r>
      <rPr>
        <sz val="12"/>
        <color indexed="8"/>
        <rFont val="Arial"/>
        <family val="2"/>
      </rPr>
      <t>*</t>
    </r>
    <r>
      <rPr>
        <u/>
        <sz val="12"/>
        <color indexed="8"/>
        <rFont val="Arial"/>
        <family val="2"/>
      </rPr>
      <t xml:space="preserve">
</t>
    </r>
    <r>
      <rPr>
        <i/>
        <sz val="10"/>
        <color indexed="8"/>
        <rFont val="Arial"/>
        <family val="2"/>
      </rPr>
      <t>*This can include cases where donors provide products to the Ministry for NGOs or social marketing.</t>
    </r>
  </si>
  <si>
    <r>
      <t xml:space="preserve">Was this a source?
</t>
    </r>
    <r>
      <rPr>
        <i/>
        <sz val="11"/>
        <color indexed="8"/>
        <rFont val="Arial"/>
        <family val="2"/>
      </rPr>
      <t>(Y/N)</t>
    </r>
  </si>
  <si>
    <r>
      <t>Amount of money spent</t>
    </r>
    <r>
      <rPr>
        <sz val="12"/>
        <color indexed="8"/>
        <rFont val="Arial"/>
        <family val="2"/>
      </rPr>
      <t xml:space="preserve"> on these procurements </t>
    </r>
    <r>
      <rPr>
        <u/>
        <sz val="12"/>
        <color indexed="8"/>
        <rFont val="Arial"/>
        <family val="2"/>
      </rPr>
      <t xml:space="preserve">
</t>
    </r>
    <r>
      <rPr>
        <i/>
        <sz val="12"/>
        <color indexed="8"/>
        <rFont val="Arial"/>
        <family val="2"/>
      </rPr>
      <t>(in USD)</t>
    </r>
  </si>
  <si>
    <r>
      <t xml:space="preserve">Time period </t>
    </r>
    <r>
      <rPr>
        <sz val="12"/>
        <color indexed="8"/>
        <rFont val="Arial"/>
        <family val="2"/>
      </rPr>
      <t xml:space="preserve">(mm/yy-mm/yy)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</si>
  <si>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Donor records, Contraceptive Procurement Table, PipeLine, RHInterchange, etc.</t>
    </r>
    <r>
      <rPr>
        <b/>
        <i/>
        <sz val="11"/>
        <rFont val="Arial"/>
        <family val="2"/>
      </rPr>
      <t/>
    </r>
  </si>
  <si>
    <r>
      <t xml:space="preserve">b. Global Fund grants used to procure </t>
    </r>
    <r>
      <rPr>
        <u/>
        <sz val="12"/>
        <color indexed="8"/>
        <rFont val="Arial"/>
        <family val="2"/>
      </rPr>
      <t>condoms</t>
    </r>
  </si>
  <si>
    <r>
      <t xml:space="preserve">c. Global Fund grants used to procure </t>
    </r>
    <r>
      <rPr>
        <u/>
        <sz val="12"/>
        <color indexed="8"/>
        <rFont val="Arial"/>
        <family val="2"/>
      </rPr>
      <t>contraceptives besides condoms</t>
    </r>
  </si>
  <si>
    <r>
      <t xml:space="preserve">d. 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</si>
  <si>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t xml:space="preserve">B10. </t>
    </r>
    <r>
      <rPr>
        <b/>
        <sz val="12"/>
        <color indexed="8"/>
        <rFont val="Arial"/>
        <family val="2"/>
      </rPr>
      <t xml:space="preserve">Government share of funds spent on contraceptive procurement for the public sector </t>
    </r>
    <r>
      <rPr>
        <sz val="12"/>
        <color indexed="8"/>
        <rFont val="Arial"/>
        <family val="2"/>
      </rPr>
      <t xml:space="preserve">- 
Of the total amount spent on contraceptives for the public sector in the most recent complete fiscal year (including government and donor funds), what percent was covered by government funds </t>
    </r>
    <r>
      <rPr>
        <i/>
        <sz val="11"/>
        <color indexed="8"/>
        <rFont val="Arial"/>
        <family val="2"/>
      </rPr>
      <t>(including internally generated funds, basket funds, World Bank credits or loans, and other funds given to the government)</t>
    </r>
    <r>
      <rPr>
        <sz val="11"/>
        <color indexed="8"/>
        <rFont val="Arial"/>
        <family val="2"/>
      </rPr>
      <t xml:space="preserve">? </t>
    </r>
    <r>
      <rPr>
        <sz val="12"/>
        <color indexed="8"/>
        <rFont val="Arial"/>
        <family val="2"/>
      </rPr>
      <t xml:space="preserve">
</t>
    </r>
    <r>
      <rPr>
        <b/>
        <sz val="12"/>
        <color indexed="8"/>
        <rFont val="Arial"/>
        <family val="2"/>
      </rPr>
      <t>This will auto-calculate.</t>
    </r>
    <r>
      <rPr>
        <i/>
        <sz val="10"/>
        <color indexed="8"/>
        <rFont val="Arial"/>
        <family val="2"/>
      </rPr>
      <t xml:space="preserve"> </t>
    </r>
    <r>
      <rPr>
        <i/>
        <sz val="11"/>
        <color indexed="8"/>
        <rFont val="Arial"/>
        <family val="2"/>
      </rPr>
      <t>(It contains the following formula: Total government spending (question B8c) / Grand total of all spending for public sector contraceptives from the government and donors (questions B8c+B9d))</t>
    </r>
  </si>
  <si>
    <t>Comments: 100% share of funds spent on contraceptive procurement for the public sector.</t>
  </si>
  <si>
    <r>
      <t xml:space="preserve">B12. </t>
    </r>
    <r>
      <rPr>
        <b/>
        <sz val="12"/>
        <color indexed="8"/>
        <rFont val="Arial"/>
        <family val="2"/>
      </rPr>
      <t>Total expenditures on public sector contraceptives as percent of amount that needed to be procured</t>
    </r>
    <r>
      <rPr>
        <sz val="12"/>
        <color indexed="8"/>
        <rFont val="Arial"/>
        <family val="2"/>
      </rPr>
      <t xml:space="preserve"> -
Of the estimated value of the contraceptives needed to be procured for the public sector for the most recent complete fiscal year, what percent was provided by any source (whether government or donor)? 
</t>
    </r>
    <r>
      <rPr>
        <b/>
        <sz val="12"/>
        <color indexed="8"/>
        <rFont val="Arial"/>
        <family val="2"/>
      </rPr>
      <t>This will auto-calculate.</t>
    </r>
    <r>
      <rPr>
        <b/>
        <sz val="11"/>
        <color indexed="8"/>
        <rFont val="Arial"/>
        <family val="2"/>
      </rPr>
      <t xml:space="preserve"> </t>
    </r>
    <r>
      <rPr>
        <sz val="11"/>
        <color indexed="8"/>
        <rFont val="Arial"/>
        <family val="2"/>
      </rPr>
      <t>(</t>
    </r>
    <r>
      <rPr>
        <i/>
        <sz val="11"/>
        <color indexed="8"/>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</si>
  <si>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indexed="8"/>
        <rFont val="Arial"/>
        <family val="2"/>
      </rPr>
      <t>(Please select from the dropdown.)</t>
    </r>
  </si>
  <si>
    <r>
      <t xml:space="preserve">C1. Are the following contraceptive methods offered through the commercial sector, public sector, NGOs, or social marketing? </t>
    </r>
    <r>
      <rPr>
        <i/>
        <sz val="11"/>
        <color indexed="8"/>
        <rFont val="Arial"/>
        <family val="2"/>
      </rPr>
      <t xml:space="preserve">(Please indicate which methods are </t>
    </r>
    <r>
      <rPr>
        <i/>
        <u/>
        <sz val="11"/>
        <color indexed="8"/>
        <rFont val="Arial"/>
        <family val="2"/>
      </rPr>
      <t>intended</t>
    </r>
    <r>
      <rPr>
        <i/>
        <sz val="11"/>
        <color indexed="8"/>
        <rFont val="Arial"/>
        <family val="2"/>
      </rPr>
      <t xml:space="preserve"> to be offered, not whether the method is currently in stock.) 
</t>
    </r>
    <r>
      <rPr>
        <i/>
        <sz val="12"/>
        <color indexed="8"/>
        <rFont val="Arial"/>
        <family val="2"/>
      </rPr>
      <t>(Please select from the dropdown list.)</t>
    </r>
  </si>
  <si>
    <r>
      <t>a. Combined oral contraceptives</t>
    </r>
    <r>
      <rPr>
        <sz val="11"/>
        <color indexed="8"/>
        <rFont val="Arial"/>
        <family val="2"/>
      </rPr>
      <t xml:space="preserve"> </t>
    </r>
    <r>
      <rPr>
        <i/>
        <sz val="11"/>
        <color indexed="8"/>
        <rFont val="Arial"/>
        <family val="2"/>
      </rPr>
      <t>(estrogen + progestin - for  example, LoFemenol, Microgynon)</t>
    </r>
  </si>
  <si>
    <r>
      <t>b. Progestin-only pills</t>
    </r>
    <r>
      <rPr>
        <i/>
        <sz val="11"/>
        <color indexed="8"/>
        <rFont val="Arial"/>
        <family val="2"/>
      </rPr>
      <t xml:space="preserve"> (for example, Ovrette, Microlut)</t>
    </r>
  </si>
  <si>
    <r>
      <t>c. Injectables</t>
    </r>
    <r>
      <rPr>
        <sz val="11"/>
        <color indexed="8"/>
        <rFont val="Arial"/>
        <family val="2"/>
      </rPr>
      <t xml:space="preserve"> </t>
    </r>
    <r>
      <rPr>
        <i/>
        <sz val="11"/>
        <color indexed="8"/>
        <rFont val="Arial"/>
        <family val="2"/>
      </rPr>
      <t>(for example, DepoProvera, Noristerat)</t>
    </r>
  </si>
  <si>
    <r>
      <t xml:space="preserve">d. Implants </t>
    </r>
    <r>
      <rPr>
        <i/>
        <sz val="11"/>
        <color indexed="8"/>
        <rFont val="Arial"/>
        <family val="2"/>
      </rPr>
      <t>(for example, Jadelle, Implanon)</t>
    </r>
  </si>
  <si>
    <r>
      <t xml:space="preserve">e. Intrauterine devices (IUDs) </t>
    </r>
    <r>
      <rPr>
        <i/>
        <sz val="11"/>
        <color indexed="8"/>
        <rFont val="Arial"/>
        <family val="2"/>
      </rPr>
      <t>(for example, Optima Copper T)</t>
    </r>
  </si>
  <si>
    <r>
      <t xml:space="preserve">h. Emergency contraceptive pills </t>
    </r>
    <r>
      <rPr>
        <i/>
        <sz val="11"/>
        <color indexed="8"/>
        <rFont val="Arial"/>
        <family val="2"/>
      </rPr>
      <t>(for example, Postinor)</t>
    </r>
  </si>
  <si>
    <r>
      <t>i. Long-acting permanent method for males</t>
    </r>
    <r>
      <rPr>
        <sz val="10"/>
        <color indexed="8"/>
        <rFont val="Arial"/>
        <family val="2"/>
      </rPr>
      <t xml:space="preserve"> </t>
    </r>
    <r>
      <rPr>
        <sz val="11"/>
        <color indexed="8"/>
        <rFont val="Arial"/>
        <family val="2"/>
      </rPr>
      <t>(</t>
    </r>
    <r>
      <rPr>
        <i/>
        <sz val="11"/>
        <color indexed="8"/>
        <rFont val="Arial"/>
        <family val="2"/>
      </rPr>
      <t>vasectomy)</t>
    </r>
  </si>
  <si>
    <r>
      <t>j. Long-acting permanent method for females</t>
    </r>
    <r>
      <rPr>
        <i/>
        <sz val="11"/>
        <color indexed="8"/>
        <rFont val="Arial"/>
        <family val="2"/>
      </rPr>
      <t xml:space="preserve"> (tubal ligation)</t>
    </r>
  </si>
  <si>
    <r>
      <t xml:space="preserve">l. Other contraceptive methods - specify 
</t>
    </r>
    <r>
      <rPr>
        <i/>
        <sz val="11"/>
        <color indexed="8"/>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</si>
  <si>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indexed="8"/>
        <rFont val="Arial"/>
        <family val="2"/>
      </rPr>
      <t>(Please select from the dropdown list.)</t>
    </r>
  </si>
  <si>
    <r>
      <t xml:space="preserve">Years Covered </t>
    </r>
    <r>
      <rPr>
        <i/>
        <u/>
        <sz val="11"/>
        <color indexed="8"/>
        <rFont val="Arial"/>
        <family val="2"/>
      </rPr>
      <t>(including strategy updates)</t>
    </r>
  </si>
  <si>
    <r>
      <t xml:space="preserve">D3. Are there policies that </t>
    </r>
    <r>
      <rPr>
        <u/>
        <sz val="12"/>
        <color indexed="8"/>
        <rFont val="Arial"/>
        <family val="2"/>
      </rPr>
      <t>hinder</t>
    </r>
    <r>
      <rPr>
        <sz val="12"/>
        <color indexed="8"/>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</si>
  <si>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indexed="8"/>
        <rFont val="Arial"/>
        <family val="2"/>
      </rPr>
      <t>enable</t>
    </r>
    <r>
      <rPr>
        <sz val="12"/>
        <color indexed="8"/>
        <rFont val="Arial"/>
        <family val="2"/>
      </rPr>
      <t xml:space="preserve"> the private sector (commercial sector, NGOs, or social marketing) to provide contraceptive methods?</t>
    </r>
  </si>
  <si>
    <r>
      <t xml:space="preserve">D8. Are there charges* to the client in the public sector for family planning:
</t>
    </r>
    <r>
      <rPr>
        <sz val="11"/>
        <color indexed="8"/>
        <rFont val="Arial"/>
        <family val="2"/>
      </rPr>
      <t>*</t>
    </r>
    <r>
      <rPr>
        <i/>
        <sz val="11"/>
        <color indexed="8"/>
        <rFont val="Arial"/>
        <family val="2"/>
      </rPr>
      <t>(This question refers to charges by policy, not under-the-table charges.)</t>
    </r>
    <r>
      <rPr>
        <sz val="12"/>
        <color indexed="8"/>
        <rFont val="Arial"/>
        <family val="2"/>
      </rPr>
      <t xml:space="preserve">
</t>
    </r>
  </si>
  <si>
    <r>
      <t xml:space="preserve">a. What year is the Poverty Reduction Strategy Paper from? </t>
    </r>
    <r>
      <rPr>
        <i/>
        <sz val="10"/>
        <color indexed="8"/>
        <rFont val="Arial"/>
        <family val="2"/>
      </rPr>
      <t>(most recent actual PRSP on IMF's site [not progress or summary report])</t>
    </r>
  </si>
  <si>
    <r>
      <t xml:space="preserve">E1.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</si>
  <si>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j. Time period covered by reports reviewed
</t>
    </r>
    <r>
      <rPr>
        <i/>
        <sz val="11"/>
        <color indexed="8"/>
        <rFont val="Arial"/>
        <family val="2"/>
      </rPr>
      <t xml:space="preserve">(mm/yy - mm/yy) (for example, reports from 01/12-12/12) </t>
    </r>
  </si>
  <si>
    <r>
      <t xml:space="preserve">k. Data source
</t>
    </r>
    <r>
      <rPr>
        <i/>
        <sz val="11"/>
        <color indexed="8"/>
        <rFont val="Arial"/>
        <family val="2"/>
      </rPr>
      <t>(for example: Procurement Planning and Monitoring Report, Logistics Management Information System, periodic physical inventory, warehouse reports)</t>
    </r>
  </si>
  <si>
    <r>
      <t>a. service delivery point level</t>
    </r>
    <r>
      <rPr>
        <i/>
        <sz val="11"/>
        <color indexed="8"/>
        <rFont val="Arial"/>
        <family val="2"/>
      </rPr>
      <t xml:space="preserve"> (i.e., public sector health facilities)</t>
    </r>
  </si>
  <si>
    <r>
      <t xml:space="preserve">b. central level </t>
    </r>
    <r>
      <rPr>
        <i/>
        <sz val="11"/>
        <color indexed="8"/>
        <rFont val="Arial"/>
        <family val="2"/>
      </rPr>
      <t>(i.e., central level warehouse for the public sector)</t>
    </r>
  </si>
  <si>
    <r>
      <t xml:space="preserve">Country: </t>
    </r>
    <r>
      <rPr>
        <b/>
        <u/>
        <sz val="18"/>
        <color theme="1"/>
        <rFont val="Arial"/>
        <family val="2"/>
      </rPr>
      <t>Armenia</t>
    </r>
  </si>
  <si>
    <t>01/12 - 12/12</t>
  </si>
  <si>
    <t>1/12 - 12/12</t>
  </si>
  <si>
    <r>
      <t xml:space="preserve">Country: </t>
    </r>
    <r>
      <rPr>
        <b/>
        <u/>
        <sz val="18"/>
        <color theme="1"/>
        <rFont val="Arial"/>
        <family val="2"/>
      </rPr>
      <t>Azerbaijan</t>
    </r>
  </si>
  <si>
    <t>F. Please note any overall comments about challenges and/or successes with contraceptive security in your country.</t>
  </si>
  <si>
    <r>
      <t xml:space="preserve">Country: </t>
    </r>
    <r>
      <rPr>
        <b/>
        <u/>
        <sz val="18"/>
        <color theme="1"/>
        <rFont val="Arial"/>
        <family val="2"/>
      </rPr>
      <t>Bangladesh</t>
    </r>
  </si>
  <si>
    <r>
      <t xml:space="preserve">Country: </t>
    </r>
    <r>
      <rPr>
        <b/>
        <u/>
        <sz val="18"/>
        <color theme="1"/>
        <rFont val="Arial"/>
        <family val="2"/>
      </rPr>
      <t>Benin</t>
    </r>
  </si>
  <si>
    <r>
      <t>Family Planning Panel (</t>
    </r>
    <r>
      <rPr>
        <i/>
        <sz val="12"/>
        <color theme="1"/>
        <rFont val="Arial"/>
        <family val="2"/>
      </rPr>
      <t>Panel PF</t>
    </r>
    <r>
      <rPr>
        <sz val="12"/>
        <color theme="1"/>
        <rFont val="Arial"/>
        <family val="2"/>
      </rPr>
      <t>)</t>
    </r>
  </si>
  <si>
    <r>
      <rPr>
        <i/>
        <sz val="12"/>
        <color theme="1"/>
        <rFont val="Arial"/>
        <family val="2"/>
      </rPr>
      <t>Association Béninoise pour le Marketing Social et la communication pour la santé (ABMS)</t>
    </r>
    <r>
      <rPr>
        <sz val="12"/>
        <color theme="1"/>
        <rFont val="Arial"/>
        <family val="2"/>
      </rPr>
      <t xml:space="preserve"> (Benin Association for Social Marketing and Health Communication) / PSI </t>
    </r>
  </si>
  <si>
    <r>
      <t xml:space="preserve">Association Béninoise pour la Promotion de la Famille (ABPF) </t>
    </r>
    <r>
      <rPr>
        <sz val="12"/>
        <color theme="1"/>
        <rFont val="Arial"/>
        <family val="2"/>
      </rPr>
      <t>(Benin Association for Family Promotion)</t>
    </r>
  </si>
  <si>
    <r>
      <t>Centrale d’Achat des Médicaments Essentiels et des Consommables Médicaux (CAME)</t>
    </r>
    <r>
      <rPr>
        <sz val="12"/>
        <color theme="1"/>
        <rFont val="Arial"/>
        <family val="2"/>
      </rPr>
      <t xml:space="preserve"> - central medical store</t>
    </r>
  </si>
  <si>
    <r>
      <t xml:space="preserve">Country: </t>
    </r>
    <r>
      <rPr>
        <b/>
        <u/>
        <sz val="18"/>
        <color theme="1"/>
        <rFont val="Arial"/>
        <family val="2"/>
      </rPr>
      <t>Burkina Faso</t>
    </r>
  </si>
  <si>
    <r>
      <t xml:space="preserve">Projet de Marketing Social et de Communication pour la Santé (PROMACO) </t>
    </r>
    <r>
      <rPr>
        <sz val="12"/>
        <rFont val="Arial"/>
        <family val="2"/>
      </rPr>
      <t>(Social Marketing and Health Communication Project)</t>
    </r>
  </si>
  <si>
    <r>
      <t>UNFPA, USAID Represented by USAID | DELIVER PROJECT, IPPF Represented by</t>
    </r>
    <r>
      <rPr>
        <i/>
        <sz val="12"/>
        <rFont val="Arial"/>
        <family val="2"/>
      </rPr>
      <t xml:space="preserve"> L’Association Burkinabè pour le Bien-Être Familial (ABBEF)</t>
    </r>
    <r>
      <rPr>
        <sz val="12"/>
        <rFont val="Arial"/>
        <family val="2"/>
      </rPr>
      <t xml:space="preserve"> (the Burkinabe Association for Family Well-Being)</t>
    </r>
  </si>
  <si>
    <r>
      <rPr>
        <i/>
        <sz val="12"/>
        <rFont val="Arial"/>
        <family val="2"/>
      </rPr>
      <t>CAMEG</t>
    </r>
    <r>
      <rPr>
        <sz val="12"/>
        <rFont val="Arial"/>
        <family val="2"/>
      </rPr>
      <t xml:space="preserve"> (Central Medical Stores)</t>
    </r>
  </si>
  <si>
    <r>
      <t xml:space="preserve">Directorate of Information and Health Statistics, National Public Health School, HIV/AIDS Associations, Burkinabe Association of Midwives, Society of Gynecologists and Obstetricians, Jhpiego, </t>
    </r>
    <r>
      <rPr>
        <i/>
        <sz val="12"/>
        <rFont val="Arial"/>
        <family val="2"/>
      </rPr>
      <t>RAJS</t>
    </r>
    <r>
      <rPr>
        <sz val="12"/>
        <rFont val="Arial"/>
        <family val="2"/>
      </rPr>
      <t xml:space="preserve"> (African Youth Network for Health and Development), RESPOND, GIZ, Inistitute of Research in Health Sciences, </t>
    </r>
    <r>
      <rPr>
        <i/>
        <sz val="12"/>
        <rFont val="Arial"/>
        <family val="2"/>
      </rPr>
      <t>DASPAJ</t>
    </r>
    <r>
      <rPr>
        <sz val="12"/>
        <rFont val="Arial"/>
        <family val="2"/>
      </rPr>
      <t xml:space="preserve"> (Directorate of Adolescent Health, Youth and the Elderly), Directorate of Community Health, Directorate of Public Hygiene and of Health Education, Burkinabe Society of Pediatrics, Network of organizations of youth for development, and </t>
    </r>
    <r>
      <rPr>
        <i/>
        <sz val="12"/>
        <rFont val="Arial"/>
        <family val="2"/>
      </rPr>
      <t>Equilibres et populations</t>
    </r>
    <r>
      <rPr>
        <sz val="12"/>
        <rFont val="Arial"/>
        <family val="2"/>
      </rPr>
      <t xml:space="preserve"> (Balance and Populations - a local NGO)</t>
    </r>
  </si>
  <si>
    <t xml:space="preserve">D11. Name of the list(s)
</t>
  </si>
  <si>
    <t xml:space="preserve">D12. Notes about the list(s)
</t>
  </si>
  <si>
    <r>
      <t xml:space="preserve">Country: </t>
    </r>
    <r>
      <rPr>
        <b/>
        <u/>
        <sz val="18"/>
        <color theme="1"/>
        <rFont val="Arial"/>
        <family val="2"/>
      </rPr>
      <t>Burundi</t>
    </r>
  </si>
  <si>
    <r>
      <rPr>
        <b/>
        <sz val="12"/>
        <color indexed="8"/>
        <rFont val="Arial"/>
        <family val="2"/>
      </rPr>
      <t xml:space="preserve">Challenge: </t>
    </r>
    <r>
      <rPr>
        <sz val="12"/>
        <color indexed="8"/>
        <rFont val="Arial"/>
        <family val="2"/>
      </rPr>
      <t xml:space="preserve">Health centers attached to the Catholic Church (12%) do not provide modern contraceptive methods.
</t>
    </r>
    <r>
      <rPr>
        <b/>
        <sz val="12"/>
        <color indexed="8"/>
        <rFont val="Arial"/>
        <family val="2"/>
      </rPr>
      <t>Success:</t>
    </r>
    <r>
      <rPr>
        <sz val="12"/>
        <color indexed="8"/>
        <rFont val="Arial"/>
        <family val="2"/>
      </rPr>
      <t xml:space="preserve"> The country did not experience stock outs of contraceptives during the reporting period.</t>
    </r>
  </si>
  <si>
    <r>
      <t xml:space="preserve">Country: </t>
    </r>
    <r>
      <rPr>
        <b/>
        <u/>
        <sz val="18"/>
        <color theme="1"/>
        <rFont val="Arial"/>
        <family val="2"/>
      </rPr>
      <t>Dominican Republic</t>
    </r>
  </si>
  <si>
    <r>
      <rPr>
        <i/>
        <sz val="12"/>
        <color theme="1"/>
        <rFont val="Arial"/>
        <family val="2"/>
      </rPr>
      <t xml:space="preserve">Comite para la Disponibilidad Asegurada de Insumos y Anticonceptivos </t>
    </r>
    <r>
      <rPr>
        <sz val="12"/>
        <color theme="1"/>
        <rFont val="Arial"/>
        <family val="2"/>
      </rPr>
      <t xml:space="preserve">(Contraceptive and Commodity Security Committee) (A change to ". . . reproductive health suppplies" has been approved.) </t>
    </r>
  </si>
  <si>
    <r>
      <rPr>
        <i/>
        <sz val="12"/>
        <color theme="1"/>
        <rFont val="Arial"/>
        <family val="2"/>
      </rPr>
      <t>PROFAMILIA</t>
    </r>
    <r>
      <rPr>
        <sz val="12"/>
        <color theme="1"/>
        <rFont val="Arial"/>
        <family val="2"/>
      </rPr>
      <t xml:space="preserve"> (Family Well-Being Association/IPPF affiliate), </t>
    </r>
    <r>
      <rPr>
        <i/>
        <sz val="12"/>
        <color theme="1"/>
        <rFont val="Arial"/>
        <family val="2"/>
      </rPr>
      <t>ADOPLAFAM</t>
    </r>
    <r>
      <rPr>
        <sz val="12"/>
        <color theme="1"/>
        <rFont val="Arial"/>
        <family val="2"/>
      </rPr>
      <t xml:space="preserve"> (Dominican Family Planning Association), </t>
    </r>
    <r>
      <rPr>
        <i/>
        <sz val="12"/>
        <color theme="1"/>
        <rFont val="Arial"/>
        <family val="2"/>
      </rPr>
      <t>MUDE</t>
    </r>
    <r>
      <rPr>
        <sz val="12"/>
        <color theme="1"/>
        <rFont val="Arial"/>
        <family val="2"/>
      </rPr>
      <t xml:space="preserve"> (Dominican Women in Development) PSI</t>
    </r>
  </si>
  <si>
    <r>
      <rPr>
        <i/>
        <sz val="12"/>
        <color theme="1"/>
        <rFont val="Arial"/>
        <family val="2"/>
      </rPr>
      <t>PROFAMILIA</t>
    </r>
    <r>
      <rPr>
        <sz val="12"/>
        <color theme="1"/>
        <rFont val="Arial"/>
        <family val="2"/>
      </rPr>
      <t xml:space="preserve">, </t>
    </r>
    <r>
      <rPr>
        <i/>
        <sz val="12"/>
        <color theme="1"/>
        <rFont val="Arial"/>
        <family val="2"/>
      </rPr>
      <t>ADOPLAFAM,</t>
    </r>
    <r>
      <rPr>
        <sz val="12"/>
        <color theme="1"/>
        <rFont val="Arial"/>
        <family val="2"/>
      </rPr>
      <t xml:space="preserve"> </t>
    </r>
    <r>
      <rPr>
        <i/>
        <sz val="12"/>
        <color theme="1"/>
        <rFont val="Arial"/>
        <family val="2"/>
      </rPr>
      <t>MUDE</t>
    </r>
    <r>
      <rPr>
        <sz val="12"/>
        <color theme="1"/>
        <rFont val="Arial"/>
        <family val="2"/>
      </rPr>
      <t xml:space="preserve"> and 30 more institutions</t>
    </r>
  </si>
  <si>
    <r>
      <t xml:space="preserve">UNFPA, </t>
    </r>
    <r>
      <rPr>
        <i/>
        <sz val="12"/>
        <color theme="1"/>
        <rFont val="Arial"/>
        <family val="2"/>
      </rPr>
      <t>OPS/OMS</t>
    </r>
    <r>
      <rPr>
        <sz val="12"/>
        <color theme="1"/>
        <rFont val="Arial"/>
        <family val="2"/>
      </rPr>
      <t xml:space="preserve"> (Pan American Health Organization/World Health Organization)</t>
    </r>
  </si>
  <si>
    <t>Comments: Funds spent represented half of what was requested and corresponded to 6 months, but there was no other disbursement in the year to complete the coverage for 2012.</t>
  </si>
  <si>
    <r>
      <t xml:space="preserve">General Directorate of Mothers, Children, and Adolescents </t>
    </r>
    <r>
      <rPr>
        <i/>
        <sz val="12"/>
        <color theme="1"/>
        <rFont val="Arial"/>
        <family val="2"/>
      </rPr>
      <t>(DIGEMIA);</t>
    </r>
    <r>
      <rPr>
        <sz val="12"/>
        <color theme="1"/>
        <rFont val="Arial"/>
        <family val="2"/>
      </rPr>
      <t xml:space="preserve"> Unified System of Supply and Medicine Management (</t>
    </r>
    <r>
      <rPr>
        <i/>
        <sz val="12"/>
        <color theme="1"/>
        <rFont val="Arial"/>
        <family val="2"/>
      </rPr>
      <t>SUGEMI);</t>
    </r>
    <r>
      <rPr>
        <sz val="12"/>
        <color theme="1"/>
        <rFont val="Arial"/>
        <family val="2"/>
      </rPr>
      <t xml:space="preserve"> and UNFPA</t>
    </r>
  </si>
  <si>
    <r>
      <rPr>
        <i/>
        <sz val="12"/>
        <rFont val="Arial"/>
        <family val="2"/>
      </rPr>
      <t xml:space="preserve">Cuadro Basico de los Medicamentos Esenciales (CBME) </t>
    </r>
    <r>
      <rPr>
        <sz val="12"/>
        <rFont val="Arial"/>
        <family val="2"/>
      </rPr>
      <t>(basic chart of essential medicines)</t>
    </r>
  </si>
  <si>
    <r>
      <t xml:space="preserve">Country: </t>
    </r>
    <r>
      <rPr>
        <b/>
        <u/>
        <sz val="18"/>
        <color theme="1"/>
        <rFont val="Arial"/>
        <family val="2"/>
      </rPr>
      <t>El Salvador</t>
    </r>
  </si>
  <si>
    <r>
      <t xml:space="preserve">Salvadoran Demographic Association </t>
    </r>
    <r>
      <rPr>
        <i/>
        <sz val="12"/>
        <rFont val="Arial"/>
        <family val="2"/>
      </rPr>
      <t>(ADS)</t>
    </r>
  </si>
  <si>
    <r>
      <t xml:space="preserve">Salvadoran Demographic Association </t>
    </r>
    <r>
      <rPr>
        <i/>
        <sz val="12"/>
        <rFont val="Arial"/>
        <family val="2"/>
      </rPr>
      <t xml:space="preserve">(ADS) </t>
    </r>
  </si>
  <si>
    <r>
      <t xml:space="preserve">Unit of Comprehensive and Integrated Attention to Sexual and Reproductive Health </t>
    </r>
    <r>
      <rPr>
        <i/>
        <sz val="12"/>
        <rFont val="Arial"/>
        <family val="2"/>
      </rPr>
      <t>(Atencion Integral e Integrada a la SSR)</t>
    </r>
    <r>
      <rPr>
        <sz val="12"/>
        <rFont val="Arial"/>
        <family val="2"/>
      </rPr>
      <t>, Maternal Health sub-program</t>
    </r>
  </si>
  <si>
    <t>Comments:
Some of the funds are Global Fund/UNDP</t>
  </si>
  <si>
    <t>Comments:</t>
  </si>
  <si>
    <r>
      <t xml:space="preserve">Country: </t>
    </r>
    <r>
      <rPr>
        <b/>
        <u/>
        <sz val="18"/>
        <color theme="1"/>
        <rFont val="Arial"/>
        <family val="2"/>
      </rPr>
      <t>Ethiopia</t>
    </r>
  </si>
  <si>
    <t xml:space="preserve"> </t>
  </si>
  <si>
    <t xml:space="preserve">Comments: Out of the total government expenditure, 6.6 million USD was allocated for 2010/11, though spent in 2011/12. </t>
  </si>
  <si>
    <r>
      <rPr>
        <u/>
        <sz val="12"/>
        <color theme="1"/>
        <rFont val="Arial"/>
        <family val="2"/>
      </rPr>
      <t>Financing</t>
    </r>
    <r>
      <rPr>
        <sz val="12"/>
        <color theme="1"/>
        <rFont val="Arial"/>
        <family val="2"/>
      </rPr>
      <t xml:space="preserve">: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t>
    </r>
    <r>
      <rPr>
        <u/>
        <sz val="12"/>
        <color theme="1"/>
        <rFont val="Arial"/>
        <family val="2"/>
      </rPr>
      <t>Procurement</t>
    </r>
    <r>
      <rPr>
        <sz val="12"/>
        <color theme="1"/>
        <rFont val="Arial"/>
        <family val="2"/>
      </rPr>
      <t xml:space="preserve">: Pharmacutical Fund &amp; Supply Agency (PFSA) has handled the procurement of contraceptives from Protection of Basic Services (PBS)II, MDG pooled funds, and internally generated funds, except for IUCDs. As part of the IUCD scale-up initative,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r>
  </si>
  <si>
    <r>
      <t xml:space="preserve">Country: </t>
    </r>
    <r>
      <rPr>
        <b/>
        <u/>
        <sz val="18"/>
        <color theme="1"/>
        <rFont val="Arial"/>
        <family val="2"/>
      </rPr>
      <t>Georgia</t>
    </r>
  </si>
  <si>
    <r>
      <t xml:space="preserve">Country: </t>
    </r>
    <r>
      <rPr>
        <b/>
        <u/>
        <sz val="18"/>
        <color theme="1"/>
        <rFont val="Arial"/>
        <family val="2"/>
      </rPr>
      <t>Ghana</t>
    </r>
  </si>
  <si>
    <t>Comments: Over 100% because condoms procured during this period were far in excess of requirements for the year under review.</t>
  </si>
  <si>
    <t>01/12 -12/12</t>
  </si>
  <si>
    <r>
      <t xml:space="preserve">Country: </t>
    </r>
    <r>
      <rPr>
        <b/>
        <u/>
        <sz val="18"/>
        <color theme="1"/>
        <rFont val="Arial"/>
        <family val="2"/>
      </rPr>
      <t>Guatemala</t>
    </r>
  </si>
  <si>
    <r>
      <rPr>
        <i/>
        <sz val="12"/>
        <rFont val="Arial"/>
        <family val="2"/>
      </rPr>
      <t>Comision Nacional de  Aseguramiento de Anticonceptivos (CNAA)</t>
    </r>
    <r>
      <rPr>
        <sz val="12"/>
        <rFont val="Arial"/>
        <family val="2"/>
      </rPr>
      <t xml:space="preserve"> (National Contraceptive Security Committee)</t>
    </r>
  </si>
  <si>
    <r>
      <t>APROFAM (</t>
    </r>
    <r>
      <rPr>
        <i/>
        <sz val="12"/>
        <rFont val="Arial"/>
        <family val="2"/>
      </rPr>
      <t>Asociación Pro Bienestar de La Familia</t>
    </r>
    <r>
      <rPr>
        <sz val="12"/>
        <rFont val="Arial"/>
        <family val="2"/>
      </rPr>
      <t xml:space="preserve"> - Association for the Well-Being of the Family), Guatemalan Association of Women Doctors (</t>
    </r>
    <r>
      <rPr>
        <i/>
        <sz val="12"/>
        <rFont val="Arial"/>
        <family val="2"/>
      </rPr>
      <t xml:space="preserve">Asociación Guatemalteca de Mujeres Médicas), Instancia por la Salud y el Desarrollo de las Mujeres </t>
    </r>
    <r>
      <rPr>
        <sz val="12"/>
        <rFont val="Arial"/>
        <family val="2"/>
      </rPr>
      <t>(Assoc. for the Health &amp; Development of Women)</t>
    </r>
  </si>
  <si>
    <r>
      <t xml:space="preserve">Other official members are: </t>
    </r>
    <r>
      <rPr>
        <i/>
        <sz val="12"/>
        <rFont val="Arial"/>
        <family val="2"/>
      </rPr>
      <t>Instituto Guatemalteco de Seguridad Social</t>
    </r>
    <r>
      <rPr>
        <sz val="12"/>
        <rFont val="Arial"/>
        <family val="2"/>
      </rPr>
      <t xml:space="preserve">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t>
    </r>
  </si>
  <si>
    <t>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t>
  </si>
  <si>
    <r>
      <rPr>
        <i/>
        <sz val="12"/>
        <rFont val="Arial"/>
        <family val="2"/>
      </rPr>
      <t>Listado Basico de Medicamentos del Primero y Segundo Nivel</t>
    </r>
    <r>
      <rPr>
        <sz val="12"/>
        <rFont val="Arial"/>
        <family val="2"/>
      </rPr>
      <t xml:space="preserve"> (Basic List of Medicines for the First and Second Levels)</t>
    </r>
  </si>
  <si>
    <r>
      <t xml:space="preserve">Country: </t>
    </r>
    <r>
      <rPr>
        <b/>
        <u/>
        <sz val="18"/>
        <color theme="1"/>
        <rFont val="Arial"/>
        <family val="2"/>
      </rPr>
      <t>Guinea</t>
    </r>
  </si>
  <si>
    <r>
      <t xml:space="preserve">Country: </t>
    </r>
    <r>
      <rPr>
        <b/>
        <u/>
        <sz val="18"/>
        <color theme="1"/>
        <rFont val="Arial"/>
        <family val="2"/>
      </rPr>
      <t>Haiti</t>
    </r>
  </si>
  <si>
    <r>
      <rPr>
        <i/>
        <sz val="12"/>
        <rFont val="Arial"/>
        <family val="2"/>
      </rPr>
      <t>Comité Technique en Santé de la Reproduction</t>
    </r>
    <r>
      <rPr>
        <sz val="12"/>
        <rFont val="Arial"/>
        <family val="2"/>
      </rPr>
      <t xml:space="preserve"> (Reproductive Health Technical Committee - RHTC)</t>
    </r>
  </si>
  <si>
    <r>
      <t>PROFAMIL (IPPF affiliate), Management Sciences for Health (MSH), Jhpiego, Foundation for Reproductive Health and Family Education (</t>
    </r>
    <r>
      <rPr>
        <i/>
        <sz val="12"/>
        <rFont val="Arial"/>
        <family val="2"/>
      </rPr>
      <t>FOSREF</t>
    </r>
    <r>
      <rPr>
        <sz val="12"/>
        <rFont val="Arial"/>
        <family val="2"/>
      </rPr>
      <t>)</t>
    </r>
  </si>
  <si>
    <r>
      <rPr>
        <i/>
        <sz val="12"/>
        <rFont val="Arial"/>
        <family val="2"/>
      </rPr>
      <t>Plan d'action de la Direction de la Santé de la Famille</t>
    </r>
    <r>
      <rPr>
        <sz val="12"/>
        <rFont val="Arial"/>
        <family val="2"/>
      </rPr>
      <t xml:space="preserve"> - Action Plan of the Directorate of Family Health</t>
    </r>
  </si>
  <si>
    <r>
      <t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t>
    </r>
    <r>
      <rPr>
        <i/>
        <sz val="12"/>
        <color theme="1"/>
        <rFont val="Arial"/>
        <family val="2"/>
      </rPr>
      <t>DSF</t>
    </r>
    <r>
      <rPr>
        <sz val="12"/>
        <color theme="1"/>
        <rFont val="Arial"/>
        <family val="2"/>
      </rPr>
      <t xml:space="preserve"> (Directorate of Family Health) has not yet convened partners for the RHTC.
</t>
    </r>
  </si>
  <si>
    <r>
      <t xml:space="preserve">Country: </t>
    </r>
    <r>
      <rPr>
        <b/>
        <u/>
        <sz val="18"/>
        <color theme="1"/>
        <rFont val="Arial"/>
        <family val="2"/>
      </rPr>
      <t>Honduras</t>
    </r>
  </si>
  <si>
    <r>
      <rPr>
        <i/>
        <sz val="12"/>
        <rFont val="Arial"/>
        <family val="2"/>
      </rPr>
      <t>Comité Interinstitucional de Disponibilidad Asegurada de Insumos Anticonceptivos (CIDAIA)</t>
    </r>
    <r>
      <rPr>
        <sz val="12"/>
        <rFont val="Arial"/>
        <family val="2"/>
      </rPr>
      <t xml:space="preserve"> - Inter-institutional Committee for Contraceptive Security</t>
    </r>
  </si>
  <si>
    <t>Comments:
The total amount that was spent for contraceptive procurement consisted of funds donated by the United Nations. As of June, the government had not even assigned the budget destined for procurement because of the illiquidity of the government.</t>
  </si>
  <si>
    <t>Comments:
Government funds were not used to purchase contraceptives in 2013.</t>
  </si>
  <si>
    <t>Comments: The donated funds from UNFPA were used to buy approximately 65% of the contraceptive methods estimated to cover the fiscal year.</t>
  </si>
  <si>
    <t>Comments:
We did not succeed in buying all of the methods estimated as needed for delivery in 2013. The funding gap that was not covered was approximately 35%</t>
  </si>
  <si>
    <r>
      <t xml:space="preserve">Country: </t>
    </r>
    <r>
      <rPr>
        <b/>
        <u/>
        <sz val="18"/>
        <color theme="1"/>
        <rFont val="Arial"/>
        <family val="2"/>
      </rPr>
      <t>India</t>
    </r>
  </si>
  <si>
    <r>
      <t xml:space="preserve">Country: </t>
    </r>
    <r>
      <rPr>
        <b/>
        <u/>
        <sz val="18"/>
        <color theme="1"/>
        <rFont val="Arial"/>
        <family val="2"/>
      </rPr>
      <t>Indonesia</t>
    </r>
  </si>
  <si>
    <t>Country: Kenya</t>
  </si>
  <si>
    <t>07/11 - 06/12</t>
  </si>
  <si>
    <r>
      <t xml:space="preserve">Country: </t>
    </r>
    <r>
      <rPr>
        <b/>
        <u/>
        <sz val="18"/>
        <color theme="1"/>
        <rFont val="Arial"/>
        <family val="2"/>
      </rPr>
      <t>Liberia</t>
    </r>
  </si>
  <si>
    <r>
      <t xml:space="preserve">Merlin, International Rescue Committee (IRC), </t>
    </r>
    <r>
      <rPr>
        <i/>
        <sz val="12"/>
        <rFont val="Arial"/>
        <family val="2"/>
      </rPr>
      <t>Medicin Du Monde (MDM)</t>
    </r>
    <r>
      <rPr>
        <sz val="12"/>
        <rFont val="Arial"/>
        <family val="2"/>
      </rPr>
      <t>,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t>
    </r>
  </si>
  <si>
    <t>Comments: Government funds were not spent on the procurement of contraceptives</t>
  </si>
  <si>
    <t>Comments: 37% of the total needs</t>
  </si>
  <si>
    <t xml:space="preserve">Comments: Commitment for the procurement of emergency contraceptive kits for use by the public sector
</t>
  </si>
  <si>
    <r>
      <t xml:space="preserve">Country: </t>
    </r>
    <r>
      <rPr>
        <b/>
        <u/>
        <sz val="18"/>
        <color theme="1"/>
        <rFont val="Arial"/>
        <family val="2"/>
      </rPr>
      <t>Madagascar</t>
    </r>
  </si>
  <si>
    <r>
      <rPr>
        <i/>
        <sz val="12"/>
        <rFont val="Arial"/>
        <family val="2"/>
      </rPr>
      <t>Comité de Sécurité en Intrants de Santé</t>
    </r>
    <r>
      <rPr>
        <sz val="12"/>
        <rFont val="Arial"/>
        <family val="2"/>
      </rPr>
      <t xml:space="preserve"> (Health Commodities Security Committee)</t>
    </r>
  </si>
  <si>
    <r>
      <t xml:space="preserve">Direction de Santé de la Mère, de l'Enfant, et de la Reproduction (DSMER) - </t>
    </r>
    <r>
      <rPr>
        <sz val="12"/>
        <rFont val="Arial"/>
        <family val="2"/>
      </rPr>
      <t>Directorate of Maternal, Child, and Reproductive Health</t>
    </r>
  </si>
  <si>
    <r>
      <t xml:space="preserve">Direction de la Pharmacie, des Laboratoires, et de la Medecine Traditionnelle (DPLMT) </t>
    </r>
    <r>
      <rPr>
        <sz val="12"/>
        <rFont val="Arial"/>
        <family val="2"/>
      </rPr>
      <t>- Directorate of Pharmacy, Laboratories, and Traditional Medicine</t>
    </r>
  </si>
  <si>
    <r>
      <rPr>
        <i/>
        <sz val="12"/>
        <rFont val="Arial"/>
        <family val="2"/>
      </rPr>
      <t>Plan Stratégique de Sécurisation des Produits de Santé de la Reproduction à Madagascar</t>
    </r>
    <r>
      <rPr>
        <sz val="12"/>
        <rFont val="Arial"/>
        <family val="2"/>
      </rPr>
      <t xml:space="preserve"> (Strategic Plan for Madagascar Reproductive Health Commodity Security)</t>
    </r>
  </si>
  <si>
    <r>
      <rPr>
        <i/>
        <sz val="12"/>
        <rFont val="Arial"/>
        <family val="2"/>
      </rPr>
      <t>Politique Nationale de Santé Communautaire</t>
    </r>
    <r>
      <rPr>
        <sz val="12"/>
        <rFont val="Arial"/>
        <family val="2"/>
      </rPr>
      <t xml:space="preserve"> (National Community Health Policy)</t>
    </r>
  </si>
  <si>
    <r>
      <rPr>
        <i/>
        <sz val="12"/>
        <rFont val="Arial"/>
        <family val="2"/>
      </rPr>
      <t>Liste des Médicaments Enregitrés à Madagascar</t>
    </r>
    <r>
      <rPr>
        <sz val="12"/>
        <rFont val="Arial"/>
        <family val="2"/>
      </rPr>
      <t xml:space="preserve"> (List of drugs registered in Madagascar)</t>
    </r>
  </si>
  <si>
    <r>
      <t xml:space="preserve">Country: </t>
    </r>
    <r>
      <rPr>
        <b/>
        <u/>
        <sz val="18"/>
        <color theme="1"/>
        <rFont val="Arial"/>
        <family val="2"/>
      </rPr>
      <t>Malawi</t>
    </r>
  </si>
  <si>
    <r>
      <t xml:space="preserve">Country: </t>
    </r>
    <r>
      <rPr>
        <b/>
        <u/>
        <sz val="18"/>
        <color theme="1"/>
        <rFont val="Arial"/>
        <family val="2"/>
      </rPr>
      <t>Mali</t>
    </r>
  </si>
  <si>
    <r>
      <t xml:space="preserve">National Committee for Monitoring the Reproductive Health Commodity Security Plan </t>
    </r>
    <r>
      <rPr>
        <i/>
        <sz val="12"/>
        <rFont val="Arial"/>
        <family val="2"/>
      </rPr>
      <t>(Comission Nationale de Suivi du Plan de Sécurisation des Produits de la Santé de la Reproduction)</t>
    </r>
  </si>
  <si>
    <r>
      <t xml:space="preserve">Association of Support in the Development of the Activities of Population (ASDAP), Marie Stopes International (MSI), </t>
    </r>
    <r>
      <rPr>
        <i/>
        <sz val="12"/>
        <rFont val="Arial"/>
        <family val="2"/>
      </rPr>
      <t>Groupe Pivot Santé Population (GP/SP)</t>
    </r>
    <r>
      <rPr>
        <sz val="12"/>
        <rFont val="Arial"/>
        <family val="2"/>
      </rPr>
      <t xml:space="preserve">, Health Policy Initiative (HPI), System for Improved Access to Pharmaceuticals and Services, </t>
    </r>
    <r>
      <rPr>
        <i/>
        <sz val="12"/>
        <rFont val="Arial"/>
        <family val="2"/>
      </rPr>
      <t>Assistance Technique Nationale plus (ATNplus)</t>
    </r>
    <r>
      <rPr>
        <sz val="12"/>
        <rFont val="Arial"/>
        <family val="2"/>
      </rPr>
      <t xml:space="preserve">, </t>
    </r>
    <r>
      <rPr>
        <i/>
        <sz val="12"/>
        <rFont val="Arial"/>
        <family val="2"/>
      </rPr>
      <t>Projet Keneya Ciwara II (PKCII)</t>
    </r>
    <r>
      <rPr>
        <sz val="12"/>
        <rFont val="Arial"/>
        <family val="2"/>
      </rPr>
      <t xml:space="preserve">, </t>
    </r>
    <r>
      <rPr>
        <i/>
        <sz val="12"/>
        <rFont val="Arial"/>
        <family val="2"/>
      </rPr>
      <t>Association Malienne  pour la Protection et la Promotion de la Famille (AMPPF)</t>
    </r>
  </si>
  <si>
    <r>
      <rPr>
        <i/>
        <sz val="12"/>
        <rFont val="Arial"/>
        <family val="2"/>
      </rPr>
      <t xml:space="preserve">Conseil National de l'ordre des Pharmaciens (CNOP) de l'ordre des Médecins (CNOM) et de l'ordre des Sages Femme (CNOS) </t>
    </r>
    <r>
      <rPr>
        <sz val="12"/>
        <rFont val="Arial"/>
        <family val="2"/>
      </rPr>
      <t>(National Council of Pharmacists, Physicians and Midwives)</t>
    </r>
  </si>
  <si>
    <t>1/12 -12/12</t>
  </si>
  <si>
    <t>Comments: Due to the coup of March 2012, other partners suspended their funding contribution for the purchase of contraceptives.</t>
  </si>
  <si>
    <r>
      <t xml:space="preserve">Country: </t>
    </r>
    <r>
      <rPr>
        <b/>
        <u/>
        <sz val="18"/>
        <color theme="1"/>
        <rFont val="Arial"/>
        <family val="2"/>
      </rPr>
      <t>Mauritania</t>
    </r>
  </si>
  <si>
    <r>
      <t xml:space="preserve">Country: </t>
    </r>
    <r>
      <rPr>
        <b/>
        <u/>
        <sz val="18"/>
        <color theme="1"/>
        <rFont val="Arial"/>
        <family val="2"/>
      </rPr>
      <t>Mozambique</t>
    </r>
  </si>
  <si>
    <r>
      <rPr>
        <i/>
        <sz val="12"/>
        <rFont val="Arial"/>
        <family val="2"/>
      </rPr>
      <t>Central de Medicamentos e Artigos Medicos</t>
    </r>
    <r>
      <rPr>
        <sz val="12"/>
        <rFont val="Arial"/>
        <family val="2"/>
      </rPr>
      <t xml:space="preserve"> (CMAM) (central medical store)</t>
    </r>
  </si>
  <si>
    <r>
      <rPr>
        <sz val="12"/>
        <color theme="3" tint="-0.249977111117893"/>
        <rFont val="Arial"/>
        <family val="2"/>
      </rPr>
      <t>For IUDs and Jadelle trained nurses can do the insertions.</t>
    </r>
    <r>
      <rPr>
        <sz val="12"/>
        <rFont val="Arial"/>
        <family val="2"/>
      </rPr>
      <t xml:space="preserve"> </t>
    </r>
  </si>
  <si>
    <r>
      <t xml:space="preserve">Country: </t>
    </r>
    <r>
      <rPr>
        <b/>
        <u/>
        <sz val="18"/>
        <color theme="1"/>
        <rFont val="Arial"/>
        <family val="2"/>
      </rPr>
      <t>Nepal</t>
    </r>
  </si>
  <si>
    <r>
      <t xml:space="preserve">Country: </t>
    </r>
    <r>
      <rPr>
        <b/>
        <u/>
        <sz val="18"/>
        <color theme="1"/>
        <rFont val="Arial"/>
        <family val="2"/>
      </rPr>
      <t>Nicaragua</t>
    </r>
  </si>
  <si>
    <r>
      <rPr>
        <i/>
        <sz val="12"/>
        <rFont val="Arial"/>
        <family val="2"/>
      </rPr>
      <t>Comite DAISSR (Disponibilidad Asegurada de Insumos de Salud Sexual y Reproductiva) Nicaragua</t>
    </r>
    <r>
      <rPr>
        <sz val="12"/>
        <rFont val="Arial"/>
        <family val="2"/>
      </rPr>
      <t xml:space="preserve"> - Sexual and Reproductive Health Commodity Security Committee)</t>
    </r>
  </si>
  <si>
    <r>
      <rPr>
        <i/>
        <sz val="12"/>
        <rFont val="Arial"/>
        <family val="2"/>
      </rPr>
      <t>PROFAMILIA (Asociación Pro-Bienestar de la Familia Nicaragüense</t>
    </r>
    <r>
      <rPr>
        <sz val="12"/>
        <rFont val="Arial"/>
        <family val="2"/>
      </rPr>
      <t xml:space="preserve"> - Nicaraguan Pro Family Wellbeing Association), PASMO, IXCHEN, PATH</t>
    </r>
  </si>
  <si>
    <r>
      <t xml:space="preserve">Health Care Improvement Project (HCI), </t>
    </r>
    <r>
      <rPr>
        <i/>
        <sz val="12"/>
        <rFont val="Arial"/>
        <family val="2"/>
      </rPr>
      <t>FAMISALUD</t>
    </r>
    <r>
      <rPr>
        <sz val="12"/>
        <rFont val="Arial"/>
        <family val="2"/>
      </rPr>
      <t xml:space="preserve">, USAID | DELIVER PROJECT, </t>
    </r>
    <r>
      <rPr>
        <i/>
        <sz val="12"/>
        <rFont val="Arial"/>
        <family val="2"/>
      </rPr>
      <t>PREVENSIDA</t>
    </r>
  </si>
  <si>
    <r>
      <t xml:space="preserve">Based on </t>
    </r>
    <r>
      <rPr>
        <i/>
        <sz val="12"/>
        <color theme="1"/>
        <rFont val="Arial"/>
        <family val="2"/>
      </rPr>
      <t>PASIGLIM</t>
    </r>
    <r>
      <rPr>
        <sz val="12"/>
        <color theme="1"/>
        <rFont val="Arial"/>
        <family val="2"/>
      </rPr>
      <t xml:space="preserve"> (automated information system for the logistics management of medical supplies)</t>
    </r>
  </si>
  <si>
    <r>
      <rPr>
        <i/>
        <sz val="12"/>
        <rFont val="Arial"/>
        <family val="2"/>
      </rPr>
      <t>Plan Nacional para el Aseguramiento de Insumos de Salud Sexual y Reproductiva</t>
    </r>
    <r>
      <rPr>
        <sz val="12"/>
        <rFont val="Arial"/>
        <family val="2"/>
      </rPr>
      <t xml:space="preserve"> (National commodity security plan for sexual and reproductive health)</t>
    </r>
  </si>
  <si>
    <r>
      <t>The private sector part in the commodity security plan - The private sector, through the health service institutions (</t>
    </r>
    <r>
      <rPr>
        <i/>
        <sz val="12"/>
        <rFont val="Arial"/>
        <family val="2"/>
      </rPr>
      <t>IPSS</t>
    </r>
    <r>
      <rPr>
        <sz val="12"/>
        <rFont val="Arial"/>
        <family val="2"/>
      </rPr>
      <t xml:space="preserve">) that cater to the social security sector but also through private providers, offers all the family planning methods (hormonal methods, IUDs, condoms, tubal ligation, implants). </t>
    </r>
  </si>
  <si>
    <r>
      <rPr>
        <i/>
        <sz val="12"/>
        <rFont val="Arial"/>
        <family val="2"/>
      </rPr>
      <t>Lista Basica de Medicamentos Esenciales</t>
    </r>
    <r>
      <rPr>
        <sz val="12"/>
        <rFont val="Arial"/>
        <family val="2"/>
      </rPr>
      <t xml:space="preserve"> (Basic List of Essential Medicines)</t>
    </r>
  </si>
  <si>
    <r>
      <rPr>
        <i/>
        <sz val="12"/>
        <color theme="1"/>
        <rFont val="Arial"/>
        <family val="2"/>
      </rPr>
      <t>PASIGLIM</t>
    </r>
    <r>
      <rPr>
        <sz val="12"/>
        <color theme="1"/>
        <rFont val="Arial"/>
        <family val="2"/>
      </rPr>
      <t xml:space="preserve"> (automated logistics management information system), Ministry of Health</t>
    </r>
  </si>
  <si>
    <r>
      <t>Successes: The country has a budget line for contraceptives and guarantees at least 75% of the purchase of contraceptives with its own resources; Sexual and Reproductive Health Commodity Security Committee</t>
    </r>
    <r>
      <rPr>
        <b/>
        <sz val="12"/>
        <color theme="1"/>
        <rFont val="Arial"/>
        <family val="2"/>
      </rPr>
      <t xml:space="preserve"> </t>
    </r>
    <r>
      <rPr>
        <sz val="12"/>
        <color theme="1"/>
        <rFont val="Arial"/>
        <family val="2"/>
      </rPr>
      <t xml:space="preserve">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t>
    </r>
  </si>
  <si>
    <r>
      <t xml:space="preserve">Country: </t>
    </r>
    <r>
      <rPr>
        <b/>
        <u/>
        <sz val="18"/>
        <color theme="1"/>
        <rFont val="Arial"/>
        <family val="2"/>
      </rPr>
      <t>Nigeria</t>
    </r>
  </si>
  <si>
    <r>
      <t>Family Health Department (FHD),</t>
    </r>
    <r>
      <rPr>
        <sz val="12"/>
        <color rgb="FFFF0000"/>
        <rFont val="Arial"/>
        <family val="2"/>
      </rPr>
      <t xml:space="preserve"> </t>
    </r>
    <r>
      <rPr>
        <sz val="12"/>
        <rFont val="Arial"/>
        <family val="2"/>
      </rPr>
      <t>Food and Drugs Services (FDS), National Agency for Food and Drug Administration and Control (NAFDAC), National Health Insurance Services (NHIS)</t>
    </r>
  </si>
  <si>
    <t>1/12-12/12</t>
  </si>
  <si>
    <t>Comments: There was no funding gap because there were unspent funds from 2011 that were spent in 2012.</t>
  </si>
  <si>
    <r>
      <t xml:space="preserve">Country: </t>
    </r>
    <r>
      <rPr>
        <b/>
        <u/>
        <sz val="18"/>
        <color theme="1"/>
        <rFont val="Arial"/>
        <family val="2"/>
      </rPr>
      <t>Pakistan</t>
    </r>
  </si>
  <si>
    <t xml:space="preserve">07/11 - 06/12 </t>
  </si>
  <si>
    <t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t>
  </si>
  <si>
    <t xml:space="preserve">Comments: Most of the contraceptive requirement for FY2011/12 has been fulfilled through USAID commodity support. </t>
  </si>
  <si>
    <r>
      <t xml:space="preserve">Country: </t>
    </r>
    <r>
      <rPr>
        <b/>
        <u/>
        <sz val="18"/>
        <color theme="1"/>
        <rFont val="Arial"/>
        <family val="2"/>
      </rPr>
      <t>Paraguay</t>
    </r>
  </si>
  <si>
    <r>
      <t xml:space="preserve">Contraceptive Security Committee </t>
    </r>
    <r>
      <rPr>
        <i/>
        <sz val="12"/>
        <rFont val="Arial"/>
        <family val="2"/>
      </rPr>
      <t>(Comité DAIA)</t>
    </r>
  </si>
  <si>
    <r>
      <rPr>
        <i/>
        <sz val="12"/>
        <rFont val="Arial"/>
        <family val="2"/>
      </rPr>
      <t>Centro Paraguayo de Estudios de Población (CEPEP)</t>
    </r>
    <r>
      <rPr>
        <sz val="12"/>
        <rFont val="Arial"/>
        <family val="2"/>
      </rPr>
      <t xml:space="preserve"> - IPPF affiliate</t>
    </r>
  </si>
  <si>
    <r>
      <t>General Directorate for Management of Strategic Supplies in Health</t>
    </r>
    <r>
      <rPr>
        <i/>
        <sz val="12"/>
        <rFont val="Arial"/>
        <family val="2"/>
      </rPr>
      <t xml:space="preserve"> (DGGIES) </t>
    </r>
    <r>
      <rPr>
        <sz val="12"/>
        <rFont val="Arial"/>
        <family val="2"/>
      </rPr>
      <t>are invited but do not attend regularly</t>
    </r>
  </si>
  <si>
    <r>
      <rPr>
        <i/>
        <sz val="12"/>
        <rFont val="Arial"/>
        <family val="2"/>
      </rPr>
      <t>Instituto de Provision Social (IPS)</t>
    </r>
    <r>
      <rPr>
        <sz val="12"/>
        <rFont val="Arial"/>
        <family val="2"/>
      </rPr>
      <t xml:space="preserve"> - Paraguayan Social Security Institute)</t>
    </r>
  </si>
  <si>
    <t xml:space="preserve">Comments: The $77,000 of the Global Fund for condoms accounts for 11%. </t>
  </si>
  <si>
    <t xml:space="preserve">Comments: The funds come from the national treasury. </t>
  </si>
  <si>
    <t>Comments: Only the purchase through UNFPA was executed; the purchase through PAHO for $371,000 was not.</t>
  </si>
  <si>
    <t>Comments: We are managing the purchase from 2012, which will become effective in 2013.</t>
  </si>
  <si>
    <r>
      <t xml:space="preserve">Country: </t>
    </r>
    <r>
      <rPr>
        <b/>
        <u/>
        <sz val="18"/>
        <color theme="1"/>
        <rFont val="Arial"/>
        <family val="2"/>
      </rPr>
      <t>Philippines</t>
    </r>
  </si>
  <si>
    <t>Comments: Please note that in 2012, the national government has included budgets for procurement of commodities.</t>
  </si>
  <si>
    <t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t>
  </si>
  <si>
    <r>
      <t xml:space="preserve">Country: </t>
    </r>
    <r>
      <rPr>
        <b/>
        <u/>
        <sz val="18"/>
        <color theme="1"/>
        <rFont val="Arial"/>
        <family val="2"/>
      </rPr>
      <t>Rwanda</t>
    </r>
  </si>
  <si>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</si>
  <si>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</si>
  <si>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</si>
  <si>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r>
      <rPr>
        <i/>
        <sz val="12"/>
        <rFont val="Arial"/>
        <family val="2"/>
      </rPr>
      <t>Liste National des Medicaments Essentiel</t>
    </r>
    <r>
      <rPr>
        <sz val="12"/>
        <rFont val="Arial"/>
        <family val="2"/>
      </rPr>
      <t xml:space="preserve"> (National Essential Medicines List)</t>
    </r>
  </si>
  <si>
    <r>
      <t xml:space="preserve">Country: </t>
    </r>
    <r>
      <rPr>
        <b/>
        <u/>
        <sz val="18"/>
        <color theme="1"/>
        <rFont val="Arial"/>
        <family val="2"/>
      </rPr>
      <t>Senegal</t>
    </r>
  </si>
  <si>
    <t>Comments: the exchange rate is 500CFA per US $1. Operational charges are not included in the quantification. The quantification amount represents only the total product costs for the public sector and social marketing.</t>
  </si>
  <si>
    <r>
      <t>For private sector: 20% duties for all methods, 18% VAT for IUD only, and 2.7% for all goods entering the West African Economic and Monetary Union (</t>
    </r>
    <r>
      <rPr>
        <i/>
        <sz val="12"/>
        <rFont val="Arial"/>
        <family val="2"/>
      </rPr>
      <t>UEMOA</t>
    </r>
    <r>
      <rPr>
        <sz val="12"/>
        <rFont val="Arial"/>
        <family val="2"/>
      </rPr>
      <t xml:space="preserve">) area (taxe a l'importation), but the government can grant a tax exemption for the public sector. </t>
    </r>
  </si>
  <si>
    <r>
      <t xml:space="preserve">Country: </t>
    </r>
    <r>
      <rPr>
        <b/>
        <u/>
        <sz val="18"/>
        <color theme="1"/>
        <rFont val="Arial"/>
        <family val="2"/>
      </rPr>
      <t>Sierra Leone</t>
    </r>
  </si>
  <si>
    <t xml:space="preserve">Comments: There were gaps in supply at the end of 2012, but the forecast for that year was not completed so the needs were not quantified in advance. UNFPA procures based on funding available.
</t>
  </si>
  <si>
    <r>
      <t xml:space="preserve">Country: </t>
    </r>
    <r>
      <rPr>
        <b/>
        <u/>
        <sz val="18"/>
        <color theme="1"/>
        <rFont val="Arial"/>
        <family val="2"/>
      </rPr>
      <t>South Sudan</t>
    </r>
  </si>
  <si>
    <r>
      <t xml:space="preserve">Country: </t>
    </r>
    <r>
      <rPr>
        <b/>
        <u/>
        <sz val="18"/>
        <color theme="1"/>
        <rFont val="Arial"/>
        <family val="2"/>
      </rPr>
      <t>Tanzania</t>
    </r>
  </si>
  <si>
    <r>
      <t xml:space="preserve">Country: </t>
    </r>
    <r>
      <rPr>
        <b/>
        <u/>
        <sz val="18"/>
        <color theme="1"/>
        <rFont val="Arial"/>
        <family val="2"/>
      </rPr>
      <t>Togo</t>
    </r>
  </si>
  <si>
    <r>
      <rPr>
        <i/>
        <sz val="12"/>
        <rFont val="Arial"/>
        <family val="2"/>
      </rPr>
      <t xml:space="preserve">Comité National de Sécurisation de l’Approvisionnement en Produit Contraceptifs (CNSAPC) </t>
    </r>
    <r>
      <rPr>
        <sz val="12"/>
        <rFont val="Arial"/>
        <family val="2"/>
      </rPr>
      <t>(National Contraceptive Security Committee) - This committee is not functional at this time. (There is also a newly formed Condom Management group that functions.)</t>
    </r>
  </si>
  <si>
    <r>
      <rPr>
        <i/>
        <sz val="12"/>
        <rFont val="Arial"/>
        <family val="2"/>
      </rPr>
      <t>Association Togolaise pour le Bien-Etre Familial (ATBEF)</t>
    </r>
    <r>
      <rPr>
        <sz val="12"/>
        <rFont val="Arial"/>
        <family val="2"/>
      </rPr>
      <t xml:space="preserve"> - IPPF Affiliate, Plan Togo</t>
    </r>
  </si>
  <si>
    <r>
      <t xml:space="preserve">National Core for estimating contraceptive needs under the coordination of the Division for Family Health </t>
    </r>
    <r>
      <rPr>
        <i/>
        <sz val="12"/>
        <color theme="1"/>
        <rFont val="Arial"/>
        <family val="2"/>
      </rPr>
      <t>(DSF)</t>
    </r>
    <r>
      <rPr>
        <sz val="12"/>
        <color theme="1"/>
        <rFont val="Arial"/>
        <family val="2"/>
      </rPr>
      <t xml:space="preserve">
</t>
    </r>
  </si>
  <si>
    <r>
      <t>This information concerns the public health sector</t>
    </r>
    <r>
      <rPr>
        <i/>
        <sz val="12"/>
        <color theme="1"/>
        <rFont val="Arial"/>
        <family val="2"/>
      </rPr>
      <t xml:space="preserve"> (DSF)</t>
    </r>
    <r>
      <rPr>
        <sz val="12"/>
        <color theme="1"/>
        <rFont val="Arial"/>
        <family val="2"/>
      </rPr>
      <t xml:space="preserve">, excluding the social marketing sector (PSI) and the </t>
    </r>
    <r>
      <rPr>
        <i/>
        <sz val="12"/>
        <color theme="1"/>
        <rFont val="Arial"/>
        <family val="2"/>
      </rPr>
      <t>ATBEF</t>
    </r>
    <r>
      <rPr>
        <sz val="12"/>
        <color theme="1"/>
        <rFont val="Arial"/>
        <family val="2"/>
      </rPr>
      <t xml:space="preserve"> (IPPF affiliate).
</t>
    </r>
  </si>
  <si>
    <r>
      <t>When the amount allocated for the year is communicated to the Division for Family Health, it just sends a query to the Directorate of Pharmacy, Labs and Technical Equipment</t>
    </r>
    <r>
      <rPr>
        <sz val="12"/>
        <color theme="1"/>
        <rFont val="Arial"/>
        <family val="2"/>
      </rPr>
      <t xml:space="preserve"> that initiates the procurement process. There is a single providing company. When the product is purchased and delivered to the Division for Family Health, agents of the Ministry of Finance carry out checks before the supplier is paid.</t>
    </r>
  </si>
  <si>
    <r>
      <rPr>
        <i/>
        <sz val="12"/>
        <rFont val="Arial"/>
        <family val="2"/>
      </rPr>
      <t>Plan National de Sécurisation des produits de Sante de la Reproduction</t>
    </r>
    <r>
      <rPr>
        <sz val="12"/>
        <rFont val="Arial"/>
        <family val="2"/>
      </rPr>
      <t xml:space="preserve"> (National Reproductive Health Commodity Security Plan)</t>
    </r>
  </si>
  <si>
    <r>
      <t xml:space="preserve">Country: </t>
    </r>
    <r>
      <rPr>
        <b/>
        <u/>
        <sz val="18"/>
        <color theme="1"/>
        <rFont val="Arial"/>
        <family val="2"/>
      </rPr>
      <t>Uganda</t>
    </r>
  </si>
  <si>
    <r>
      <t xml:space="preserve">Country: </t>
    </r>
    <r>
      <rPr>
        <b/>
        <u/>
        <sz val="18"/>
        <color theme="1"/>
        <rFont val="Arial"/>
        <family val="2"/>
      </rPr>
      <t>Ukraine</t>
    </r>
  </si>
  <si>
    <t>Comments: The estimated needs for contraceptive procurement for vulnerable populations (4 categories) in 2012 was $1,593,187 according to an analysis of budget requirements for the development of the State program "Reproductive Health of Nation" up to 2015".</t>
  </si>
  <si>
    <r>
      <t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t>
    </r>
    <r>
      <rPr>
        <u/>
        <sz val="12"/>
        <rFont val="Arial"/>
        <family val="2"/>
      </rPr>
      <t>spent</t>
    </r>
    <r>
      <rPr>
        <sz val="12"/>
        <rFont val="Arial"/>
        <family val="2"/>
      </rPr>
      <t xml:space="preserve">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r>
  </si>
  <si>
    <r>
      <t xml:space="preserve">Country: </t>
    </r>
    <r>
      <rPr>
        <b/>
        <u/>
        <sz val="18"/>
        <color theme="1"/>
        <rFont val="Arial"/>
        <family val="2"/>
      </rPr>
      <t>Yemen</t>
    </r>
  </si>
  <si>
    <t>Comments: Additional donor funds were committed but not made available for procurement during this period. The total amount of funding committed is not known at this time. All accessible funds were spent.</t>
  </si>
  <si>
    <r>
      <rPr>
        <b/>
        <sz val="16"/>
        <color theme="1"/>
        <rFont val="Arial"/>
        <family val="2"/>
      </rPr>
      <t xml:space="preserve">Contraceptive Security (CS) Indicators Data, </t>
    </r>
    <r>
      <rPr>
        <b/>
        <sz val="18"/>
        <color theme="1"/>
        <rFont val="Arial"/>
        <family val="2"/>
      </rPr>
      <t>2013</t>
    </r>
  </si>
  <si>
    <r>
      <t xml:space="preserve">Country: </t>
    </r>
    <r>
      <rPr>
        <b/>
        <u/>
        <sz val="18"/>
        <color theme="1"/>
        <rFont val="Arial"/>
        <family val="2"/>
      </rPr>
      <t>Zambia</t>
    </r>
  </si>
  <si>
    <t>B15. Please note any additional comments about finance and procurement.</t>
  </si>
  <si>
    <t xml:space="preserve"> USG, GF funds and UNFPA procured contraceptives in 2012 for MOH.</t>
  </si>
  <si>
    <r>
      <t xml:space="preserve">Country: </t>
    </r>
    <r>
      <rPr>
        <b/>
        <u/>
        <sz val="18"/>
        <color theme="1"/>
        <rFont val="Arial"/>
        <family val="2"/>
      </rPr>
      <t>Zimbabwe</t>
    </r>
  </si>
  <si>
    <t xml:space="preserve">Comments: Condoms and contraceptives for the public sector are generally fully funded through in-kind donations from USAID and DFID respectively.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</si>
</sst>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 #,##0_-;_-* &quot;-&quot;??_-;_-@_-"/>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i/>
      <sz val="10"/>
      <name val="Arial"/>
      <family val="2"/>
    </font>
    <font>
      <b/>
      <i/>
      <sz val="12"/>
      <name val="Arial"/>
      <family val="2"/>
    </font>
    <font>
      <sz val="12"/>
      <color indexed="55"/>
      <name val="Arial"/>
      <family val="2"/>
    </font>
    <font>
      <sz val="14"/>
      <name val="Arial"/>
      <family val="2"/>
    </font>
    <font>
      <u/>
      <sz val="12"/>
      <color indexed="12"/>
      <name val="Arial"/>
      <family val="2"/>
    </font>
    <font>
      <sz val="9"/>
      <name val="Arial"/>
      <family val="2"/>
    </font>
    <font>
      <b/>
      <sz val="9"/>
      <name val="Arial"/>
      <family val="2"/>
    </font>
    <font>
      <b/>
      <u/>
      <sz val="10"/>
      <name val="Arial"/>
      <family val="2"/>
    </font>
    <font>
      <b/>
      <i/>
      <sz val="10"/>
      <name val="Arial"/>
      <family val="2"/>
    </font>
    <font>
      <b/>
      <i/>
      <u/>
      <sz val="11"/>
      <name val="Arial"/>
      <family val="2"/>
    </font>
    <font>
      <b/>
      <sz val="8"/>
      <name val="Arial"/>
      <family val="2"/>
    </font>
    <font>
      <b/>
      <sz val="12"/>
      <color indexed="9"/>
      <name val="Arial"/>
      <family val="2"/>
    </font>
    <font>
      <b/>
      <i/>
      <sz val="8"/>
      <name val="Arial"/>
      <family val="2"/>
    </font>
    <font>
      <b/>
      <i/>
      <sz val="11"/>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u/>
      <sz val="14"/>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i/>
      <sz val="12"/>
      <color theme="1"/>
      <name val="Arial"/>
      <family val="2"/>
    </font>
    <font>
      <b/>
      <sz val="11"/>
      <color theme="1"/>
      <name val="Arial"/>
      <family val="2"/>
    </font>
    <font>
      <i/>
      <u/>
      <sz val="11"/>
      <color theme="1"/>
      <name val="Arial"/>
      <family val="2"/>
    </font>
    <font>
      <b/>
      <sz val="9"/>
      <color indexed="81"/>
      <name val="Tahoma"/>
      <family val="2"/>
    </font>
    <font>
      <b/>
      <i/>
      <sz val="14"/>
      <name val="Arial"/>
      <family val="2"/>
    </font>
    <font>
      <b/>
      <u/>
      <sz val="12"/>
      <name val="Arial"/>
      <family val="2"/>
    </font>
    <font>
      <i/>
      <sz val="11"/>
      <name val="Arial"/>
      <family val="2"/>
    </font>
    <font>
      <sz val="11"/>
      <name val="Arial"/>
      <family val="2"/>
    </font>
    <font>
      <i/>
      <sz val="12"/>
      <name val="Arial"/>
      <family val="2"/>
    </font>
    <font>
      <sz val="10"/>
      <name val="Arial"/>
      <family val="2"/>
    </font>
    <font>
      <u/>
      <sz val="11"/>
      <color indexed="12"/>
      <name val="Arial"/>
      <family val="2"/>
    </font>
    <font>
      <sz val="12"/>
      <color theme="3" tint="-0.249977111117893"/>
      <name val="Arial"/>
      <family val="2"/>
    </font>
    <font>
      <sz val="12"/>
      <name val="Arial"/>
      <family val="2"/>
      <charset val="204"/>
    </font>
    <font>
      <b/>
      <sz val="10"/>
      <color indexed="8"/>
      <name val="Arial"/>
      <family val="2"/>
    </font>
    <font>
      <i/>
      <sz val="12"/>
      <color indexed="8"/>
      <name val="Arial"/>
      <family val="2"/>
    </font>
    <font>
      <sz val="12"/>
      <color indexed="8"/>
      <name val="Arial"/>
      <family val="2"/>
    </font>
    <font>
      <i/>
      <sz val="11"/>
      <color indexed="8"/>
      <name val="Arial"/>
      <family val="2"/>
    </font>
    <font>
      <sz val="11"/>
      <color indexed="8"/>
      <name val="Arial"/>
      <family val="2"/>
    </font>
    <font>
      <i/>
      <sz val="10"/>
      <color indexed="8"/>
      <name val="Arial"/>
      <family val="2"/>
    </font>
    <font>
      <b/>
      <u/>
      <sz val="12"/>
      <color indexed="8"/>
      <name val="Arial"/>
      <family val="2"/>
    </font>
    <font>
      <b/>
      <sz val="12"/>
      <color indexed="8"/>
      <name val="Arial"/>
      <family val="2"/>
    </font>
    <font>
      <b/>
      <i/>
      <sz val="14"/>
      <color indexed="8"/>
      <name val="Arial"/>
      <family val="2"/>
    </font>
    <font>
      <strike/>
      <sz val="12"/>
      <color indexed="8"/>
      <name val="Arial"/>
      <family val="2"/>
    </font>
    <font>
      <b/>
      <i/>
      <u/>
      <sz val="12"/>
      <color indexed="8"/>
      <name val="Arial"/>
      <family val="2"/>
    </font>
    <font>
      <u/>
      <sz val="12"/>
      <color indexed="8"/>
      <name val="Arial"/>
      <family val="2"/>
    </font>
    <font>
      <b/>
      <i/>
      <u/>
      <sz val="14"/>
      <color indexed="8"/>
      <name val="Arial"/>
      <family val="2"/>
    </font>
    <font>
      <b/>
      <sz val="11"/>
      <color indexed="8"/>
      <name val="Arial"/>
      <family val="2"/>
    </font>
    <font>
      <i/>
      <u/>
      <sz val="11"/>
      <color indexed="8"/>
      <name val="Arial"/>
      <family val="2"/>
    </font>
    <font>
      <sz val="10"/>
      <color indexed="8"/>
      <name val="Arial"/>
      <family val="2"/>
    </font>
    <font>
      <b/>
      <i/>
      <sz val="12"/>
      <color indexed="8"/>
      <name val="Arial"/>
      <family val="2"/>
    </font>
    <font>
      <u/>
      <sz val="11"/>
      <color theme="10"/>
      <name val="Calibri"/>
      <family val="2"/>
      <scheme val="minor"/>
    </font>
    <font>
      <sz val="12"/>
      <color rgb="FFFF0000"/>
      <name val="Arial"/>
      <family val="2"/>
    </font>
    <font>
      <u/>
      <sz val="10"/>
      <color indexed="8"/>
      <name val="Arial"/>
      <family val="2"/>
    </font>
    <font>
      <b/>
      <sz val="16"/>
      <color theme="1"/>
      <name val="Arial"/>
      <family val="2"/>
    </font>
    <font>
      <sz val="16"/>
      <name val="Arial"/>
      <family val="2"/>
    </font>
    <font>
      <sz val="18"/>
      <name val="Arial"/>
      <family val="2"/>
    </font>
    <font>
      <b/>
      <i/>
      <sz val="16"/>
      <color indexed="10"/>
      <name val="Arial"/>
      <family val="2"/>
    </font>
    <font>
      <b/>
      <sz val="14"/>
      <color indexed="10"/>
      <name val="Arial"/>
      <family val="2"/>
    </font>
    <font>
      <u/>
      <sz val="14"/>
      <color indexed="12"/>
      <name val="Arial"/>
      <family val="2"/>
    </font>
    <font>
      <sz val="10"/>
      <color indexed="10"/>
      <name val="Arial"/>
      <family val="2"/>
    </font>
    <font>
      <sz val="14"/>
      <color indexed="10"/>
      <name val="Arial"/>
      <family val="2"/>
    </font>
    <font>
      <u/>
      <sz val="14"/>
      <color rgb="FF3333F5"/>
      <name val="Arial"/>
      <family val="2"/>
    </font>
    <font>
      <i/>
      <sz val="16"/>
      <color indexed="10"/>
      <name val="Arial"/>
      <family val="2"/>
    </font>
    <font>
      <i/>
      <u/>
      <sz val="14"/>
      <color indexed="12"/>
      <name val="Arial"/>
      <family val="2"/>
    </font>
    <font>
      <i/>
      <sz val="14"/>
      <name val="Arial"/>
      <family val="2"/>
    </font>
    <font>
      <sz val="14"/>
      <color rgb="FFFF0000"/>
      <name val="Arial"/>
      <family val="2"/>
    </font>
    <font>
      <sz val="14"/>
      <color indexed="30"/>
      <name val="Arial"/>
      <family val="2"/>
    </font>
    <font>
      <u/>
      <sz val="14"/>
      <color indexed="10"/>
      <name val="Arial"/>
      <family val="2"/>
    </font>
    <font>
      <b/>
      <sz val="15"/>
      <color theme="1"/>
      <name val="Arial"/>
      <family val="2"/>
    </font>
    <font>
      <b/>
      <u/>
      <sz val="18"/>
      <color theme="1"/>
      <name val="Arial"/>
      <family val="2"/>
    </font>
    <font>
      <b/>
      <sz val="14"/>
      <color theme="1"/>
      <name val="Arial"/>
      <family val="2"/>
    </font>
    <font>
      <b/>
      <sz val="13"/>
      <color theme="1"/>
      <name val="Arial"/>
      <family val="2"/>
    </font>
    <font>
      <b/>
      <sz val="12"/>
      <color rgb="FFFF0000"/>
      <name val="Arial"/>
      <family val="2"/>
    </font>
    <font>
      <sz val="12.5"/>
      <name val="Arial"/>
      <family val="2"/>
    </font>
    <font>
      <b/>
      <sz val="16"/>
      <color theme="0" tint="-4.9989318521683403E-2"/>
      <name val="Arial"/>
      <family val="2"/>
    </font>
    <font>
      <b/>
      <sz val="16"/>
      <name val="Arial"/>
      <family val="2"/>
    </font>
    <font>
      <b/>
      <u/>
      <sz val="8"/>
      <name val="Arial"/>
      <family val="2"/>
    </font>
    <font>
      <b/>
      <sz val="12"/>
      <color theme="0"/>
      <name val="Arial"/>
      <family val="2"/>
    </font>
    <font>
      <b/>
      <sz val="10"/>
      <color theme="0"/>
      <name val="Arial"/>
      <family val="2"/>
    </font>
    <font>
      <b/>
      <u/>
      <sz val="10"/>
      <color theme="0"/>
      <name val="Arial"/>
      <family val="2"/>
    </font>
    <font>
      <b/>
      <sz val="8"/>
      <color theme="0"/>
      <name val="Arial"/>
      <family val="2"/>
    </font>
    <font>
      <b/>
      <u/>
      <sz val="12"/>
      <color theme="0"/>
      <name val="Arial"/>
      <family val="2"/>
    </font>
    <font>
      <b/>
      <u val="singleAccounting"/>
      <sz val="10"/>
      <name val="Arial"/>
      <family val="2"/>
    </font>
    <font>
      <u/>
      <sz val="14"/>
      <name val="Arial"/>
      <family val="2"/>
    </font>
    <font>
      <b/>
      <u/>
      <sz val="14"/>
      <color indexed="12"/>
      <name val="Arial"/>
      <family val="2"/>
    </font>
    <font>
      <b/>
      <sz val="16"/>
      <color rgb="FFCC0000"/>
      <name val="Arial"/>
      <family val="2"/>
    </font>
    <font>
      <b/>
      <u/>
      <sz val="16"/>
      <color indexed="12"/>
      <name val="Arial"/>
      <family val="2"/>
    </font>
    <font>
      <b/>
      <sz val="22"/>
      <color indexed="9"/>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7"/>
        <bgColor indexed="64"/>
      </patternFill>
    </fill>
    <fill>
      <patternFill patternType="solid">
        <fgColor indexed="41"/>
        <bgColor indexed="64"/>
      </patternFill>
    </fill>
    <fill>
      <patternFill patternType="lightUp">
        <bgColor indexed="47"/>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lightUp">
        <bgColor indexed="31"/>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249977111117893"/>
        <bgColor indexed="64"/>
      </patternFill>
    </fill>
    <fill>
      <patternFill patternType="lightUp">
        <bgColor theme="8" tint="0.79998168889431442"/>
      </patternFill>
    </fill>
    <fill>
      <patternFill patternType="solid">
        <fgColor rgb="FFFFFF66"/>
        <bgColor indexed="64"/>
      </patternFill>
    </fill>
    <fill>
      <patternFill patternType="solid">
        <fgColor rgb="FFFFFF99"/>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7"/>
        <bgColor indexed="64"/>
      </patternFill>
    </fill>
    <fill>
      <patternFill patternType="solid">
        <fgColor rgb="FF00FFFF"/>
        <bgColor indexed="64"/>
      </patternFill>
    </fill>
    <fill>
      <patternFill patternType="solid">
        <fgColor theme="3" tint="0.39997558519241921"/>
        <bgColor indexed="64"/>
      </patternFill>
    </fill>
    <fill>
      <patternFill patternType="solid">
        <fgColor rgb="FF3399FF"/>
        <bgColor indexed="64"/>
      </patternFill>
    </fill>
    <fill>
      <patternFill patternType="solid">
        <fgColor rgb="FF6699FF"/>
        <bgColor indexed="64"/>
      </patternFill>
    </fill>
    <fill>
      <patternFill patternType="solid">
        <fgColor rgb="FFC0000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04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64" fillId="46"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65"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6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4" fontId="16" fillId="0" borderId="0" applyFont="0" applyFill="0" applyBorder="0" applyAlignment="0" applyProtection="0"/>
    <xf numFmtId="44" fontId="57" fillId="0" borderId="0" applyFont="0" applyFill="0" applyBorder="0" applyAlignment="0" applyProtection="0"/>
    <xf numFmtId="44" fontId="17"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66" fillId="0" borderId="55" applyNumberFormat="0" applyFill="0" applyAlignment="0" applyProtection="0"/>
    <xf numFmtId="0" fontId="66" fillId="0" borderId="55" applyNumberFormat="0" applyFill="0" applyAlignment="0" applyProtection="0"/>
    <xf numFmtId="0" fontId="28" fillId="0" borderId="4" applyNumberFormat="0" applyFill="0" applyAlignment="0" applyProtection="0"/>
    <xf numFmtId="0" fontId="67" fillId="0" borderId="56" applyNumberFormat="0" applyFill="0" applyAlignment="0" applyProtection="0"/>
    <xf numFmtId="0" fontId="29" fillId="0" borderId="5" applyNumberFormat="0" applyFill="0" applyAlignment="0" applyProtection="0"/>
    <xf numFmtId="0" fontId="68" fillId="0" borderId="57" applyNumberFormat="0" applyFill="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1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17" fillId="0" borderId="0"/>
    <xf numFmtId="0" fontId="20" fillId="0" borderId="0"/>
    <xf numFmtId="0" fontId="17" fillId="0" borderId="0"/>
    <xf numFmtId="0" fontId="20" fillId="0" borderId="0"/>
    <xf numFmtId="0" fontId="62" fillId="0" borderId="0"/>
    <xf numFmtId="0" fontId="17" fillId="0" borderId="0"/>
    <xf numFmtId="0" fontId="20" fillId="0" borderId="0"/>
    <xf numFmtId="0" fontId="65" fillId="0" borderId="0"/>
    <xf numFmtId="0" fontId="20" fillId="0" borderId="0"/>
    <xf numFmtId="0" fontId="17" fillId="0" borderId="0"/>
    <xf numFmtId="0" fontId="17" fillId="0" borderId="0"/>
    <xf numFmtId="0" fontId="20" fillId="0" borderId="0"/>
    <xf numFmtId="0" fontId="20" fillId="0" borderId="0"/>
    <xf numFmtId="0" fontId="70" fillId="0" borderId="0"/>
    <xf numFmtId="0" fontId="20" fillId="0" borderId="0"/>
    <xf numFmtId="0" fontId="20" fillId="0" borderId="0"/>
    <xf numFmtId="0" fontId="65" fillId="0" borderId="0"/>
    <xf numFmtId="0" fontId="65" fillId="0" borderId="0"/>
    <xf numFmtId="0" fontId="17" fillId="0" borderId="0"/>
    <xf numFmtId="0" fontId="17" fillId="23" borderId="7" applyNumberFormat="0" applyFont="0" applyAlignment="0" applyProtection="0"/>
    <xf numFmtId="0" fontId="33" fillId="20" borderId="8" applyNumberFormat="0" applyAlignment="0" applyProtection="0"/>
    <xf numFmtId="9" fontId="16" fillId="0" borderId="0" applyFont="0" applyFill="0" applyBorder="0" applyAlignment="0" applyProtection="0"/>
    <xf numFmtId="9" fontId="17" fillId="0" borderId="0" applyFont="0" applyFill="0" applyBorder="0" applyAlignment="0" applyProtection="0"/>
    <xf numFmtId="9" fontId="57"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71" fillId="0" borderId="58" applyNumberFormat="0" applyFill="0" applyAlignment="0" applyProtection="0"/>
    <xf numFmtId="0" fontId="36" fillId="0" borderId="0" applyNumberFormat="0" applyFill="0" applyBorder="0" applyAlignment="0" applyProtection="0"/>
    <xf numFmtId="16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0" borderId="0"/>
    <xf numFmtId="0" fontId="15" fillId="0" borderId="0"/>
    <xf numFmtId="0" fontId="15" fillId="0" borderId="0"/>
    <xf numFmtId="0" fontId="16" fillId="0" borderId="0"/>
    <xf numFmtId="164"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23" borderId="7"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164"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16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0"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33" fillId="20"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98" fillId="0" borderId="0"/>
    <xf numFmtId="0" fontId="9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44" fontId="6" fillId="0" borderId="0" applyFont="0" applyFill="0" applyBorder="0" applyAlignment="0" applyProtection="0"/>
    <xf numFmtId="0" fontId="69" fillId="0" borderId="0" applyNumberFormat="0" applyFill="0" applyBorder="0" applyAlignment="0" applyProtection="0">
      <alignment vertical="top"/>
      <protection locked="0"/>
    </xf>
    <xf numFmtId="0" fontId="119" fillId="0" borderId="0" applyNumberFormat="0" applyFill="0" applyBorder="0" applyAlignment="0" applyProtection="0"/>
    <xf numFmtId="0" fontId="19" fillId="0" borderId="0" applyNumberFormat="0" applyFill="0" applyBorder="0" applyAlignment="0" applyProtection="0">
      <alignment vertical="top"/>
      <protection locked="0"/>
    </xf>
    <xf numFmtId="0" fontId="119" fillId="0" borderId="0" applyNumberFormat="0" applyFill="0" applyBorder="0" applyAlignment="0" applyProtection="0"/>
    <xf numFmtId="0" fontId="16"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cellStyleXfs>
  <cellXfs count="1889">
    <xf numFmtId="0" fontId="0" fillId="0" borderId="0" xfId="0"/>
    <xf numFmtId="0" fontId="38" fillId="0" borderId="0" xfId="0" applyFont="1" applyProtection="1">
      <protection locked="0"/>
    </xf>
    <xf numFmtId="0" fontId="38" fillId="0" borderId="0" xfId="0" applyFont="1" applyAlignment="1" applyProtection="1">
      <alignment vertical="top" wrapText="1"/>
      <protection locked="0"/>
    </xf>
    <xf numFmtId="0" fontId="37" fillId="0" borderId="0" xfId="0" applyFont="1" applyBorder="1" applyAlignment="1" applyProtection="1">
      <protection locked="0"/>
    </xf>
    <xf numFmtId="0" fontId="38" fillId="24" borderId="0" xfId="0" applyFont="1" applyFill="1" applyBorder="1" applyAlignment="1" applyProtection="1">
      <alignment horizontal="left" vertical="top" wrapText="1"/>
    </xf>
    <xf numFmtId="0" fontId="37" fillId="26" borderId="0" xfId="0" applyFont="1" applyFill="1" applyBorder="1" applyAlignment="1" applyProtection="1">
      <alignment horizontal="left" vertical="top" wrapText="1"/>
    </xf>
    <xf numFmtId="0" fontId="38" fillId="0" borderId="0" xfId="0" applyFont="1" applyFill="1" applyBorder="1" applyAlignment="1" applyProtection="1">
      <alignment horizontal="left" vertical="top" wrapText="1"/>
      <protection locked="0"/>
    </xf>
    <xf numFmtId="0" fontId="38" fillId="26" borderId="0" xfId="0" applyFont="1" applyFill="1" applyBorder="1" applyAlignment="1" applyProtection="1">
      <alignment vertical="top" wrapText="1"/>
    </xf>
    <xf numFmtId="0" fontId="37" fillId="0" borderId="0" xfId="0" applyFont="1" applyFill="1" applyBorder="1" applyAlignment="1" applyProtection="1">
      <alignment vertical="top" wrapText="1"/>
    </xf>
    <xf numFmtId="0" fontId="37" fillId="26" borderId="0" xfId="0" applyFont="1" applyFill="1" applyBorder="1" applyAlignment="1" applyProtection="1">
      <alignment vertical="top" wrapText="1"/>
    </xf>
    <xf numFmtId="1" fontId="38" fillId="0" borderId="0" xfId="0" applyNumberFormat="1" applyFont="1" applyFill="1" applyBorder="1" applyAlignment="1" applyProtection="1">
      <alignment horizontal="left" vertical="top" wrapText="1"/>
      <protection locked="0"/>
    </xf>
    <xf numFmtId="9" fontId="38" fillId="0" borderId="0" xfId="0" applyNumberFormat="1" applyFont="1" applyFill="1" applyBorder="1" applyAlignment="1" applyProtection="1">
      <alignment vertical="top" wrapText="1"/>
      <protection locked="0"/>
    </xf>
    <xf numFmtId="9" fontId="38" fillId="0" borderId="0" xfId="0" applyNumberFormat="1" applyFont="1" applyFill="1" applyBorder="1" applyAlignment="1" applyProtection="1">
      <alignment horizontal="left" vertical="top" wrapText="1"/>
      <protection locked="0"/>
    </xf>
    <xf numFmtId="9" fontId="38" fillId="0" borderId="0" xfId="0" applyNumberFormat="1" applyFont="1" applyFill="1" applyBorder="1" applyAlignment="1" applyProtection="1">
      <alignment horizontal="left" vertical="top" wrapText="1"/>
    </xf>
    <xf numFmtId="0" fontId="17" fillId="26" borderId="0" xfId="0" applyFont="1" applyFill="1" applyProtection="1">
      <protection locked="0"/>
    </xf>
    <xf numFmtId="0" fontId="17" fillId="0" borderId="0" xfId="0" applyFont="1" applyProtection="1">
      <protection locked="0"/>
    </xf>
    <xf numFmtId="0" fontId="38" fillId="0" borderId="0" xfId="0" applyFont="1" applyBorder="1" applyAlignment="1" applyProtection="1">
      <alignment vertical="top" wrapText="1"/>
      <protection locked="0"/>
    </xf>
    <xf numFmtId="0" fontId="38" fillId="0" borderId="0" xfId="0" applyFont="1" applyFill="1" applyBorder="1" applyAlignment="1" applyProtection="1">
      <alignment horizontal="left" vertical="top" wrapText="1"/>
    </xf>
    <xf numFmtId="0" fontId="38" fillId="26" borderId="0" xfId="0" applyFont="1" applyFill="1" applyBorder="1" applyAlignment="1" applyProtection="1">
      <alignment horizontal="left" vertical="top" wrapText="1"/>
    </xf>
    <xf numFmtId="0" fontId="38" fillId="0" borderId="0" xfId="0" applyFont="1" applyBorder="1" applyAlignment="1" applyProtection="1">
      <alignment horizontal="left" vertical="top" wrapText="1"/>
    </xf>
    <xf numFmtId="0" fontId="38" fillId="0" borderId="0" xfId="0" applyFont="1" applyFill="1" applyAlignment="1" applyProtection="1">
      <alignment vertical="top" wrapText="1"/>
      <protection locked="0"/>
    </xf>
    <xf numFmtId="0" fontId="38" fillId="26" borderId="0" xfId="0" applyFont="1" applyFill="1" applyBorder="1" applyAlignment="1" applyProtection="1">
      <alignment vertical="top" wrapText="1"/>
      <protection locked="0"/>
    </xf>
    <xf numFmtId="0" fontId="38" fillId="26" borderId="0" xfId="0" applyFont="1" applyFill="1" applyAlignment="1" applyProtection="1">
      <alignment vertical="top" wrapText="1"/>
      <protection locked="0"/>
    </xf>
    <xf numFmtId="9" fontId="38" fillId="26" borderId="0" xfId="0" applyNumberFormat="1" applyFont="1" applyFill="1" applyBorder="1" applyAlignment="1" applyProtection="1">
      <alignment vertical="top" wrapText="1"/>
      <protection locked="0"/>
    </xf>
    <xf numFmtId="0" fontId="38" fillId="26" borderId="0" xfId="0" applyNumberFormat="1" applyFont="1" applyFill="1" applyBorder="1" applyAlignment="1" applyProtection="1">
      <alignment vertical="top" wrapText="1"/>
    </xf>
    <xf numFmtId="0" fontId="38" fillId="0" borderId="0" xfId="0" applyFont="1" applyFill="1" applyBorder="1" applyAlignment="1" applyProtection="1">
      <alignment vertical="top" wrapText="1"/>
      <protection locked="0"/>
    </xf>
    <xf numFmtId="0" fontId="38" fillId="0" borderId="13" xfId="0" applyFont="1" applyFill="1" applyBorder="1" applyAlignment="1" applyProtection="1">
      <alignment vertical="top" wrapText="1"/>
      <protection locked="0"/>
    </xf>
    <xf numFmtId="0" fontId="38" fillId="0" borderId="14" xfId="0" applyFont="1" applyFill="1" applyBorder="1" applyAlignment="1" applyProtection="1">
      <alignment vertical="top" wrapText="1"/>
      <protection locked="0"/>
    </xf>
    <xf numFmtId="0" fontId="38" fillId="0" borderId="0" xfId="0" applyFont="1" applyBorder="1" applyAlignment="1" applyProtection="1">
      <alignment vertical="top" wrapText="1" shrinkToFit="1"/>
      <protection locked="0"/>
    </xf>
    <xf numFmtId="0" fontId="38" fillId="0" borderId="0" xfId="0" applyFont="1" applyBorder="1" applyAlignment="1" applyProtection="1">
      <alignment horizontal="left" vertical="top" wrapText="1" shrinkToFit="1"/>
      <protection locked="0"/>
    </xf>
    <xf numFmtId="0" fontId="38" fillId="0" borderId="13" xfId="0" applyFont="1" applyFill="1" applyBorder="1" applyAlignment="1" applyProtection="1">
      <alignment vertical="top" wrapText="1"/>
    </xf>
    <xf numFmtId="9" fontId="38" fillId="26" borderId="0" xfId="0" applyNumberFormat="1" applyFont="1" applyFill="1" applyBorder="1" applyAlignment="1" applyProtection="1">
      <alignment vertical="top" wrapText="1"/>
    </xf>
    <xf numFmtId="0" fontId="37" fillId="0" borderId="13" xfId="0" applyFont="1" applyFill="1" applyBorder="1" applyAlignment="1" applyProtection="1">
      <alignment vertical="top" wrapText="1"/>
      <protection locked="0"/>
    </xf>
    <xf numFmtId="0" fontId="37" fillId="26" borderId="0" xfId="0" applyFont="1" applyFill="1" applyBorder="1" applyAlignment="1" applyProtection="1">
      <alignment vertical="top" wrapText="1"/>
      <protection locked="0"/>
    </xf>
    <xf numFmtId="0" fontId="37" fillId="0" borderId="0" xfId="0" applyFont="1" applyBorder="1" applyAlignment="1" applyProtection="1">
      <alignment vertical="top" wrapText="1"/>
      <protection locked="0"/>
    </xf>
    <xf numFmtId="0" fontId="38" fillId="26" borderId="0" xfId="0" applyFont="1" applyFill="1" applyAlignment="1" applyProtection="1">
      <alignment vertical="top" wrapText="1"/>
    </xf>
    <xf numFmtId="9" fontId="38" fillId="0" borderId="13" xfId="0" applyNumberFormat="1" applyFont="1" applyFill="1" applyBorder="1" applyAlignment="1" applyProtection="1">
      <alignment vertical="top" wrapText="1"/>
    </xf>
    <xf numFmtId="165" fontId="38" fillId="26" borderId="0" xfId="0" applyNumberFormat="1" applyFont="1" applyFill="1" applyBorder="1" applyAlignment="1" applyProtection="1">
      <alignment vertical="top" wrapText="1"/>
    </xf>
    <xf numFmtId="1" fontId="38" fillId="26" borderId="0" xfId="0" applyNumberFormat="1" applyFont="1" applyFill="1" applyBorder="1" applyAlignment="1" applyProtection="1">
      <alignment vertical="top" wrapText="1"/>
    </xf>
    <xf numFmtId="0" fontId="38" fillId="0" borderId="0" xfId="0" applyFont="1" applyFill="1" applyBorder="1" applyAlignment="1" applyProtection="1">
      <alignment vertical="top" wrapText="1"/>
    </xf>
    <xf numFmtId="0" fontId="38" fillId="0" borderId="0" xfId="0" applyFont="1" applyAlignment="1" applyProtection="1">
      <alignment wrapText="1"/>
      <protection locked="0"/>
    </xf>
    <xf numFmtId="0" fontId="37" fillId="0" borderId="0" xfId="0" applyFont="1" applyBorder="1" applyAlignment="1" applyProtection="1">
      <alignment wrapText="1"/>
      <protection locked="0"/>
    </xf>
    <xf numFmtId="0" fontId="37" fillId="0" borderId="0" xfId="0" applyFont="1" applyFill="1" applyBorder="1" applyAlignment="1" applyProtection="1">
      <alignment horizontal="left" vertical="top" wrapText="1"/>
    </xf>
    <xf numFmtId="0" fontId="37" fillId="0" borderId="0" xfId="0" applyFont="1" applyFill="1" applyBorder="1" applyAlignment="1" applyProtection="1">
      <alignment vertical="top" wrapText="1"/>
      <protection locked="0"/>
    </xf>
    <xf numFmtId="0" fontId="38" fillId="0" borderId="0" xfId="0" applyFont="1" applyBorder="1" applyAlignment="1" applyProtection="1">
      <alignment wrapText="1"/>
      <protection locked="0"/>
    </xf>
    <xf numFmtId="0" fontId="38" fillId="0" borderId="0" xfId="0" applyFont="1" applyBorder="1" applyProtection="1">
      <protection locked="0"/>
    </xf>
    <xf numFmtId="0" fontId="37" fillId="0" borderId="0" xfId="0" applyFont="1" applyFill="1" applyBorder="1" applyAlignment="1" applyProtection="1">
      <alignment wrapText="1"/>
      <protection locked="0"/>
    </xf>
    <xf numFmtId="0" fontId="18" fillId="0" borderId="0" xfId="0" applyFont="1" applyFill="1" applyBorder="1" applyProtection="1">
      <protection locked="0"/>
    </xf>
    <xf numFmtId="0" fontId="38" fillId="0" borderId="0" xfId="0" applyFont="1" applyBorder="1" applyAlignment="1" applyProtection="1">
      <alignment wrapText="1"/>
    </xf>
    <xf numFmtId="0" fontId="38" fillId="0" borderId="0" xfId="0" applyFont="1" applyBorder="1" applyAlignment="1" applyProtection="1">
      <alignment vertical="top" wrapText="1"/>
    </xf>
    <xf numFmtId="0" fontId="37" fillId="0" borderId="0" xfId="0" applyFont="1" applyBorder="1" applyProtection="1">
      <protection locked="0"/>
    </xf>
    <xf numFmtId="0" fontId="38" fillId="0" borderId="0" xfId="0" applyNumberFormat="1" applyFont="1" applyBorder="1" applyAlignment="1" applyProtection="1">
      <alignment vertical="top" wrapText="1"/>
    </xf>
    <xf numFmtId="0" fontId="38" fillId="26" borderId="0" xfId="0" applyFont="1" applyFill="1" applyBorder="1" applyProtection="1">
      <protection locked="0"/>
    </xf>
    <xf numFmtId="0" fontId="18" fillId="26" borderId="0" xfId="0" applyFont="1" applyFill="1" applyBorder="1" applyProtection="1">
      <protection locked="0"/>
    </xf>
    <xf numFmtId="0" fontId="37" fillId="26" borderId="0" xfId="0" applyFont="1" applyFill="1" applyBorder="1" applyAlignment="1" applyProtection="1">
      <protection locked="0"/>
    </xf>
    <xf numFmtId="0" fontId="37" fillId="26" borderId="0" xfId="0" applyFont="1" applyFill="1" applyBorder="1" applyProtection="1">
      <protection locked="0"/>
    </xf>
    <xf numFmtId="0" fontId="38" fillId="26" borderId="0" xfId="0" applyFont="1" applyFill="1" applyProtection="1">
      <protection locked="0"/>
    </xf>
    <xf numFmtId="0" fontId="37" fillId="26" borderId="0" xfId="0" applyFont="1" applyFill="1" applyBorder="1" applyAlignment="1" applyProtection="1">
      <alignment horizontal="center" vertical="top" wrapText="1"/>
    </xf>
    <xf numFmtId="0" fontId="44" fillId="0" borderId="0" xfId="0" applyFont="1" applyAlignment="1" applyProtection="1">
      <alignment vertical="top" wrapText="1"/>
    </xf>
    <xf numFmtId="0" fontId="0" fillId="0" borderId="0" xfId="0" applyAlignment="1">
      <alignment wrapText="1"/>
    </xf>
    <xf numFmtId="165" fontId="0" fillId="0" borderId="0" xfId="52" applyNumberFormat="1" applyFont="1"/>
    <xf numFmtId="9" fontId="0" fillId="0" borderId="0" xfId="108" applyFont="1"/>
    <xf numFmtId="0" fontId="18" fillId="0" borderId="0" xfId="0" applyFont="1" applyFill="1" applyAlignment="1">
      <alignment vertical="center" wrapText="1"/>
    </xf>
    <xf numFmtId="0" fontId="38" fillId="0" borderId="0" xfId="0" applyFont="1" applyFill="1" applyBorder="1" applyProtection="1">
      <protection locked="0"/>
    </xf>
    <xf numFmtId="0" fontId="38" fillId="0" borderId="0" xfId="0" applyFont="1" applyFill="1" applyBorder="1" applyAlignment="1" applyProtection="1">
      <alignment wrapText="1"/>
      <protection locked="0"/>
    </xf>
    <xf numFmtId="0" fontId="38" fillId="26" borderId="0" xfId="0" applyFont="1" applyFill="1" applyBorder="1" applyAlignment="1" applyProtection="1">
      <alignment wrapText="1"/>
      <protection locked="0"/>
    </xf>
    <xf numFmtId="0" fontId="38" fillId="26" borderId="0" xfId="0" applyFont="1" applyFill="1" applyBorder="1" applyAlignment="1" applyProtection="1">
      <alignment wrapText="1"/>
    </xf>
    <xf numFmtId="0" fontId="0" fillId="0" borderId="0" xfId="0" applyAlignment="1">
      <alignment vertical="center"/>
    </xf>
    <xf numFmtId="0" fontId="38" fillId="0" borderId="0" xfId="0" applyFont="1" applyAlignment="1" applyProtection="1">
      <alignment vertical="top" wrapText="1"/>
    </xf>
    <xf numFmtId="0" fontId="38" fillId="0" borderId="0" xfId="89" applyFont="1" applyFill="1" applyBorder="1" applyProtection="1">
      <protection locked="0"/>
    </xf>
    <xf numFmtId="0" fontId="38" fillId="0" borderId="0" xfId="89" applyFont="1" applyBorder="1" applyProtection="1">
      <protection locked="0"/>
    </xf>
    <xf numFmtId="44" fontId="38" fillId="0" borderId="0" xfId="54" applyFont="1" applyFill="1" applyBorder="1" applyAlignment="1" applyProtection="1">
      <alignment horizontal="left" vertical="top" wrapText="1"/>
      <protection locked="0"/>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5"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28" borderId="25" xfId="0" applyFill="1" applyBorder="1" applyAlignment="1">
      <alignment horizontal="left" vertical="top" wrapText="1"/>
    </xf>
    <xf numFmtId="0" fontId="0" fillId="29" borderId="25"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35" borderId="23" xfId="52" applyNumberFormat="1" applyFont="1" applyFill="1" applyBorder="1" applyAlignment="1">
      <alignment horizontal="left" vertical="top" wrapText="1"/>
    </xf>
    <xf numFmtId="0" fontId="0" fillId="32" borderId="10" xfId="0" applyFill="1" applyBorder="1" applyAlignment="1">
      <alignment horizontal="left" vertical="top" wrapText="1"/>
    </xf>
    <xf numFmtId="0" fontId="55" fillId="47" borderId="0" xfId="0" applyFont="1" applyFill="1" applyBorder="1" applyAlignment="1" applyProtection="1">
      <alignment horizontal="center" vertical="top" wrapText="1"/>
    </xf>
    <xf numFmtId="0" fontId="17" fillId="26" borderId="0" xfId="89" applyFont="1" applyFill="1" applyProtection="1">
      <protection locked="0"/>
    </xf>
    <xf numFmtId="0" fontId="17" fillId="0" borderId="0" xfId="89" applyFont="1" applyProtection="1">
      <protection locked="0"/>
    </xf>
    <xf numFmtId="0" fontId="38" fillId="0" borderId="0" xfId="89" applyFont="1" applyBorder="1" applyAlignment="1" applyProtection="1">
      <alignment vertical="top" wrapText="1"/>
      <protection locked="0"/>
    </xf>
    <xf numFmtId="0" fontId="38" fillId="0" borderId="0" xfId="89" applyFont="1" applyBorder="1" applyAlignment="1" applyProtection="1">
      <alignment vertical="top"/>
      <protection locked="0"/>
    </xf>
    <xf numFmtId="0" fontId="18" fillId="0" borderId="0" xfId="89" applyFont="1" applyFill="1" applyBorder="1" applyProtection="1">
      <protection locked="0"/>
    </xf>
    <xf numFmtId="0" fontId="17" fillId="0" borderId="0" xfId="89" applyFont="1" applyBorder="1" applyProtection="1">
      <protection locked="0"/>
    </xf>
    <xf numFmtId="0" fontId="37" fillId="0" borderId="0" xfId="89" applyFont="1" applyBorder="1" applyAlignment="1" applyProtection="1">
      <protection locked="0"/>
    </xf>
    <xf numFmtId="0" fontId="37" fillId="0" borderId="0" xfId="89" applyFont="1" applyBorder="1" applyProtection="1">
      <protection locked="0"/>
    </xf>
    <xf numFmtId="0" fontId="38" fillId="0" borderId="0" xfId="89" applyFont="1" applyProtection="1">
      <protection locked="0"/>
    </xf>
    <xf numFmtId="0" fontId="17" fillId="0" borderId="0" xfId="89" applyFont="1" applyAlignment="1" applyProtection="1">
      <alignment wrapText="1"/>
      <protection locked="0"/>
    </xf>
    <xf numFmtId="0" fontId="17" fillId="0" borderId="0" xfId="89" applyFont="1" applyFill="1" applyBorder="1" applyAlignment="1" applyProtection="1">
      <alignment wrapText="1"/>
      <protection locked="0"/>
    </xf>
    <xf numFmtId="0" fontId="59" fillId="26" borderId="0" xfId="0" applyFont="1" applyFill="1" applyAlignment="1" applyProtection="1">
      <alignment vertical="top" wrapText="1"/>
    </xf>
    <xf numFmtId="0" fontId="0" fillId="48" borderId="0" xfId="0" applyFill="1" applyAlignment="1">
      <alignment vertical="center"/>
    </xf>
    <xf numFmtId="0" fontId="18" fillId="29" borderId="10" xfId="0" applyFont="1" applyFill="1" applyBorder="1" applyAlignment="1">
      <alignment vertical="center" textRotation="90" wrapText="1"/>
    </xf>
    <xf numFmtId="0" fontId="0" fillId="47" borderId="25" xfId="0" applyFill="1" applyBorder="1" applyAlignment="1">
      <alignment horizontal="left" vertical="top" wrapText="1"/>
    </xf>
    <xf numFmtId="0" fontId="0" fillId="54" borderId="23" xfId="0" applyFill="1" applyBorder="1" applyAlignment="1">
      <alignment horizontal="left" vertical="top" wrapText="1"/>
    </xf>
    <xf numFmtId="0" fontId="39" fillId="26" borderId="0" xfId="0" applyFont="1" applyFill="1" applyBorder="1" applyAlignment="1" applyProtection="1">
      <alignment vertical="top" wrapText="1"/>
    </xf>
    <xf numFmtId="0" fontId="0" fillId="35" borderId="16" xfId="0" applyFill="1" applyBorder="1" applyAlignment="1">
      <alignment horizontal="left" vertical="top" wrapText="1"/>
    </xf>
    <xf numFmtId="0" fontId="39" fillId="0" borderId="0" xfId="89" applyFont="1" applyFill="1" applyBorder="1" applyAlignment="1" applyProtection="1">
      <alignment vertical="top"/>
      <protection locked="0"/>
    </xf>
    <xf numFmtId="0" fontId="17" fillId="0" borderId="0" xfId="89" applyFont="1" applyBorder="1" applyAlignment="1" applyProtection="1">
      <alignment vertical="top"/>
      <protection locked="0"/>
    </xf>
    <xf numFmtId="0" fontId="75" fillId="48" borderId="0" xfId="89" applyFont="1" applyFill="1" applyProtection="1">
      <protection locked="0"/>
    </xf>
    <xf numFmtId="0" fontId="75" fillId="48" borderId="0" xfId="89" applyFont="1" applyFill="1" applyAlignment="1" applyProtection="1">
      <alignment wrapText="1"/>
      <protection locked="0"/>
    </xf>
    <xf numFmtId="0" fontId="75" fillId="48" borderId="0" xfId="89" applyFont="1" applyFill="1" applyBorder="1" applyAlignment="1" applyProtection="1">
      <alignment wrapText="1"/>
      <protection locked="0"/>
    </xf>
    <xf numFmtId="0" fontId="75" fillId="26" borderId="0" xfId="89" applyFont="1" applyFill="1" applyBorder="1" applyAlignment="1" applyProtection="1">
      <alignment vertical="top" wrapText="1"/>
      <protection locked="0"/>
    </xf>
    <xf numFmtId="0" fontId="78" fillId="25" borderId="31" xfId="89" applyFont="1" applyFill="1" applyBorder="1" applyAlignment="1" applyProtection="1">
      <alignment horizontal="left" vertical="top" wrapText="1"/>
    </xf>
    <xf numFmtId="9" fontId="79" fillId="0" borderId="32" xfId="89" applyNumberFormat="1" applyFont="1" applyFill="1" applyBorder="1" applyAlignment="1" applyProtection="1">
      <alignment horizontal="center" vertical="center" wrapText="1"/>
      <protection locked="0"/>
    </xf>
    <xf numFmtId="0" fontId="79" fillId="24" borderId="33" xfId="89" applyFont="1" applyFill="1" applyBorder="1" applyAlignment="1" applyProtection="1">
      <alignment vertical="top" wrapText="1"/>
    </xf>
    <xf numFmtId="0" fontId="79" fillId="24" borderId="34" xfId="89" applyFont="1" applyFill="1" applyBorder="1" applyAlignment="1" applyProtection="1">
      <alignment vertical="top" wrapText="1"/>
    </xf>
    <xf numFmtId="0" fontId="79" fillId="24" borderId="26" xfId="89" applyFont="1" applyFill="1" applyBorder="1" applyAlignment="1" applyProtection="1">
      <alignment vertical="top" wrapText="1"/>
    </xf>
    <xf numFmtId="0" fontId="79" fillId="24" borderId="29" xfId="89" applyFont="1" applyFill="1" applyBorder="1" applyAlignment="1" applyProtection="1">
      <alignment vertical="top" wrapText="1"/>
    </xf>
    <xf numFmtId="0" fontId="79" fillId="24" borderId="11" xfId="89" applyFont="1" applyFill="1" applyBorder="1" applyAlignment="1" applyProtection="1">
      <alignment vertical="top" wrapText="1"/>
    </xf>
    <xf numFmtId="9" fontId="79" fillId="0" borderId="35" xfId="89" applyNumberFormat="1" applyFont="1" applyFill="1" applyBorder="1" applyAlignment="1" applyProtection="1">
      <alignment horizontal="center" vertical="top" wrapText="1"/>
      <protection locked="0"/>
    </xf>
    <xf numFmtId="0" fontId="79" fillId="24" borderId="22" xfId="89" applyFont="1" applyFill="1" applyBorder="1" applyAlignment="1" applyProtection="1">
      <alignment horizontal="center" vertical="top" wrapText="1"/>
    </xf>
    <xf numFmtId="0" fontId="79" fillId="0" borderId="22" xfId="89" applyFont="1" applyFill="1" applyBorder="1" applyAlignment="1" applyProtection="1">
      <alignment vertical="top" wrapText="1"/>
      <protection locked="0"/>
    </xf>
    <xf numFmtId="0" fontId="79" fillId="24" borderId="18" xfId="89" applyFont="1" applyFill="1" applyBorder="1" applyAlignment="1" applyProtection="1">
      <alignment vertical="top" wrapText="1"/>
    </xf>
    <xf numFmtId="0" fontId="79" fillId="0" borderId="36" xfId="89" applyFont="1" applyFill="1" applyBorder="1" applyAlignment="1" applyProtection="1">
      <alignment vertical="top" wrapText="1"/>
      <protection locked="0"/>
    </xf>
    <xf numFmtId="9" fontId="79" fillId="0" borderId="10" xfId="89" applyNumberFormat="1" applyFont="1" applyFill="1" applyBorder="1" applyAlignment="1" applyProtection="1">
      <alignment horizontal="center" vertical="center" wrapText="1"/>
      <protection locked="0"/>
    </xf>
    <xf numFmtId="0" fontId="79" fillId="24" borderId="10" xfId="89" applyFont="1" applyFill="1" applyBorder="1" applyAlignment="1" applyProtection="1">
      <alignment vertical="top" wrapText="1"/>
    </xf>
    <xf numFmtId="0" fontId="79" fillId="24" borderId="21" xfId="89" applyFont="1" applyFill="1" applyBorder="1" applyAlignment="1">
      <alignment wrapText="1"/>
    </xf>
    <xf numFmtId="0" fontId="72" fillId="24" borderId="29" xfId="89" applyFont="1" applyFill="1" applyBorder="1" applyAlignment="1" applyProtection="1">
      <alignment vertical="top" wrapText="1"/>
    </xf>
    <xf numFmtId="1" fontId="88" fillId="24" borderId="21" xfId="89" applyNumberFormat="1" applyFont="1" applyFill="1" applyBorder="1" applyAlignment="1" applyProtection="1">
      <alignment vertical="top" wrapText="1"/>
    </xf>
    <xf numFmtId="1" fontId="72" fillId="24" borderId="16" xfId="89" applyNumberFormat="1" applyFont="1" applyFill="1" applyBorder="1" applyAlignment="1" applyProtection="1">
      <alignment vertical="top" wrapText="1"/>
    </xf>
    <xf numFmtId="1" fontId="72" fillId="24" borderId="11" xfId="89" applyNumberFormat="1" applyFont="1" applyFill="1" applyBorder="1" applyAlignment="1" applyProtection="1">
      <alignment vertical="top" wrapText="1"/>
    </xf>
    <xf numFmtId="1" fontId="72" fillId="24" borderId="35" xfId="89" applyNumberFormat="1" applyFont="1" applyFill="1" applyBorder="1" applyAlignment="1" applyProtection="1">
      <alignment vertical="top" wrapText="1"/>
    </xf>
    <xf numFmtId="9" fontId="79" fillId="0" borderId="24" xfId="89" applyNumberFormat="1" applyFont="1" applyFill="1" applyBorder="1" applyAlignment="1" applyProtection="1">
      <alignment horizontal="center" vertical="center" wrapText="1"/>
      <protection locked="0"/>
    </xf>
    <xf numFmtId="165" fontId="79" fillId="0" borderId="16" xfId="54" applyNumberFormat="1" applyFont="1" applyFill="1" applyBorder="1" applyAlignment="1" applyProtection="1">
      <alignment horizontal="center" vertical="center" wrapText="1"/>
      <protection locked="0"/>
    </xf>
    <xf numFmtId="0" fontId="79" fillId="0" borderId="23" xfId="54" applyNumberFormat="1" applyFont="1" applyFill="1" applyBorder="1" applyAlignment="1" applyProtection="1">
      <alignment horizontal="center" vertical="center" wrapText="1"/>
      <protection locked="0"/>
    </xf>
    <xf numFmtId="0" fontId="79" fillId="0" borderId="16" xfId="89" applyFont="1" applyFill="1" applyBorder="1" applyAlignment="1" applyProtection="1">
      <alignment horizontal="center" vertical="center" wrapText="1" shrinkToFit="1"/>
      <protection locked="0"/>
    </xf>
    <xf numFmtId="0" fontId="79" fillId="0" borderId="35" xfId="89" applyFont="1" applyBorder="1" applyAlignment="1" applyProtection="1">
      <alignment horizontal="center" vertical="center" wrapText="1" shrinkToFit="1"/>
      <protection locked="0"/>
    </xf>
    <xf numFmtId="0" fontId="79" fillId="24" borderId="24" xfId="89" applyFont="1" applyFill="1" applyBorder="1" applyAlignment="1" applyProtection="1">
      <alignment vertical="top" wrapText="1"/>
    </xf>
    <xf numFmtId="0" fontId="79" fillId="24" borderId="21" xfId="89" applyFont="1" applyFill="1" applyBorder="1" applyAlignment="1" applyProtection="1">
      <alignment vertical="top" wrapText="1"/>
    </xf>
    <xf numFmtId="0" fontId="79" fillId="0" borderId="16" xfId="89" applyFont="1" applyBorder="1" applyAlignment="1" applyProtection="1">
      <alignment horizontal="center" vertical="center" wrapText="1" shrinkToFit="1"/>
      <protection locked="0"/>
    </xf>
    <xf numFmtId="9" fontId="79" fillId="44" borderId="21" xfId="89" applyNumberFormat="1" applyFont="1" applyFill="1" applyBorder="1" applyAlignment="1" applyProtection="1">
      <alignment vertical="top" wrapText="1"/>
    </xf>
    <xf numFmtId="165" fontId="89" fillId="24" borderId="16" xfId="54" applyNumberFormat="1" applyFont="1" applyFill="1" applyBorder="1" applyAlignment="1" applyProtection="1">
      <alignment vertical="top" wrapText="1"/>
    </xf>
    <xf numFmtId="9" fontId="79" fillId="44" borderId="16" xfId="89" applyNumberFormat="1" applyFont="1" applyFill="1" applyBorder="1" applyAlignment="1" applyProtection="1">
      <alignment vertical="top" wrapText="1"/>
    </xf>
    <xf numFmtId="0" fontId="75" fillId="25" borderId="34" xfId="89" applyFont="1" applyFill="1" applyBorder="1" applyAlignment="1" applyProtection="1">
      <alignment vertical="top" wrapText="1"/>
    </xf>
    <xf numFmtId="0" fontId="75" fillId="25" borderId="15" xfId="89" applyFont="1" applyFill="1" applyBorder="1" applyAlignment="1" applyProtection="1">
      <alignment horizontal="left" vertical="top" wrapText="1"/>
    </xf>
    <xf numFmtId="6" fontId="75" fillId="25" borderId="15" xfId="89" applyNumberFormat="1" applyFont="1" applyFill="1" applyBorder="1" applyAlignment="1" applyProtection="1">
      <alignment vertical="top" wrapText="1"/>
    </xf>
    <xf numFmtId="44" fontId="75" fillId="25" borderId="15" xfId="54" applyFont="1" applyFill="1" applyBorder="1" applyAlignment="1" applyProtection="1">
      <alignment vertical="top" wrapText="1"/>
    </xf>
    <xf numFmtId="1" fontId="75" fillId="25" borderId="15" xfId="89" applyNumberFormat="1" applyFont="1" applyFill="1" applyBorder="1" applyAlignment="1" applyProtection="1">
      <alignment horizontal="left" vertical="top" wrapText="1"/>
    </xf>
    <xf numFmtId="1" fontId="75" fillId="25" borderId="19" xfId="89" applyNumberFormat="1" applyFont="1" applyFill="1" applyBorder="1" applyAlignment="1" applyProtection="1">
      <alignment horizontal="left" vertical="top" wrapText="1"/>
    </xf>
    <xf numFmtId="1" fontId="79" fillId="0" borderId="10" xfId="89" applyNumberFormat="1" applyFont="1" applyFill="1" applyBorder="1" applyAlignment="1" applyProtection="1">
      <alignment horizontal="center" vertical="center" wrapText="1"/>
      <protection locked="0"/>
    </xf>
    <xf numFmtId="1" fontId="79" fillId="0" borderId="35" xfId="89" applyNumberFormat="1" applyFont="1" applyFill="1" applyBorder="1" applyAlignment="1" applyProtection="1">
      <alignment horizontal="center" vertical="center" wrapText="1"/>
      <protection locked="0"/>
    </xf>
    <xf numFmtId="0" fontId="79" fillId="0" borderId="35" xfId="89" applyFont="1" applyFill="1" applyBorder="1" applyAlignment="1" applyProtection="1">
      <alignment horizontal="center" vertical="center" wrapText="1" shrinkToFit="1"/>
      <protection locked="0"/>
    </xf>
    <xf numFmtId="9" fontId="89" fillId="24" borderId="11" xfId="111" applyFont="1" applyFill="1" applyBorder="1" applyAlignment="1" applyProtection="1">
      <alignment vertical="top" wrapText="1"/>
    </xf>
    <xf numFmtId="0" fontId="75" fillId="25" borderId="29" xfId="89" applyFont="1" applyFill="1" applyBorder="1" applyAlignment="1" applyProtection="1">
      <alignment vertical="top" wrapText="1"/>
    </xf>
    <xf numFmtId="0" fontId="75" fillId="25" borderId="24" xfId="89" applyFont="1" applyFill="1" applyBorder="1" applyAlignment="1" applyProtection="1">
      <alignment horizontal="left" vertical="top" wrapText="1"/>
    </xf>
    <xf numFmtId="6" fontId="75" fillId="25" borderId="24" xfId="89" applyNumberFormat="1" applyFont="1" applyFill="1" applyBorder="1" applyAlignment="1" applyProtection="1">
      <alignment vertical="top" wrapText="1"/>
    </xf>
    <xf numFmtId="44" fontId="75" fillId="25" borderId="24" xfId="54" applyFont="1" applyFill="1" applyBorder="1" applyAlignment="1" applyProtection="1">
      <alignment vertical="top" wrapText="1"/>
    </xf>
    <xf numFmtId="1" fontId="75" fillId="25" borderId="24" xfId="89" applyNumberFormat="1" applyFont="1" applyFill="1" applyBorder="1" applyAlignment="1" applyProtection="1">
      <alignment horizontal="left" vertical="top" wrapText="1"/>
    </xf>
    <xf numFmtId="1" fontId="75" fillId="25" borderId="38" xfId="89" applyNumberFormat="1" applyFont="1" applyFill="1" applyBorder="1" applyAlignment="1" applyProtection="1">
      <alignment horizontal="left" vertical="top" wrapText="1"/>
    </xf>
    <xf numFmtId="0" fontId="76" fillId="25" borderId="31" xfId="89" applyFont="1" applyFill="1" applyBorder="1" applyAlignment="1" applyProtection="1">
      <alignment horizontal="left" vertical="top" wrapText="1"/>
    </xf>
    <xf numFmtId="0" fontId="72" fillId="27" borderId="23" xfId="89" applyFont="1" applyFill="1" applyBorder="1" applyAlignment="1" applyProtection="1">
      <alignment horizontal="center" vertical="top" wrapText="1"/>
    </xf>
    <xf numFmtId="0" fontId="72" fillId="27" borderId="10" xfId="89" applyFont="1" applyFill="1" applyBorder="1" applyAlignment="1" applyProtection="1">
      <alignment horizontal="center" vertical="top" wrapText="1"/>
    </xf>
    <xf numFmtId="0" fontId="72" fillId="27" borderId="32" xfId="89" applyFont="1" applyFill="1" applyBorder="1" applyAlignment="1" applyProtection="1">
      <alignment vertical="top" wrapText="1"/>
    </xf>
    <xf numFmtId="0" fontId="79" fillId="27" borderId="29" xfId="89" applyNumberFormat="1" applyFont="1" applyFill="1" applyBorder="1" applyAlignment="1" applyProtection="1">
      <alignment vertical="top" wrapText="1"/>
    </xf>
    <xf numFmtId="0" fontId="79" fillId="27" borderId="29" xfId="89" applyFont="1" applyFill="1" applyBorder="1" applyAlignment="1" applyProtection="1">
      <alignment vertical="top" wrapText="1"/>
    </xf>
    <xf numFmtId="0" fontId="79" fillId="27" borderId="33" xfId="89" applyFont="1" applyFill="1" applyBorder="1" applyAlignment="1" applyProtection="1">
      <alignment vertical="top" wrapText="1"/>
    </xf>
    <xf numFmtId="9" fontId="79" fillId="25" borderId="0" xfId="89" applyNumberFormat="1" applyFont="1" applyFill="1" applyBorder="1" applyAlignment="1" applyProtection="1">
      <alignment vertical="top" wrapText="1"/>
    </xf>
    <xf numFmtId="9" fontId="79" fillId="25" borderId="13" xfId="89" applyNumberFormat="1" applyFont="1" applyFill="1" applyBorder="1" applyAlignment="1" applyProtection="1">
      <alignment vertical="top" wrapText="1"/>
    </xf>
    <xf numFmtId="0" fontId="79" fillId="24" borderId="28" xfId="89" applyFont="1" applyFill="1" applyBorder="1" applyAlignment="1" applyProtection="1">
      <alignment vertical="top" wrapText="1"/>
    </xf>
    <xf numFmtId="0" fontId="79" fillId="24" borderId="30" xfId="89" applyFont="1" applyFill="1" applyBorder="1" applyAlignment="1" applyProtection="1">
      <alignment vertical="top" wrapText="1"/>
    </xf>
    <xf numFmtId="0" fontId="79" fillId="24" borderId="27" xfId="89" applyFont="1" applyFill="1" applyBorder="1" applyAlignment="1" applyProtection="1">
      <alignment vertical="top" wrapText="1"/>
    </xf>
    <xf numFmtId="0" fontId="72" fillId="27" borderId="40" xfId="89" applyFont="1" applyFill="1" applyBorder="1" applyAlignment="1" applyProtection="1">
      <alignment vertical="top" wrapText="1"/>
    </xf>
    <xf numFmtId="0" fontId="79" fillId="24" borderId="29" xfId="89" applyFont="1" applyFill="1" applyBorder="1" applyProtection="1"/>
    <xf numFmtId="0" fontId="79" fillId="24" borderId="33" xfId="89" applyFont="1" applyFill="1" applyBorder="1" applyAlignment="1" applyProtection="1">
      <alignment wrapText="1"/>
    </xf>
    <xf numFmtId="0" fontId="76" fillId="25" borderId="31" xfId="89" applyFont="1" applyFill="1" applyBorder="1" applyAlignment="1" applyProtection="1">
      <alignment vertical="top" wrapText="1"/>
    </xf>
    <xf numFmtId="0" fontId="0" fillId="0" borderId="0" xfId="0" applyAlignment="1"/>
    <xf numFmtId="0" fontId="0" fillId="48" borderId="0" xfId="0" applyFill="1" applyAlignment="1"/>
    <xf numFmtId="0" fontId="0" fillId="0" borderId="0" xfId="0" applyBorder="1"/>
    <xf numFmtId="9" fontId="43" fillId="0" borderId="0" xfId="0" applyNumberFormat="1" applyFont="1" applyFill="1" applyBorder="1" applyAlignment="1" applyProtection="1">
      <alignment horizontal="left" vertical="top" wrapText="1"/>
    </xf>
    <xf numFmtId="0" fontId="43" fillId="0" borderId="13" xfId="0" applyFont="1" applyFill="1" applyBorder="1" applyAlignment="1" applyProtection="1">
      <alignment vertical="top" wrapText="1"/>
    </xf>
    <xf numFmtId="0" fontId="43" fillId="0" borderId="0" xfId="0" applyFont="1" applyFill="1" applyBorder="1" applyAlignment="1" applyProtection="1">
      <alignment vertical="top" wrapText="1"/>
    </xf>
    <xf numFmtId="0" fontId="43" fillId="0" borderId="0" xfId="0" applyFont="1" applyFill="1" applyBorder="1" applyAlignment="1" applyProtection="1">
      <alignment wrapText="1"/>
    </xf>
    <xf numFmtId="0" fontId="43" fillId="0" borderId="0" xfId="0" applyFont="1" applyFill="1" applyBorder="1" applyProtection="1"/>
    <xf numFmtId="0" fontId="0" fillId="0" borderId="0" xfId="0" applyFill="1"/>
    <xf numFmtId="0" fontId="43" fillId="0" borderId="0" xfId="89" applyFont="1" applyFill="1" applyBorder="1" applyProtection="1"/>
    <xf numFmtId="9" fontId="38" fillId="0" borderId="0" xfId="0" applyNumberFormat="1" applyFont="1" applyFill="1" applyBorder="1" applyAlignment="1" applyProtection="1">
      <alignment vertical="top" wrapText="1"/>
    </xf>
    <xf numFmtId="0" fontId="79" fillId="0" borderId="16" xfId="54" applyNumberFormat="1" applyFont="1" applyFill="1" applyBorder="1" applyAlignment="1" applyProtection="1">
      <alignment horizontal="center" vertical="center" wrapText="1"/>
      <protection locked="0"/>
    </xf>
    <xf numFmtId="1" fontId="40" fillId="0" borderId="12" xfId="0" applyNumberFormat="1" applyFont="1" applyFill="1" applyBorder="1" applyAlignment="1" applyProtection="1">
      <alignment vertical="top" wrapText="1"/>
    </xf>
    <xf numFmtId="0" fontId="79" fillId="0" borderId="0" xfId="171" applyFont="1" applyFill="1" applyBorder="1" applyAlignment="1" applyProtection="1">
      <alignment vertical="top" wrapText="1"/>
    </xf>
    <xf numFmtId="0" fontId="40" fillId="0" borderId="0" xfId="0" applyFont="1" applyFill="1" applyBorder="1" applyAlignment="1" applyProtection="1">
      <alignment vertical="top" wrapText="1"/>
    </xf>
    <xf numFmtId="0" fontId="38" fillId="0" borderId="0" xfId="0" applyNumberFormat="1" applyFont="1" applyFill="1" applyBorder="1" applyAlignment="1" applyProtection="1">
      <alignment horizontal="left" vertical="top" wrapText="1"/>
    </xf>
    <xf numFmtId="1" fontId="38" fillId="0" borderId="0" xfId="0" applyNumberFormat="1" applyFont="1" applyFill="1" applyBorder="1" applyAlignment="1" applyProtection="1">
      <alignment horizontal="left" vertical="top" wrapText="1"/>
    </xf>
    <xf numFmtId="1" fontId="40" fillId="0" borderId="0" xfId="0" applyNumberFormat="1" applyFont="1" applyFill="1" applyBorder="1" applyAlignment="1" applyProtection="1">
      <alignment vertical="top" wrapText="1"/>
    </xf>
    <xf numFmtId="9" fontId="40" fillId="0" borderId="0" xfId="0" applyNumberFormat="1" applyFont="1" applyFill="1" applyBorder="1" applyAlignment="1" applyProtection="1">
      <alignment horizontal="left" vertical="top" wrapText="1"/>
    </xf>
    <xf numFmtId="0" fontId="16" fillId="0" borderId="0" xfId="168"/>
    <xf numFmtId="0" fontId="38" fillId="24" borderId="0" xfId="168" applyFont="1" applyFill="1" applyBorder="1" applyAlignment="1" applyProtection="1">
      <alignment horizontal="left" vertical="top" wrapText="1"/>
    </xf>
    <xf numFmtId="0" fontId="38" fillId="26" borderId="0" xfId="168" applyFont="1" applyFill="1" applyBorder="1" applyAlignment="1" applyProtection="1">
      <alignment vertical="top" wrapText="1"/>
    </xf>
    <xf numFmtId="0" fontId="38" fillId="0" borderId="0" xfId="168" applyFont="1" applyBorder="1" applyAlignment="1" applyProtection="1">
      <alignment vertical="top" wrapText="1"/>
      <protection locked="0"/>
    </xf>
    <xf numFmtId="0" fontId="38" fillId="0" borderId="13" xfId="168" applyFont="1" applyFill="1" applyBorder="1" applyAlignment="1" applyProtection="1">
      <alignment vertical="top" wrapText="1"/>
      <protection locked="0"/>
    </xf>
    <xf numFmtId="0" fontId="38" fillId="0" borderId="0" xfId="168" applyFont="1" applyBorder="1" applyAlignment="1" applyProtection="1">
      <alignment wrapText="1"/>
      <protection locked="0"/>
    </xf>
    <xf numFmtId="0" fontId="38" fillId="0" borderId="0" xfId="168" applyFont="1" applyBorder="1" applyProtection="1">
      <protection locked="0"/>
    </xf>
    <xf numFmtId="0" fontId="38" fillId="0" borderId="0" xfId="168" applyFont="1" applyBorder="1" applyAlignment="1" applyProtection="1">
      <alignment wrapText="1"/>
    </xf>
    <xf numFmtId="0" fontId="38" fillId="26" borderId="0" xfId="168" applyFont="1" applyFill="1" applyBorder="1" applyProtection="1">
      <protection locked="0"/>
    </xf>
    <xf numFmtId="0" fontId="38" fillId="26" borderId="0" xfId="168" applyFont="1" applyFill="1" applyBorder="1" applyAlignment="1" applyProtection="1">
      <alignment vertical="top" wrapText="1"/>
      <protection locked="0"/>
    </xf>
    <xf numFmtId="9" fontId="38" fillId="0" borderId="0" xfId="0" applyNumberFormat="1" applyFont="1" applyBorder="1" applyAlignment="1" applyProtection="1">
      <alignment vertical="top" wrapText="1"/>
      <protection locked="0"/>
    </xf>
    <xf numFmtId="49" fontId="38" fillId="0" borderId="0" xfId="0" applyNumberFormat="1" applyFont="1" applyBorder="1" applyAlignment="1" applyProtection="1">
      <alignment vertical="top" wrapText="1"/>
      <protection locked="0"/>
    </xf>
    <xf numFmtId="0" fontId="72" fillId="24" borderId="33" xfId="89" applyFont="1" applyFill="1" applyBorder="1" applyAlignment="1" applyProtection="1">
      <alignment vertical="top" wrapText="1"/>
    </xf>
    <xf numFmtId="165" fontId="89" fillId="24" borderId="22" xfId="54" applyNumberFormat="1" applyFont="1" applyFill="1" applyBorder="1" applyAlignment="1" applyProtection="1">
      <alignment vertical="top" wrapText="1"/>
    </xf>
    <xf numFmtId="9" fontId="79" fillId="44" borderId="22" xfId="89" applyNumberFormat="1" applyFont="1" applyFill="1" applyBorder="1" applyAlignment="1" applyProtection="1">
      <alignment vertical="top" wrapText="1"/>
    </xf>
    <xf numFmtId="0" fontId="79" fillId="0" borderId="36" xfId="89" applyFont="1" applyBorder="1" applyAlignment="1" applyProtection="1">
      <alignment horizontal="center" vertical="center" wrapText="1" shrinkToFit="1"/>
      <protection locked="0"/>
    </xf>
    <xf numFmtId="0" fontId="76" fillId="25" borderId="51" xfId="89" applyFont="1" applyFill="1" applyBorder="1" applyAlignment="1" applyProtection="1">
      <alignment horizontal="left" vertical="top" wrapText="1"/>
    </xf>
    <xf numFmtId="0" fontId="38" fillId="24" borderId="37" xfId="89" applyFont="1" applyFill="1" applyBorder="1" applyAlignment="1" applyProtection="1">
      <alignment vertical="top" wrapText="1"/>
    </xf>
    <xf numFmtId="0" fontId="38" fillId="24" borderId="29" xfId="89" applyFont="1" applyFill="1" applyBorder="1" applyAlignment="1" applyProtection="1">
      <alignment vertical="top" wrapText="1"/>
    </xf>
    <xf numFmtId="0" fontId="38" fillId="53" borderId="24" xfId="169" applyFont="1" applyFill="1" applyBorder="1" applyAlignment="1" applyProtection="1">
      <alignment vertical="top" wrapText="1"/>
    </xf>
    <xf numFmtId="0" fontId="38" fillId="53" borderId="24" xfId="171" applyFont="1" applyFill="1" applyBorder="1" applyAlignment="1" applyProtection="1">
      <alignment vertical="top" wrapText="1"/>
    </xf>
    <xf numFmtId="0" fontId="38" fillId="53" borderId="50" xfId="171" applyFont="1" applyFill="1" applyBorder="1" applyAlignment="1" applyProtection="1">
      <alignment vertical="top" wrapText="1"/>
    </xf>
    <xf numFmtId="0" fontId="38" fillId="24" borderId="34" xfId="171" applyFont="1" applyFill="1" applyBorder="1" applyAlignment="1" applyProtection="1">
      <alignment vertical="top" wrapText="1"/>
    </xf>
    <xf numFmtId="0" fontId="38" fillId="24" borderId="29" xfId="171" applyFont="1" applyFill="1" applyBorder="1" applyAlignment="1" applyProtection="1">
      <alignment vertical="top" wrapText="1"/>
    </xf>
    <xf numFmtId="0" fontId="38" fillId="24" borderId="30" xfId="171" applyFont="1" applyFill="1" applyBorder="1" applyAlignment="1" applyProtection="1">
      <alignment vertical="top" wrapText="1"/>
    </xf>
    <xf numFmtId="0" fontId="38" fillId="24" borderId="65" xfId="89" applyFont="1" applyFill="1" applyBorder="1" applyProtection="1"/>
    <xf numFmtId="0" fontId="0" fillId="48" borderId="0" xfId="0" applyFill="1"/>
    <xf numFmtId="0" fontId="0" fillId="0" borderId="0" xfId="0" applyAlignment="1" applyProtection="1">
      <protection locked="0"/>
    </xf>
    <xf numFmtId="0" fontId="0" fillId="0" borderId="0" xfId="0" applyProtection="1">
      <protection locked="0"/>
    </xf>
    <xf numFmtId="9" fontId="38" fillId="0" borderId="35" xfId="171" applyNumberFormat="1" applyFont="1" applyFill="1" applyBorder="1" applyAlignment="1" applyProtection="1">
      <alignment horizontal="center" vertical="top" wrapText="1"/>
      <protection locked="0"/>
    </xf>
    <xf numFmtId="9" fontId="38" fillId="0" borderId="35" xfId="171" applyNumberFormat="1" applyFont="1" applyFill="1" applyBorder="1" applyAlignment="1" applyProtection="1">
      <alignment horizontal="center" vertical="center" wrapText="1"/>
      <protection locked="0"/>
    </xf>
    <xf numFmtId="9" fontId="38" fillId="0" borderId="16" xfId="171" applyNumberFormat="1" applyFont="1" applyFill="1" applyBorder="1" applyAlignment="1" applyProtection="1">
      <alignment horizontal="center" vertical="top" wrapText="1"/>
      <protection locked="0"/>
    </xf>
    <xf numFmtId="49" fontId="79" fillId="0" borderId="16" xfId="54" applyNumberFormat="1" applyFont="1" applyFill="1" applyBorder="1" applyAlignment="1" applyProtection="1">
      <alignment vertical="top" wrapText="1"/>
      <protection locked="0"/>
    </xf>
    <xf numFmtId="9" fontId="79" fillId="0" borderId="22" xfId="89" applyNumberFormat="1" applyFont="1" applyFill="1" applyBorder="1" applyAlignment="1" applyProtection="1">
      <alignment horizontal="center" vertical="center" wrapText="1"/>
      <protection locked="0"/>
    </xf>
    <xf numFmtId="9" fontId="79" fillId="0" borderId="11" xfId="89" applyNumberFormat="1" applyFont="1" applyFill="1" applyBorder="1" applyAlignment="1" applyProtection="1">
      <alignment horizontal="center" vertical="center" wrapText="1"/>
      <protection locked="0"/>
    </xf>
    <xf numFmtId="0" fontId="16" fillId="26" borderId="0" xfId="0" applyFont="1" applyFill="1" applyBorder="1" applyProtection="1">
      <protection locked="0"/>
    </xf>
    <xf numFmtId="0" fontId="16" fillId="0" borderId="0" xfId="171" applyFont="1" applyBorder="1" applyProtection="1">
      <protection locked="0"/>
    </xf>
    <xf numFmtId="0" fontId="16" fillId="26" borderId="0" xfId="171" applyFont="1" applyFill="1" applyBorder="1" applyAlignment="1" applyProtection="1">
      <alignment wrapText="1"/>
      <protection locked="0"/>
    </xf>
    <xf numFmtId="0" fontId="16" fillId="0" borderId="0" xfId="0" applyFont="1" applyBorder="1" applyProtection="1">
      <protection locked="0"/>
    </xf>
    <xf numFmtId="0" fontId="16" fillId="26" borderId="0" xfId="171" applyFont="1" applyFill="1" applyBorder="1" applyProtection="1">
      <protection locked="0"/>
    </xf>
    <xf numFmtId="0" fontId="37" fillId="26" borderId="0" xfId="171" applyFont="1" applyFill="1" applyBorder="1" applyAlignment="1" applyProtection="1">
      <alignment vertical="top" wrapText="1"/>
      <protection locked="0"/>
    </xf>
    <xf numFmtId="0" fontId="16" fillId="26" borderId="0" xfId="171" applyFont="1" applyFill="1" applyBorder="1" applyAlignment="1" applyProtection="1">
      <alignment vertical="top"/>
      <protection locked="0"/>
    </xf>
    <xf numFmtId="0" fontId="16" fillId="0" borderId="0" xfId="0" applyFont="1" applyProtection="1">
      <protection locked="0"/>
    </xf>
    <xf numFmtId="0" fontId="16" fillId="26" borderId="0" xfId="0" applyFont="1" applyFill="1" applyProtection="1">
      <protection locked="0"/>
    </xf>
    <xf numFmtId="0" fontId="16" fillId="0" borderId="0" xfId="171" applyFont="1" applyProtection="1">
      <protection locked="0"/>
    </xf>
    <xf numFmtId="9" fontId="38" fillId="0" borderId="32" xfId="171" applyNumberFormat="1" applyFont="1" applyFill="1" applyBorder="1" applyAlignment="1" applyProtection="1">
      <alignment horizontal="center" vertical="center" wrapText="1"/>
      <protection locked="0"/>
    </xf>
    <xf numFmtId="0" fontId="38" fillId="0" borderId="0" xfId="171" applyFont="1" applyBorder="1" applyProtection="1">
      <protection locked="0"/>
    </xf>
    <xf numFmtId="0" fontId="38" fillId="0" borderId="0" xfId="171" applyFont="1" applyBorder="1" applyAlignment="1" applyProtection="1">
      <alignment vertical="top" wrapText="1"/>
      <protection locked="0"/>
    </xf>
    <xf numFmtId="0" fontId="38" fillId="0" borderId="0" xfId="171" applyFont="1" applyBorder="1" applyAlignment="1" applyProtection="1">
      <alignment vertical="top"/>
      <protection locked="0"/>
    </xf>
    <xf numFmtId="0" fontId="38" fillId="0" borderId="0" xfId="171" applyFont="1" applyFill="1" applyBorder="1" applyProtection="1">
      <protection locked="0"/>
    </xf>
    <xf numFmtId="9" fontId="38" fillId="0" borderId="22" xfId="171" applyNumberFormat="1" applyFont="1" applyFill="1" applyBorder="1" applyAlignment="1" applyProtection="1">
      <alignment horizontal="center" vertical="center" wrapText="1"/>
      <protection locked="0"/>
    </xf>
    <xf numFmtId="0" fontId="38" fillId="0" borderId="22" xfId="171" applyFont="1" applyFill="1" applyBorder="1" applyAlignment="1" applyProtection="1">
      <alignment vertical="top" wrapText="1"/>
      <protection locked="0"/>
    </xf>
    <xf numFmtId="0" fontId="38" fillId="0" borderId="36" xfId="171" applyFont="1" applyFill="1" applyBorder="1" applyAlignment="1" applyProtection="1">
      <alignment vertical="top" wrapText="1"/>
      <protection locked="0"/>
    </xf>
    <xf numFmtId="0" fontId="18" fillId="0" borderId="0" xfId="171" applyFont="1" applyFill="1" applyBorder="1" applyProtection="1">
      <protection locked="0"/>
    </xf>
    <xf numFmtId="9" fontId="38" fillId="0" borderId="10" xfId="171" applyNumberFormat="1" applyFont="1" applyFill="1" applyBorder="1" applyAlignment="1" applyProtection="1">
      <alignment horizontal="center" vertical="center" wrapText="1"/>
      <protection locked="0"/>
    </xf>
    <xf numFmtId="49" fontId="38" fillId="0" borderId="16" xfId="158" applyNumberFormat="1" applyFont="1" applyFill="1" applyBorder="1" applyAlignment="1" applyProtection="1">
      <alignment vertical="top" wrapText="1"/>
      <protection locked="0"/>
    </xf>
    <xf numFmtId="165" fontId="38" fillId="0" borderId="16" xfId="158" applyNumberFormat="1" applyFont="1" applyFill="1" applyBorder="1" applyAlignment="1" applyProtection="1">
      <alignment horizontal="center" vertical="center" wrapText="1"/>
      <protection locked="0"/>
    </xf>
    <xf numFmtId="0" fontId="38" fillId="0" borderId="35" xfId="171" applyFont="1" applyBorder="1" applyAlignment="1" applyProtection="1">
      <alignment horizontal="center" vertical="center" wrapText="1" shrinkToFit="1"/>
      <protection locked="0"/>
    </xf>
    <xf numFmtId="9" fontId="38" fillId="0" borderId="24" xfId="171" applyNumberFormat="1" applyFont="1" applyFill="1" applyBorder="1" applyAlignment="1" applyProtection="1">
      <alignment horizontal="center" vertical="center" wrapText="1"/>
      <protection locked="0"/>
    </xf>
    <xf numFmtId="0" fontId="38" fillId="0" borderId="16" xfId="171" applyFont="1" applyFill="1" applyBorder="1" applyAlignment="1" applyProtection="1">
      <alignment horizontal="center" vertical="center" wrapText="1" shrinkToFit="1"/>
      <protection locked="0"/>
    </xf>
    <xf numFmtId="0" fontId="38" fillId="0" borderId="16" xfId="171" applyFont="1" applyBorder="1" applyAlignment="1" applyProtection="1">
      <alignment horizontal="center" vertical="center" wrapText="1" shrinkToFit="1"/>
      <protection locked="0"/>
    </xf>
    <xf numFmtId="1" fontId="38" fillId="0" borderId="10" xfId="171" applyNumberFormat="1" applyFont="1" applyFill="1" applyBorder="1" applyAlignment="1" applyProtection="1">
      <alignment horizontal="center" vertical="center" wrapText="1"/>
      <protection locked="0"/>
    </xf>
    <xf numFmtId="44" fontId="38" fillId="0" borderId="0" xfId="158" applyFont="1" applyFill="1" applyBorder="1" applyAlignment="1" applyProtection="1">
      <alignment horizontal="left" vertical="top" wrapText="1"/>
      <protection locked="0"/>
    </xf>
    <xf numFmtId="0" fontId="37" fillId="0" borderId="0" xfId="171" applyFont="1" applyBorder="1" applyAlignment="1" applyProtection="1">
      <protection locked="0"/>
    </xf>
    <xf numFmtId="0" fontId="37" fillId="0" borderId="0" xfId="171" applyFont="1" applyBorder="1" applyProtection="1">
      <protection locked="0"/>
    </xf>
    <xf numFmtId="0" fontId="38" fillId="24" borderId="37" xfId="171" applyFont="1" applyFill="1" applyBorder="1" applyAlignment="1" applyProtection="1">
      <alignment vertical="top" wrapText="1"/>
    </xf>
    <xf numFmtId="9" fontId="38" fillId="0" borderId="66" xfId="171" applyNumberFormat="1" applyFont="1" applyFill="1" applyBorder="1" applyAlignment="1" applyProtection="1">
      <alignment horizontal="center" vertical="top" wrapText="1"/>
      <protection locked="0"/>
    </xf>
    <xf numFmtId="0" fontId="38" fillId="0" borderId="0" xfId="171" applyFont="1" applyProtection="1">
      <protection locked="0"/>
    </xf>
    <xf numFmtId="0" fontId="16" fillId="26" borderId="0" xfId="171" applyNumberFormat="1" applyFont="1" applyFill="1" applyProtection="1"/>
    <xf numFmtId="0" fontId="16" fillId="26" borderId="0" xfId="171" applyFont="1" applyFill="1" applyProtection="1"/>
    <xf numFmtId="0" fontId="16" fillId="26" borderId="0" xfId="171" applyFont="1" applyFill="1" applyAlignment="1" applyProtection="1">
      <alignment wrapText="1"/>
    </xf>
    <xf numFmtId="0" fontId="16" fillId="26" borderId="0" xfId="171" applyFont="1" applyFill="1" applyBorder="1" applyAlignment="1" applyProtection="1">
      <alignment wrapText="1"/>
    </xf>
    <xf numFmtId="0" fontId="16" fillId="26" borderId="0" xfId="171" applyFont="1" applyFill="1" applyProtection="1">
      <protection locked="0"/>
    </xf>
    <xf numFmtId="0" fontId="16" fillId="26" borderId="0" xfId="171" applyFont="1" applyFill="1" applyAlignment="1" applyProtection="1">
      <alignment wrapText="1"/>
      <protection locked="0"/>
    </xf>
    <xf numFmtId="0" fontId="16" fillId="0" borderId="0" xfId="171" applyFont="1" applyAlignment="1" applyProtection="1">
      <alignment wrapText="1"/>
      <protection locked="0"/>
    </xf>
    <xf numFmtId="0" fontId="16" fillId="0" borderId="0" xfId="171" applyFont="1" applyFill="1" applyBorder="1" applyAlignment="1" applyProtection="1">
      <alignment wrapText="1"/>
      <protection locked="0"/>
    </xf>
    <xf numFmtId="0" fontId="16" fillId="48" borderId="0" xfId="0" applyFont="1" applyFill="1" applyAlignment="1">
      <alignment vertical="center"/>
    </xf>
    <xf numFmtId="0" fontId="16" fillId="48" borderId="0" xfId="0" applyFont="1" applyFill="1" applyBorder="1" applyAlignment="1">
      <alignment vertical="center" wrapText="1"/>
    </xf>
    <xf numFmtId="0" fontId="0" fillId="41" borderId="23" xfId="0" applyFill="1" applyBorder="1" applyAlignment="1">
      <alignment horizontal="left" vertical="top" wrapText="1"/>
    </xf>
    <xf numFmtId="0" fontId="38" fillId="24" borderId="0" xfId="171" applyFont="1" applyFill="1" applyBorder="1" applyAlignment="1" applyProtection="1">
      <alignment horizontal="left" vertical="top" wrapText="1"/>
    </xf>
    <xf numFmtId="0" fontId="16" fillId="26" borderId="0" xfId="171" applyFont="1" applyFill="1" applyBorder="1" applyProtection="1"/>
    <xf numFmtId="0" fontId="74" fillId="26" borderId="0" xfId="171" applyFont="1" applyFill="1" applyBorder="1" applyAlignment="1" applyProtection="1">
      <alignment vertical="top"/>
    </xf>
    <xf numFmtId="0" fontId="75" fillId="48" borderId="0" xfId="171" applyFont="1" applyFill="1" applyProtection="1">
      <protection locked="0"/>
    </xf>
    <xf numFmtId="0" fontId="75" fillId="48" borderId="0" xfId="171" applyFont="1" applyFill="1" applyAlignment="1" applyProtection="1">
      <alignment wrapText="1"/>
      <protection locked="0"/>
    </xf>
    <xf numFmtId="0" fontId="75" fillId="48" borderId="0" xfId="171" applyFont="1" applyFill="1" applyBorder="1" applyAlignment="1" applyProtection="1">
      <alignment wrapText="1"/>
      <protection locked="0"/>
    </xf>
    <xf numFmtId="0" fontId="75" fillId="26" borderId="0" xfId="171" applyFont="1" applyFill="1" applyBorder="1" applyAlignment="1" applyProtection="1">
      <alignment vertical="top" wrapText="1"/>
      <protection locked="0"/>
    </xf>
    <xf numFmtId="0" fontId="16" fillId="0" borderId="0" xfId="171" applyFont="1" applyBorder="1" applyAlignment="1" applyProtection="1">
      <alignment vertical="top"/>
      <protection locked="0"/>
    </xf>
    <xf numFmtId="0" fontId="16" fillId="26" borderId="0" xfId="0" applyFont="1" applyFill="1" applyBorder="1" applyAlignment="1" applyProtection="1">
      <alignment vertical="top"/>
      <protection locked="0"/>
    </xf>
    <xf numFmtId="0" fontId="39" fillId="0" borderId="0" xfId="171" applyFont="1" applyFill="1" applyBorder="1" applyAlignment="1" applyProtection="1">
      <alignment vertical="top"/>
      <protection locked="0"/>
    </xf>
    <xf numFmtId="0" fontId="78" fillId="25" borderId="31" xfId="171" applyFont="1" applyFill="1" applyBorder="1" applyAlignment="1" applyProtection="1">
      <alignment horizontal="left" vertical="top" wrapText="1"/>
    </xf>
    <xf numFmtId="0" fontId="79" fillId="24" borderId="33" xfId="171" applyFont="1" applyFill="1" applyBorder="1" applyAlignment="1" applyProtection="1">
      <alignment vertical="top" wrapText="1"/>
    </xf>
    <xf numFmtId="0" fontId="79" fillId="24" borderId="34" xfId="171" applyFont="1" applyFill="1" applyBorder="1" applyAlignment="1" applyProtection="1">
      <alignment vertical="top" wrapText="1"/>
    </xf>
    <xf numFmtId="0" fontId="79" fillId="24" borderId="26" xfId="171" applyFont="1" applyFill="1" applyBorder="1" applyAlignment="1" applyProtection="1">
      <alignment vertical="top" wrapText="1"/>
    </xf>
    <xf numFmtId="0" fontId="79" fillId="24" borderId="29" xfId="171" applyFont="1" applyFill="1" applyBorder="1" applyAlignment="1" applyProtection="1">
      <alignment vertical="top" wrapText="1"/>
    </xf>
    <xf numFmtId="0" fontId="79" fillId="24" borderId="11" xfId="171" applyFont="1" applyFill="1" applyBorder="1" applyAlignment="1" applyProtection="1">
      <alignment vertical="top" wrapText="1"/>
    </xf>
    <xf numFmtId="9" fontId="79" fillId="0" borderId="22" xfId="171" applyNumberFormat="1" applyFont="1" applyFill="1" applyBorder="1" applyAlignment="1" applyProtection="1">
      <alignment horizontal="center" vertical="center" wrapText="1"/>
      <protection locked="0"/>
    </xf>
    <xf numFmtId="0" fontId="79" fillId="24" borderId="22" xfId="171" applyFont="1" applyFill="1" applyBorder="1" applyAlignment="1" applyProtection="1">
      <alignment horizontal="center" vertical="top" wrapText="1"/>
    </xf>
    <xf numFmtId="0" fontId="79" fillId="0" borderId="22" xfId="171" applyFont="1" applyFill="1" applyBorder="1" applyAlignment="1" applyProtection="1">
      <alignment vertical="top" wrapText="1"/>
      <protection locked="0"/>
    </xf>
    <xf numFmtId="0" fontId="79" fillId="24" borderId="18" xfId="171" applyFont="1" applyFill="1" applyBorder="1" applyAlignment="1" applyProtection="1">
      <alignment vertical="top" wrapText="1"/>
    </xf>
    <xf numFmtId="9" fontId="79" fillId="0" borderId="10" xfId="171" applyNumberFormat="1" applyFont="1" applyFill="1" applyBorder="1" applyAlignment="1" applyProtection="1">
      <alignment horizontal="center" vertical="center" wrapText="1"/>
      <protection locked="0"/>
    </xf>
    <xf numFmtId="0" fontId="79" fillId="24" borderId="10" xfId="171" applyFont="1" applyFill="1" applyBorder="1" applyAlignment="1" applyProtection="1">
      <alignment vertical="top" wrapText="1"/>
    </xf>
    <xf numFmtId="9" fontId="79" fillId="0" borderId="32" xfId="171" applyNumberFormat="1" applyFont="1" applyFill="1" applyBorder="1" applyAlignment="1" applyProtection="1">
      <alignment horizontal="center" vertical="center" wrapText="1"/>
      <protection locked="0"/>
    </xf>
    <xf numFmtId="49" fontId="79" fillId="0" borderId="16" xfId="158" applyNumberFormat="1" applyFont="1" applyFill="1" applyBorder="1" applyAlignment="1" applyProtection="1">
      <alignment vertical="top" wrapText="1"/>
      <protection locked="0"/>
    </xf>
    <xf numFmtId="0" fontId="79" fillId="24" borderId="21" xfId="171" applyFont="1" applyFill="1" applyBorder="1" applyAlignment="1">
      <alignment wrapText="1"/>
    </xf>
    <xf numFmtId="9" fontId="79" fillId="0" borderId="35" xfId="171" applyNumberFormat="1" applyFont="1" applyFill="1" applyBorder="1" applyAlignment="1" applyProtection="1">
      <alignment horizontal="center" vertical="top" wrapText="1"/>
      <protection locked="0"/>
    </xf>
    <xf numFmtId="0" fontId="72" fillId="24" borderId="29" xfId="171" applyFont="1" applyFill="1" applyBorder="1" applyAlignment="1" applyProtection="1">
      <alignment vertical="top" wrapText="1"/>
    </xf>
    <xf numFmtId="1" fontId="72" fillId="24" borderId="16" xfId="171" applyNumberFormat="1" applyFont="1" applyFill="1" applyBorder="1" applyAlignment="1" applyProtection="1">
      <alignment vertical="top" wrapText="1"/>
    </xf>
    <xf numFmtId="1" fontId="72" fillId="24" borderId="11" xfId="171" applyNumberFormat="1" applyFont="1" applyFill="1" applyBorder="1" applyAlignment="1" applyProtection="1">
      <alignment vertical="top" wrapText="1"/>
    </xf>
    <xf numFmtId="1" fontId="72" fillId="24" borderId="35" xfId="171" applyNumberFormat="1" applyFont="1" applyFill="1" applyBorder="1" applyAlignment="1" applyProtection="1">
      <alignment vertical="top" wrapText="1"/>
    </xf>
    <xf numFmtId="165" fontId="79" fillId="0" borderId="16" xfId="158" applyNumberFormat="1" applyFont="1" applyFill="1" applyBorder="1" applyAlignment="1" applyProtection="1">
      <alignment horizontal="center" vertical="center" wrapText="1"/>
      <protection locked="0"/>
    </xf>
    <xf numFmtId="0" fontId="79" fillId="0" borderId="16" xfId="158" applyNumberFormat="1" applyFont="1" applyFill="1" applyBorder="1" applyAlignment="1" applyProtection="1">
      <alignment horizontal="center" vertical="center" wrapText="1"/>
      <protection locked="0"/>
    </xf>
    <xf numFmtId="0" fontId="79" fillId="0" borderId="16" xfId="171" applyFont="1" applyBorder="1" applyAlignment="1" applyProtection="1">
      <alignment horizontal="center" vertical="center" wrapText="1" shrinkToFit="1"/>
      <protection locked="0"/>
    </xf>
    <xf numFmtId="0" fontId="79" fillId="0" borderId="35" xfId="171" applyFont="1" applyBorder="1" applyAlignment="1" applyProtection="1">
      <alignment horizontal="center" vertical="center" wrapText="1" shrinkToFit="1"/>
      <protection locked="0"/>
    </xf>
    <xf numFmtId="0" fontId="72" fillId="24" borderId="33" xfId="171" applyFont="1" applyFill="1" applyBorder="1" applyAlignment="1" applyProtection="1">
      <alignment vertical="top" wrapText="1"/>
    </xf>
    <xf numFmtId="165" fontId="89" fillId="24" borderId="22" xfId="158" applyNumberFormat="1" applyFont="1" applyFill="1" applyBorder="1" applyAlignment="1" applyProtection="1">
      <alignment vertical="top" wrapText="1"/>
    </xf>
    <xf numFmtId="9" fontId="79" fillId="44" borderId="22" xfId="171" applyNumberFormat="1" applyFont="1" applyFill="1" applyBorder="1" applyAlignment="1" applyProtection="1">
      <alignment vertical="top" wrapText="1"/>
    </xf>
    <xf numFmtId="0" fontId="79" fillId="0" borderId="36" xfId="171" applyFont="1" applyBorder="1" applyAlignment="1" applyProtection="1">
      <alignment horizontal="center" vertical="center" wrapText="1" shrinkToFit="1"/>
      <protection locked="0"/>
    </xf>
    <xf numFmtId="1" fontId="88" fillId="24" borderId="21" xfId="171" applyNumberFormat="1" applyFont="1" applyFill="1" applyBorder="1" applyAlignment="1" applyProtection="1">
      <alignment vertical="top" wrapText="1"/>
    </xf>
    <xf numFmtId="0" fontId="79" fillId="0" borderId="23" xfId="158" applyNumberFormat="1" applyFont="1" applyFill="1" applyBorder="1" applyAlignment="1" applyProtection="1">
      <alignment horizontal="center" vertical="center" wrapText="1"/>
      <protection locked="0"/>
    </xf>
    <xf numFmtId="0" fontId="79" fillId="0" borderId="16" xfId="171" applyFont="1" applyFill="1" applyBorder="1" applyAlignment="1" applyProtection="1">
      <alignment horizontal="center" vertical="center" wrapText="1" shrinkToFit="1"/>
      <protection locked="0"/>
    </xf>
    <xf numFmtId="0" fontId="79" fillId="24" borderId="24" xfId="171" applyFont="1" applyFill="1" applyBorder="1" applyAlignment="1" applyProtection="1">
      <alignment vertical="top" wrapText="1"/>
    </xf>
    <xf numFmtId="0" fontId="79" fillId="24" borderId="21" xfId="171" applyFont="1" applyFill="1" applyBorder="1" applyAlignment="1" applyProtection="1">
      <alignment vertical="top" wrapText="1"/>
    </xf>
    <xf numFmtId="9" fontId="79" fillId="44" borderId="21" xfId="171" applyNumberFormat="1" applyFont="1" applyFill="1" applyBorder="1" applyAlignment="1" applyProtection="1">
      <alignment vertical="top" wrapText="1"/>
    </xf>
    <xf numFmtId="165" fontId="89" fillId="24" borderId="16" xfId="158" applyNumberFormat="1" applyFont="1" applyFill="1" applyBorder="1" applyAlignment="1" applyProtection="1">
      <alignment vertical="top" wrapText="1"/>
    </xf>
    <xf numFmtId="9" fontId="79" fillId="44" borderId="16" xfId="171" applyNumberFormat="1" applyFont="1" applyFill="1" applyBorder="1" applyAlignment="1" applyProtection="1">
      <alignment vertical="top" wrapText="1"/>
    </xf>
    <xf numFmtId="0" fontId="75" fillId="25" borderId="34" xfId="171" applyFont="1" applyFill="1" applyBorder="1" applyAlignment="1" applyProtection="1">
      <alignment vertical="top" wrapText="1"/>
    </xf>
    <xf numFmtId="0" fontId="75" fillId="25" borderId="15" xfId="171" applyFont="1" applyFill="1" applyBorder="1" applyAlignment="1" applyProtection="1">
      <alignment horizontal="left" vertical="top" wrapText="1"/>
    </xf>
    <xf numFmtId="6" fontId="75" fillId="25" borderId="15" xfId="171" applyNumberFormat="1" applyFont="1" applyFill="1" applyBorder="1" applyAlignment="1" applyProtection="1">
      <alignment vertical="top" wrapText="1"/>
    </xf>
    <xf numFmtId="44" fontId="75" fillId="25" borderId="15" xfId="158" applyFont="1" applyFill="1" applyBorder="1" applyAlignment="1" applyProtection="1">
      <alignment vertical="top" wrapText="1"/>
    </xf>
    <xf numFmtId="1" fontId="75" fillId="25" borderId="15" xfId="171" applyNumberFormat="1" applyFont="1" applyFill="1" applyBorder="1" applyAlignment="1" applyProtection="1">
      <alignment horizontal="left" vertical="top" wrapText="1"/>
    </xf>
    <xf numFmtId="1" fontId="75" fillId="25" borderId="19" xfId="171" applyNumberFormat="1" applyFont="1" applyFill="1" applyBorder="1" applyAlignment="1" applyProtection="1">
      <alignment horizontal="left" vertical="top" wrapText="1"/>
    </xf>
    <xf numFmtId="1" fontId="79" fillId="0" borderId="10" xfId="171" applyNumberFormat="1" applyFont="1" applyFill="1" applyBorder="1" applyAlignment="1" applyProtection="1">
      <alignment horizontal="center" vertical="center" wrapText="1"/>
      <protection locked="0"/>
    </xf>
    <xf numFmtId="1" fontId="79" fillId="0" borderId="35" xfId="171" applyNumberFormat="1" applyFont="1" applyFill="1" applyBorder="1" applyAlignment="1" applyProtection="1">
      <alignment horizontal="center" vertical="center" wrapText="1"/>
      <protection locked="0"/>
    </xf>
    <xf numFmtId="0" fontId="79" fillId="0" borderId="35" xfId="171" applyFont="1" applyFill="1" applyBorder="1" applyAlignment="1" applyProtection="1">
      <alignment horizontal="center" vertical="center" wrapText="1" shrinkToFit="1"/>
      <protection locked="0"/>
    </xf>
    <xf numFmtId="9" fontId="89" fillId="24" borderId="11" xfId="183" applyFont="1" applyFill="1" applyBorder="1" applyAlignment="1" applyProtection="1">
      <alignment vertical="top" wrapText="1"/>
    </xf>
    <xf numFmtId="0" fontId="75" fillId="25" borderId="29" xfId="171" applyFont="1" applyFill="1" applyBorder="1" applyAlignment="1" applyProtection="1">
      <alignment vertical="top" wrapText="1"/>
    </xf>
    <xf numFmtId="0" fontId="75" fillId="25" borderId="24" xfId="171" applyFont="1" applyFill="1" applyBorder="1" applyAlignment="1" applyProtection="1">
      <alignment horizontal="left" vertical="top" wrapText="1"/>
    </xf>
    <xf numFmtId="6" fontId="75" fillId="25" borderId="24" xfId="171" applyNumberFormat="1" applyFont="1" applyFill="1" applyBorder="1" applyAlignment="1" applyProtection="1">
      <alignment vertical="top" wrapText="1"/>
    </xf>
    <xf numFmtId="44" fontId="75" fillId="25" borderId="24" xfId="158" applyFont="1" applyFill="1" applyBorder="1" applyAlignment="1" applyProtection="1">
      <alignment vertical="top" wrapText="1"/>
    </xf>
    <xf numFmtId="1" fontId="75" fillId="25" borderId="24" xfId="171" applyNumberFormat="1" applyFont="1" applyFill="1" applyBorder="1" applyAlignment="1" applyProtection="1">
      <alignment horizontal="left" vertical="top" wrapText="1"/>
    </xf>
    <xf numFmtId="1" fontId="75" fillId="25" borderId="38" xfId="171" applyNumberFormat="1" applyFont="1" applyFill="1" applyBorder="1" applyAlignment="1" applyProtection="1">
      <alignment horizontal="left" vertical="top" wrapText="1"/>
    </xf>
    <xf numFmtId="0" fontId="76" fillId="25" borderId="51" xfId="171" applyFont="1" applyFill="1" applyBorder="1" applyAlignment="1" applyProtection="1">
      <alignment horizontal="left" vertical="top" wrapText="1"/>
    </xf>
    <xf numFmtId="0" fontId="72" fillId="27" borderId="23" xfId="171" applyFont="1" applyFill="1" applyBorder="1" applyAlignment="1" applyProtection="1">
      <alignment horizontal="center" vertical="top" wrapText="1"/>
    </xf>
    <xf numFmtId="0" fontId="72" fillId="27" borderId="10" xfId="171" applyFont="1" applyFill="1" applyBorder="1" applyAlignment="1" applyProtection="1">
      <alignment horizontal="center" vertical="top" wrapText="1"/>
    </xf>
    <xf numFmtId="0" fontId="72" fillId="27" borderId="32" xfId="171" applyFont="1" applyFill="1" applyBorder="1" applyAlignment="1" applyProtection="1">
      <alignment vertical="top" wrapText="1"/>
    </xf>
    <xf numFmtId="0" fontId="79" fillId="27" borderId="29" xfId="171" applyNumberFormat="1" applyFont="1" applyFill="1" applyBorder="1" applyAlignment="1" applyProtection="1">
      <alignment vertical="top" wrapText="1"/>
    </xf>
    <xf numFmtId="0" fontId="79" fillId="27" borderId="29" xfId="171" applyFont="1" applyFill="1" applyBorder="1" applyAlignment="1" applyProtection="1">
      <alignment vertical="top" wrapText="1"/>
    </xf>
    <xf numFmtId="0" fontId="79" fillId="27" borderId="33" xfId="171" applyFont="1" applyFill="1" applyBorder="1" applyAlignment="1" applyProtection="1">
      <alignment vertical="top" wrapText="1"/>
    </xf>
    <xf numFmtId="0" fontId="76" fillId="25" borderId="31" xfId="171" applyFont="1" applyFill="1" applyBorder="1" applyAlignment="1" applyProtection="1">
      <alignment horizontal="left" vertical="top" wrapText="1"/>
    </xf>
    <xf numFmtId="9" fontId="79" fillId="25" borderId="0" xfId="171" applyNumberFormat="1" applyFont="1" applyFill="1" applyBorder="1" applyAlignment="1" applyProtection="1">
      <alignment vertical="top" wrapText="1"/>
    </xf>
    <xf numFmtId="9" fontId="79" fillId="25" borderId="13" xfId="171" applyNumberFormat="1" applyFont="1" applyFill="1" applyBorder="1" applyAlignment="1" applyProtection="1">
      <alignment vertical="top" wrapText="1"/>
    </xf>
    <xf numFmtId="0" fontId="79" fillId="24" borderId="28" xfId="171" applyFont="1" applyFill="1" applyBorder="1" applyAlignment="1" applyProtection="1">
      <alignment vertical="top" wrapText="1"/>
    </xf>
    <xf numFmtId="9" fontId="79" fillId="48" borderId="35" xfId="171" applyNumberFormat="1" applyFont="1" applyFill="1" applyBorder="1" applyAlignment="1" applyProtection="1">
      <alignment horizontal="center" vertical="top" wrapText="1"/>
      <protection locked="0"/>
    </xf>
    <xf numFmtId="0" fontId="38" fillId="24" borderId="65" xfId="171" applyFont="1" applyFill="1" applyBorder="1" applyProtection="1"/>
    <xf numFmtId="0" fontId="43" fillId="0" borderId="0" xfId="171" applyFont="1" applyFill="1" applyBorder="1" applyProtection="1"/>
    <xf numFmtId="0" fontId="79" fillId="24" borderId="27" xfId="171" applyFont="1" applyFill="1" applyBorder="1" applyAlignment="1" applyProtection="1">
      <alignment vertical="top" wrapText="1"/>
    </xf>
    <xf numFmtId="0" fontId="72" fillId="27" borderId="40" xfId="171" applyFont="1" applyFill="1" applyBorder="1" applyAlignment="1" applyProtection="1">
      <alignment vertical="top" wrapText="1"/>
    </xf>
    <xf numFmtId="0" fontId="79" fillId="24" borderId="30" xfId="171" applyFont="1" applyFill="1" applyBorder="1" applyAlignment="1" applyProtection="1">
      <alignment vertical="top" wrapText="1"/>
    </xf>
    <xf numFmtId="0" fontId="79" fillId="24" borderId="29" xfId="171" applyFont="1" applyFill="1" applyBorder="1" applyProtection="1"/>
    <xf numFmtId="0" fontId="79" fillId="24" borderId="33" xfId="171" applyFont="1" applyFill="1" applyBorder="1" applyAlignment="1" applyProtection="1">
      <alignment wrapText="1"/>
    </xf>
    <xf numFmtId="0" fontId="76" fillId="25" borderId="31" xfId="171" applyFont="1" applyFill="1" applyBorder="1" applyAlignment="1" applyProtection="1">
      <alignment vertical="top" wrapText="1"/>
    </xf>
    <xf numFmtId="0" fontId="38" fillId="0" borderId="21" xfId="158" applyNumberFormat="1" applyFont="1" applyFill="1" applyBorder="1" applyAlignment="1" applyProtection="1">
      <alignment horizontal="center" vertical="center" wrapText="1"/>
      <protection locked="0"/>
    </xf>
    <xf numFmtId="9" fontId="38" fillId="0" borderId="16" xfId="0" applyNumberFormat="1" applyFont="1" applyFill="1" applyBorder="1" applyAlignment="1" applyProtection="1">
      <alignment horizontal="center" vertical="top" wrapText="1"/>
      <protection locked="0"/>
    </xf>
    <xf numFmtId="9" fontId="38" fillId="0" borderId="35" xfId="0" applyNumberFormat="1" applyFont="1" applyFill="1" applyBorder="1" applyAlignment="1" applyProtection="1">
      <alignment horizontal="center" vertical="top" wrapText="1"/>
      <protection locked="0"/>
    </xf>
    <xf numFmtId="9" fontId="79" fillId="48" borderId="32" xfId="171" applyNumberFormat="1" applyFont="1" applyFill="1" applyBorder="1" applyAlignment="1" applyProtection="1">
      <alignment horizontal="center" vertical="center" wrapText="1"/>
      <protection locked="0"/>
    </xf>
    <xf numFmtId="9" fontId="38" fillId="53" borderId="11" xfId="171" applyNumberFormat="1" applyFont="1" applyFill="1" applyBorder="1" applyAlignment="1" applyProtection="1">
      <alignment horizontal="center" vertical="top" wrapText="1"/>
      <protection locked="0"/>
    </xf>
    <xf numFmtId="0" fontId="79" fillId="48" borderId="36" xfId="171" applyFont="1" applyFill="1" applyBorder="1" applyAlignment="1" applyProtection="1">
      <alignment vertical="top" wrapText="1"/>
      <protection locked="0"/>
    </xf>
    <xf numFmtId="1" fontId="72" fillId="24" borderId="21" xfId="171" applyNumberFormat="1" applyFont="1" applyFill="1" applyBorder="1" applyAlignment="1" applyProtection="1">
      <alignment vertical="top" wrapText="1"/>
    </xf>
    <xf numFmtId="9" fontId="38" fillId="48" borderId="35" xfId="171" applyNumberFormat="1" applyFont="1" applyFill="1" applyBorder="1" applyAlignment="1" applyProtection="1">
      <alignment horizontal="center" vertical="center" wrapText="1"/>
      <protection locked="0"/>
    </xf>
    <xf numFmtId="9" fontId="79" fillId="48" borderId="35" xfId="171" applyNumberFormat="1" applyFont="1" applyFill="1" applyBorder="1" applyAlignment="1" applyProtection="1">
      <alignment horizontal="center" vertical="center" wrapText="1"/>
      <protection locked="0"/>
    </xf>
    <xf numFmtId="9" fontId="38" fillId="48" borderId="35" xfId="171" applyNumberFormat="1" applyFont="1" applyFill="1" applyBorder="1" applyAlignment="1" applyProtection="1">
      <alignment horizontal="center" vertical="top" wrapText="1"/>
      <protection locked="0"/>
    </xf>
    <xf numFmtId="0" fontId="38" fillId="24" borderId="33" xfId="171" applyFont="1" applyFill="1" applyBorder="1" applyProtection="1"/>
    <xf numFmtId="9" fontId="79" fillId="0" borderId="67" xfId="171" applyNumberFormat="1" applyFont="1" applyFill="1" applyBorder="1" applyAlignment="1" applyProtection="1">
      <alignment horizontal="center" vertical="top" wrapText="1"/>
      <protection locked="0"/>
    </xf>
    <xf numFmtId="165" fontId="0" fillId="35" borderId="16" xfId="52" applyNumberFormat="1" applyFont="1" applyFill="1" applyBorder="1" applyAlignment="1">
      <alignment horizontal="left" vertical="top" wrapText="1"/>
    </xf>
    <xf numFmtId="0" fontId="79" fillId="0" borderId="36" xfId="171" applyFont="1" applyFill="1" applyBorder="1" applyAlignment="1" applyProtection="1">
      <alignment vertical="top" wrapText="1"/>
      <protection locked="0"/>
    </xf>
    <xf numFmtId="165" fontId="79" fillId="0" borderId="16" xfId="158" applyNumberFormat="1" applyFont="1" applyFill="1" applyBorder="1" applyAlignment="1" applyProtection="1">
      <alignment horizontal="left" vertical="center" wrapText="1"/>
      <protection locked="0"/>
    </xf>
    <xf numFmtId="0" fontId="38" fillId="0" borderId="16" xfId="158" applyNumberFormat="1" applyFont="1" applyFill="1" applyBorder="1" applyAlignment="1" applyProtection="1">
      <alignment horizontal="center" vertical="center" wrapText="1"/>
      <protection locked="0"/>
    </xf>
    <xf numFmtId="0" fontId="55" fillId="47" borderId="0" xfId="171" applyFont="1" applyFill="1" applyBorder="1" applyAlignment="1" applyProtection="1">
      <alignment horizontal="center" vertical="top" wrapText="1"/>
    </xf>
    <xf numFmtId="0" fontId="38" fillId="26" borderId="0" xfId="171" applyFont="1" applyFill="1" applyBorder="1" applyAlignment="1" applyProtection="1">
      <alignment vertical="top" wrapText="1"/>
      <protection locked="0"/>
    </xf>
    <xf numFmtId="0" fontId="38" fillId="26" borderId="0" xfId="171" applyFont="1" applyFill="1" applyBorder="1" applyAlignment="1" applyProtection="1">
      <alignment vertical="top" wrapText="1"/>
    </xf>
    <xf numFmtId="0" fontId="38" fillId="26" borderId="0" xfId="171" applyNumberFormat="1" applyFont="1" applyFill="1" applyBorder="1" applyAlignment="1" applyProtection="1">
      <alignment vertical="top" wrapText="1"/>
    </xf>
    <xf numFmtId="0" fontId="38" fillId="26" borderId="0" xfId="171" applyFont="1" applyFill="1" applyBorder="1" applyAlignment="1" applyProtection="1">
      <alignment wrapText="1"/>
      <protection locked="0"/>
    </xf>
    <xf numFmtId="0" fontId="38" fillId="26" borderId="0" xfId="171" applyFont="1" applyFill="1" applyBorder="1" applyAlignment="1" applyProtection="1">
      <alignment wrapText="1"/>
    </xf>
    <xf numFmtId="0" fontId="16" fillId="0" borderId="0" xfId="171" applyProtection="1">
      <protection locked="0"/>
    </xf>
    <xf numFmtId="0" fontId="38" fillId="0" borderId="0" xfId="171" applyFont="1" applyFill="1" applyBorder="1" applyAlignment="1" applyProtection="1">
      <alignment vertical="top" wrapText="1"/>
    </xf>
    <xf numFmtId="0" fontId="38" fillId="0" borderId="0" xfId="171" applyFont="1" applyFill="1" applyBorder="1" applyAlignment="1" applyProtection="1">
      <alignment vertical="top" wrapText="1"/>
      <protection locked="0"/>
    </xf>
    <xf numFmtId="0" fontId="38" fillId="0" borderId="0" xfId="171" applyFont="1" applyBorder="1" applyAlignment="1" applyProtection="1">
      <alignment vertical="top" wrapText="1"/>
    </xf>
    <xf numFmtId="0" fontId="38" fillId="0" borderId="0" xfId="171" applyFont="1" applyBorder="1" applyAlignment="1" applyProtection="1">
      <alignment wrapText="1"/>
      <protection locked="0"/>
    </xf>
    <xf numFmtId="0" fontId="16" fillId="0" borderId="0" xfId="171"/>
    <xf numFmtId="0" fontId="37" fillId="0" borderId="0" xfId="171" applyFont="1" applyFill="1" applyBorder="1" applyAlignment="1" applyProtection="1">
      <alignment vertical="top" wrapText="1"/>
    </xf>
    <xf numFmtId="0" fontId="37" fillId="0" borderId="0" xfId="171" applyFont="1" applyFill="1" applyBorder="1" applyAlignment="1" applyProtection="1">
      <alignment horizontal="left" vertical="top" wrapText="1"/>
    </xf>
    <xf numFmtId="0" fontId="38" fillId="26" borderId="0" xfId="171" applyFont="1" applyFill="1" applyAlignment="1" applyProtection="1">
      <alignment vertical="top" wrapText="1"/>
      <protection locked="0"/>
    </xf>
    <xf numFmtId="0" fontId="38" fillId="0" borderId="0" xfId="171" applyFont="1" applyAlignment="1" applyProtection="1">
      <alignment vertical="top" wrapText="1"/>
      <protection locked="0"/>
    </xf>
    <xf numFmtId="0" fontId="38" fillId="0" borderId="0" xfId="171" applyFont="1" applyAlignment="1" applyProtection="1">
      <alignment wrapText="1"/>
      <protection locked="0"/>
    </xf>
    <xf numFmtId="0" fontId="38" fillId="0" borderId="0" xfId="171" applyFont="1" applyAlignment="1" applyProtection="1">
      <alignment vertical="top" wrapText="1"/>
    </xf>
    <xf numFmtId="0" fontId="38" fillId="26" borderId="0" xfId="171" applyFont="1" applyFill="1" applyAlignment="1" applyProtection="1">
      <alignment vertical="top" wrapText="1"/>
    </xf>
    <xf numFmtId="0" fontId="38" fillId="0" borderId="0" xfId="171" applyFont="1" applyFill="1" applyBorder="1" applyAlignment="1" applyProtection="1">
      <alignment horizontal="left" vertical="top" wrapText="1"/>
      <protection locked="0"/>
    </xf>
    <xf numFmtId="0" fontId="37" fillId="26" borderId="0" xfId="171" applyFont="1" applyFill="1" applyBorder="1" applyAlignment="1" applyProtection="1">
      <alignment horizontal="center" vertical="top" wrapText="1"/>
    </xf>
    <xf numFmtId="0" fontId="38" fillId="0" borderId="0" xfId="171" applyFont="1" applyBorder="1" applyAlignment="1" applyProtection="1">
      <alignment horizontal="left" vertical="top" wrapText="1"/>
    </xf>
    <xf numFmtId="0" fontId="38" fillId="26" borderId="0" xfId="171" applyFont="1" applyFill="1" applyBorder="1" applyProtection="1">
      <protection locked="0"/>
    </xf>
    <xf numFmtId="9" fontId="38" fillId="26" borderId="0" xfId="171" applyNumberFormat="1" applyFont="1" applyFill="1" applyBorder="1" applyAlignment="1" applyProtection="1">
      <alignment vertical="top" wrapText="1"/>
    </xf>
    <xf numFmtId="0" fontId="38" fillId="26" borderId="0" xfId="171" applyFont="1" applyFill="1" applyBorder="1" applyAlignment="1" applyProtection="1">
      <alignment horizontal="left" vertical="top" wrapText="1"/>
    </xf>
    <xf numFmtId="0" fontId="38" fillId="0" borderId="0" xfId="171" applyFont="1" applyFill="1" applyBorder="1" applyAlignment="1" applyProtection="1">
      <alignment wrapText="1"/>
      <protection locked="0"/>
    </xf>
    <xf numFmtId="0" fontId="38" fillId="0" borderId="0" xfId="171" applyFont="1" applyFill="1" applyBorder="1" applyAlignment="1" applyProtection="1">
      <alignment horizontal="left" vertical="top" wrapText="1"/>
    </xf>
    <xf numFmtId="0" fontId="37" fillId="0" borderId="0" xfId="171" applyFont="1" applyFill="1" applyBorder="1" applyAlignment="1" applyProtection="1">
      <alignment vertical="top" wrapText="1"/>
      <protection locked="0"/>
    </xf>
    <xf numFmtId="0" fontId="37" fillId="26" borderId="0" xfId="171" applyFont="1" applyFill="1" applyBorder="1" applyAlignment="1" applyProtection="1">
      <alignment vertical="top" wrapText="1"/>
    </xf>
    <xf numFmtId="0" fontId="37" fillId="0" borderId="0" xfId="171" applyFont="1" applyFill="1" applyBorder="1" applyAlignment="1" applyProtection="1">
      <alignment wrapText="1"/>
      <protection locked="0"/>
    </xf>
    <xf numFmtId="0" fontId="18" fillId="26" borderId="0" xfId="171" applyFont="1" applyFill="1" applyBorder="1" applyProtection="1">
      <protection locked="0"/>
    </xf>
    <xf numFmtId="0" fontId="38" fillId="0" borderId="0" xfId="171" applyFont="1" applyBorder="1" applyAlignment="1" applyProtection="1">
      <alignment vertical="top" wrapText="1" shrinkToFit="1"/>
      <protection locked="0"/>
    </xf>
    <xf numFmtId="0" fontId="38" fillId="0" borderId="13" xfId="171" applyFont="1" applyFill="1" applyBorder="1" applyAlignment="1" applyProtection="1">
      <alignment vertical="top" wrapText="1"/>
      <protection locked="0"/>
    </xf>
    <xf numFmtId="1" fontId="38" fillId="0" borderId="0" xfId="171" applyNumberFormat="1" applyFont="1" applyFill="1" applyBorder="1" applyAlignment="1" applyProtection="1">
      <alignment horizontal="left" vertical="top" wrapText="1"/>
      <protection locked="0"/>
    </xf>
    <xf numFmtId="165" fontId="38" fillId="26" borderId="0" xfId="171" applyNumberFormat="1" applyFont="1" applyFill="1" applyBorder="1" applyAlignment="1" applyProtection="1">
      <alignment vertical="top" wrapText="1"/>
    </xf>
    <xf numFmtId="0" fontId="38" fillId="0" borderId="0" xfId="171" applyFont="1" applyBorder="1" applyAlignment="1" applyProtection="1">
      <alignment wrapText="1"/>
    </xf>
    <xf numFmtId="1" fontId="40" fillId="0" borderId="0" xfId="171" applyNumberFormat="1" applyFont="1" applyFill="1" applyBorder="1" applyAlignment="1" applyProtection="1">
      <alignment vertical="top" wrapText="1"/>
    </xf>
    <xf numFmtId="1" fontId="40" fillId="0" borderId="12" xfId="171" applyNumberFormat="1" applyFont="1" applyFill="1" applyBorder="1" applyAlignment="1" applyProtection="1">
      <alignment vertical="top" wrapText="1"/>
    </xf>
    <xf numFmtId="0" fontId="38" fillId="0" borderId="14" xfId="171" applyFont="1" applyFill="1" applyBorder="1" applyAlignment="1" applyProtection="1">
      <alignment vertical="top" wrapText="1"/>
      <protection locked="0"/>
    </xf>
    <xf numFmtId="0" fontId="38" fillId="0" borderId="0" xfId="171" applyFont="1" applyBorder="1" applyAlignment="1" applyProtection="1">
      <alignment horizontal="left" vertical="top" wrapText="1" shrinkToFit="1"/>
      <protection locked="0"/>
    </xf>
    <xf numFmtId="1" fontId="38" fillId="0" borderId="0" xfId="171" applyNumberFormat="1" applyFont="1" applyFill="1" applyBorder="1" applyAlignment="1" applyProtection="1">
      <alignment horizontal="left" vertical="top" wrapText="1"/>
    </xf>
    <xf numFmtId="0" fontId="38" fillId="0" borderId="13" xfId="171" applyFont="1" applyFill="1" applyBorder="1" applyAlignment="1" applyProtection="1">
      <alignment vertical="top" wrapText="1"/>
    </xf>
    <xf numFmtId="9" fontId="38" fillId="0" borderId="0" xfId="171" applyNumberFormat="1" applyFont="1" applyFill="1" applyBorder="1" applyAlignment="1" applyProtection="1">
      <alignment vertical="top" wrapText="1"/>
      <protection locked="0"/>
    </xf>
    <xf numFmtId="1" fontId="38" fillId="26" borderId="0" xfId="171" applyNumberFormat="1" applyFont="1" applyFill="1" applyBorder="1" applyAlignment="1" applyProtection="1">
      <alignment vertical="top" wrapText="1"/>
    </xf>
    <xf numFmtId="0" fontId="38" fillId="0" borderId="0" xfId="171" applyNumberFormat="1" applyFont="1" applyFill="1" applyBorder="1" applyAlignment="1" applyProtection="1">
      <alignment horizontal="left" vertical="top" wrapText="1"/>
    </xf>
    <xf numFmtId="0" fontId="40" fillId="0" borderId="0" xfId="171" applyFont="1" applyFill="1" applyBorder="1" applyAlignment="1" applyProtection="1">
      <alignment vertical="top" wrapText="1"/>
    </xf>
    <xf numFmtId="0" fontId="37" fillId="0" borderId="13" xfId="171" applyFont="1" applyFill="1" applyBorder="1" applyAlignment="1" applyProtection="1">
      <alignment vertical="top" wrapText="1"/>
      <protection locked="0"/>
    </xf>
    <xf numFmtId="0" fontId="37" fillId="0" borderId="0" xfId="171" applyFont="1" applyBorder="1" applyAlignment="1" applyProtection="1">
      <alignment vertical="top" wrapText="1"/>
      <protection locked="0"/>
    </xf>
    <xf numFmtId="0" fontId="37" fillId="0" borderId="0" xfId="171" applyFont="1" applyBorder="1" applyAlignment="1" applyProtection="1">
      <alignment wrapText="1"/>
      <protection locked="0"/>
    </xf>
    <xf numFmtId="0" fontId="37" fillId="26" borderId="0" xfId="171" applyFont="1" applyFill="1" applyBorder="1" applyAlignment="1" applyProtection="1">
      <protection locked="0"/>
    </xf>
    <xf numFmtId="0" fontId="37" fillId="26" borderId="0" xfId="171" applyFont="1" applyFill="1" applyBorder="1" applyProtection="1">
      <protection locked="0"/>
    </xf>
    <xf numFmtId="9" fontId="38" fillId="0" borderId="0" xfId="171" applyNumberFormat="1" applyFont="1" applyFill="1" applyBorder="1" applyAlignment="1" applyProtection="1">
      <alignment horizontal="left" vertical="top" wrapText="1"/>
    </xf>
    <xf numFmtId="9" fontId="38" fillId="0" borderId="0" xfId="171" applyNumberFormat="1" applyFont="1" applyFill="1" applyBorder="1" applyAlignment="1" applyProtection="1">
      <alignment vertical="top" wrapText="1"/>
    </xf>
    <xf numFmtId="9" fontId="38" fillId="26" borderId="0" xfId="171" applyNumberFormat="1" applyFont="1" applyFill="1" applyBorder="1" applyAlignment="1" applyProtection="1">
      <alignment vertical="top" wrapText="1"/>
      <protection locked="0"/>
    </xf>
    <xf numFmtId="0" fontId="38" fillId="24" borderId="53" xfId="171" applyFont="1" applyFill="1" applyBorder="1" applyProtection="1"/>
    <xf numFmtId="9" fontId="40" fillId="0" borderId="0" xfId="171" applyNumberFormat="1" applyFont="1" applyFill="1" applyBorder="1" applyAlignment="1" applyProtection="1">
      <alignment horizontal="left" vertical="top" wrapText="1"/>
    </xf>
    <xf numFmtId="9" fontId="38" fillId="0" borderId="13" xfId="171" applyNumberFormat="1" applyFont="1" applyFill="1" applyBorder="1" applyAlignment="1" applyProtection="1">
      <alignment vertical="top" wrapText="1"/>
    </xf>
    <xf numFmtId="49" fontId="38" fillId="0" borderId="0" xfId="171" applyNumberFormat="1" applyFont="1" applyBorder="1" applyAlignment="1" applyProtection="1">
      <alignment vertical="top" wrapText="1"/>
      <protection locked="0"/>
    </xf>
    <xf numFmtId="0" fontId="38" fillId="0" borderId="0" xfId="171" applyNumberFormat="1" applyFont="1" applyBorder="1" applyAlignment="1" applyProtection="1">
      <alignment vertical="top" wrapText="1"/>
    </xf>
    <xf numFmtId="9" fontId="38" fillId="0" borderId="0" xfId="171" applyNumberFormat="1" applyFont="1" applyFill="1" applyBorder="1" applyAlignment="1" applyProtection="1">
      <alignment horizontal="left" vertical="top" wrapText="1"/>
      <protection locked="0"/>
    </xf>
    <xf numFmtId="9" fontId="38" fillId="0" borderId="0" xfId="171" applyNumberFormat="1" applyFont="1" applyBorder="1" applyAlignment="1" applyProtection="1">
      <alignment vertical="top" wrapText="1"/>
      <protection locked="0"/>
    </xf>
    <xf numFmtId="9" fontId="43" fillId="0" borderId="0" xfId="171" applyNumberFormat="1" applyFont="1" applyFill="1" applyBorder="1" applyAlignment="1" applyProtection="1">
      <alignment horizontal="left" vertical="top" wrapText="1"/>
    </xf>
    <xf numFmtId="0" fontId="43" fillId="0" borderId="13" xfId="171" applyFont="1" applyFill="1" applyBorder="1" applyAlignment="1" applyProtection="1">
      <alignment vertical="top" wrapText="1"/>
    </xf>
    <xf numFmtId="0" fontId="43" fillId="0" borderId="0" xfId="171" applyFont="1" applyFill="1" applyBorder="1" applyAlignment="1" applyProtection="1">
      <alignment vertical="top" wrapText="1"/>
    </xf>
    <xf numFmtId="0" fontId="43" fillId="0" borderId="0" xfId="171" applyFont="1" applyFill="1" applyBorder="1" applyAlignment="1" applyProtection="1">
      <alignment wrapText="1"/>
    </xf>
    <xf numFmtId="0" fontId="16" fillId="0" borderId="0" xfId="171" applyFill="1"/>
    <xf numFmtId="0" fontId="38" fillId="0" borderId="0" xfId="171" applyFont="1" applyFill="1" applyAlignment="1" applyProtection="1">
      <alignment vertical="top" wrapText="1"/>
      <protection locked="0"/>
    </xf>
    <xf numFmtId="0" fontId="38" fillId="26" borderId="0" xfId="171" applyFont="1" applyFill="1" applyProtection="1">
      <protection locked="0"/>
    </xf>
    <xf numFmtId="0" fontId="16" fillId="0" borderId="0" xfId="171" applyBorder="1"/>
    <xf numFmtId="0" fontId="44" fillId="0" borderId="0" xfId="171" applyFont="1" applyAlignment="1" applyProtection="1">
      <alignment vertical="top" wrapText="1"/>
    </xf>
    <xf numFmtId="0" fontId="39" fillId="26" borderId="0" xfId="171" applyFont="1" applyFill="1" applyBorder="1" applyAlignment="1" applyProtection="1">
      <alignment vertical="top" wrapText="1"/>
    </xf>
    <xf numFmtId="0" fontId="55" fillId="47" borderId="0" xfId="168" applyFont="1" applyFill="1" applyBorder="1" applyAlignment="1" applyProtection="1">
      <alignment horizontal="center" vertical="top" wrapText="1"/>
    </xf>
    <xf numFmtId="0" fontId="38" fillId="26" borderId="0" xfId="168" applyNumberFormat="1" applyFont="1" applyFill="1" applyBorder="1" applyAlignment="1" applyProtection="1">
      <alignment vertical="top" wrapText="1"/>
    </xf>
    <xf numFmtId="0" fontId="38" fillId="26" borderId="0" xfId="168" applyFont="1" applyFill="1" applyBorder="1" applyAlignment="1" applyProtection="1">
      <alignment wrapText="1"/>
      <protection locked="0"/>
    </xf>
    <xf numFmtId="0" fontId="38" fillId="26" borderId="0" xfId="168" applyFont="1" applyFill="1" applyBorder="1" applyAlignment="1" applyProtection="1">
      <alignment wrapText="1"/>
    </xf>
    <xf numFmtId="0" fontId="16" fillId="26" borderId="0" xfId="168" applyFont="1" applyFill="1" applyBorder="1" applyProtection="1">
      <protection locked="0"/>
    </xf>
    <xf numFmtId="0" fontId="16" fillId="0" borderId="0" xfId="168" applyProtection="1">
      <protection locked="0"/>
    </xf>
    <xf numFmtId="0" fontId="38" fillId="0" borderId="0" xfId="168" applyFont="1" applyFill="1" applyBorder="1" applyAlignment="1" applyProtection="1">
      <alignment vertical="top" wrapText="1"/>
    </xf>
    <xf numFmtId="0" fontId="38" fillId="0" borderId="0" xfId="168" applyFont="1" applyFill="1" applyBorder="1" applyAlignment="1" applyProtection="1">
      <alignment vertical="top" wrapText="1"/>
      <protection locked="0"/>
    </xf>
    <xf numFmtId="0" fontId="38" fillId="0" borderId="0" xfId="168" applyFont="1" applyBorder="1" applyAlignment="1" applyProtection="1">
      <alignment vertical="top" wrapText="1"/>
    </xf>
    <xf numFmtId="0" fontId="16" fillId="0" borderId="0" xfId="168" applyFont="1" applyBorder="1" applyProtection="1">
      <protection locked="0"/>
    </xf>
    <xf numFmtId="0" fontId="37" fillId="0" borderId="0" xfId="168" applyFont="1" applyFill="1" applyBorder="1" applyAlignment="1" applyProtection="1">
      <alignment vertical="top" wrapText="1"/>
    </xf>
    <xf numFmtId="0" fontId="37" fillId="0" borderId="0" xfId="168" applyFont="1" applyFill="1" applyBorder="1" applyAlignment="1" applyProtection="1">
      <alignment horizontal="left" vertical="top" wrapText="1"/>
    </xf>
    <xf numFmtId="0" fontId="38" fillId="26" borderId="0" xfId="168" applyFont="1" applyFill="1" applyAlignment="1" applyProtection="1">
      <alignment vertical="top" wrapText="1"/>
      <protection locked="0"/>
    </xf>
    <xf numFmtId="0" fontId="38" fillId="0" borderId="0" xfId="168" applyFont="1" applyAlignment="1" applyProtection="1">
      <alignment vertical="top" wrapText="1"/>
      <protection locked="0"/>
    </xf>
    <xf numFmtId="0" fontId="38" fillId="0" borderId="0" xfId="168" applyFont="1" applyAlignment="1" applyProtection="1">
      <alignment wrapText="1"/>
      <protection locked="0"/>
    </xf>
    <xf numFmtId="0" fontId="16" fillId="0" borderId="0" xfId="168" applyFont="1" applyProtection="1">
      <protection locked="0"/>
    </xf>
    <xf numFmtId="0" fontId="16" fillId="26" borderId="0" xfId="168" applyFont="1" applyFill="1" applyProtection="1">
      <protection locked="0"/>
    </xf>
    <xf numFmtId="0" fontId="38" fillId="0" borderId="0" xfId="168" applyFont="1" applyAlignment="1" applyProtection="1">
      <alignment vertical="top" wrapText="1"/>
    </xf>
    <xf numFmtId="0" fontId="38" fillId="26" borderId="0" xfId="168" applyFont="1" applyFill="1" applyAlignment="1" applyProtection="1">
      <alignment vertical="top" wrapText="1"/>
    </xf>
    <xf numFmtId="0" fontId="38" fillId="0" borderId="0" xfId="168" applyFont="1" applyFill="1" applyBorder="1" applyAlignment="1" applyProtection="1">
      <alignment horizontal="left" vertical="top" wrapText="1"/>
      <protection locked="0"/>
    </xf>
    <xf numFmtId="0" fontId="37" fillId="26" borderId="0" xfId="168" applyFont="1" applyFill="1" applyBorder="1" applyAlignment="1" applyProtection="1">
      <alignment horizontal="center" vertical="top" wrapText="1"/>
    </xf>
    <xf numFmtId="0" fontId="37" fillId="26" borderId="0" xfId="168" applyFont="1" applyFill="1" applyBorder="1" applyAlignment="1" applyProtection="1">
      <alignment vertical="top" wrapText="1"/>
      <protection locked="0"/>
    </xf>
    <xf numFmtId="0" fontId="16" fillId="26" borderId="0" xfId="168" applyFont="1" applyFill="1" applyBorder="1" applyAlignment="1" applyProtection="1">
      <alignment vertical="top"/>
      <protection locked="0"/>
    </xf>
    <xf numFmtId="9" fontId="38" fillId="48" borderId="32" xfId="171" applyNumberFormat="1" applyFont="1" applyFill="1" applyBorder="1" applyAlignment="1" applyProtection="1">
      <alignment horizontal="center" vertical="center" wrapText="1"/>
      <protection locked="0"/>
    </xf>
    <xf numFmtId="0" fontId="38" fillId="0" borderId="0" xfId="168" applyFont="1" applyBorder="1" applyAlignment="1" applyProtection="1">
      <alignment horizontal="left" vertical="top" wrapText="1"/>
    </xf>
    <xf numFmtId="9" fontId="38" fillId="26" borderId="0" xfId="168" applyNumberFormat="1" applyFont="1" applyFill="1" applyBorder="1" applyAlignment="1" applyProtection="1">
      <alignment vertical="top" wrapText="1"/>
    </xf>
    <xf numFmtId="0" fontId="38" fillId="26" borderId="0" xfId="168" applyFont="1" applyFill="1" applyBorder="1" applyAlignment="1" applyProtection="1">
      <alignment horizontal="left" vertical="top" wrapText="1"/>
    </xf>
    <xf numFmtId="0" fontId="38" fillId="0" borderId="0" xfId="168" applyFont="1" applyFill="1" applyBorder="1" applyAlignment="1" applyProtection="1">
      <alignment wrapText="1"/>
      <protection locked="0"/>
    </xf>
    <xf numFmtId="0" fontId="38" fillId="0" borderId="0" xfId="168" applyFont="1" applyFill="1" applyBorder="1" applyProtection="1">
      <protection locked="0"/>
    </xf>
    <xf numFmtId="0" fontId="38" fillId="0" borderId="0" xfId="168" applyFont="1" applyFill="1" applyBorder="1" applyAlignment="1" applyProtection="1">
      <alignment horizontal="left" vertical="top" wrapText="1"/>
    </xf>
    <xf numFmtId="0" fontId="37" fillId="0" borderId="0" xfId="168" applyFont="1" applyFill="1" applyBorder="1" applyAlignment="1" applyProtection="1">
      <alignment vertical="top" wrapText="1"/>
      <protection locked="0"/>
    </xf>
    <xf numFmtId="0" fontId="37" fillId="26" borderId="0" xfId="168" applyFont="1" applyFill="1" applyBorder="1" applyAlignment="1" applyProtection="1">
      <alignment vertical="top" wrapText="1"/>
    </xf>
    <xf numFmtId="0" fontId="37" fillId="0" borderId="0" xfId="168" applyFont="1" applyFill="1" applyBorder="1" applyAlignment="1" applyProtection="1">
      <alignment wrapText="1"/>
      <protection locked="0"/>
    </xf>
    <xf numFmtId="0" fontId="18" fillId="0" borderId="0" xfId="168" applyFont="1" applyFill="1" applyBorder="1" applyProtection="1">
      <protection locked="0"/>
    </xf>
    <xf numFmtId="0" fontId="18" fillId="26" borderId="0" xfId="168" applyFont="1" applyFill="1" applyBorder="1" applyProtection="1">
      <protection locked="0"/>
    </xf>
    <xf numFmtId="0" fontId="38" fillId="0" borderId="0" xfId="168" applyFont="1" applyBorder="1" applyAlignment="1" applyProtection="1">
      <alignment vertical="top" wrapText="1" shrinkToFit="1"/>
      <protection locked="0"/>
    </xf>
    <xf numFmtId="1" fontId="38" fillId="0" borderId="0" xfId="168" applyNumberFormat="1" applyFont="1" applyFill="1" applyBorder="1" applyAlignment="1" applyProtection="1">
      <alignment horizontal="left" vertical="top" wrapText="1"/>
      <protection locked="0"/>
    </xf>
    <xf numFmtId="165" fontId="38" fillId="26" borderId="0" xfId="168" applyNumberFormat="1" applyFont="1" applyFill="1" applyBorder="1" applyAlignment="1" applyProtection="1">
      <alignment vertical="top" wrapText="1"/>
    </xf>
    <xf numFmtId="1" fontId="40" fillId="0" borderId="0" xfId="168" applyNumberFormat="1" applyFont="1" applyFill="1" applyBorder="1" applyAlignment="1" applyProtection="1">
      <alignment vertical="top" wrapText="1"/>
    </xf>
    <xf numFmtId="1" fontId="40" fillId="0" borderId="12" xfId="168" applyNumberFormat="1" applyFont="1" applyFill="1" applyBorder="1" applyAlignment="1" applyProtection="1">
      <alignment vertical="top" wrapText="1"/>
    </xf>
    <xf numFmtId="0" fontId="38" fillId="0" borderId="14" xfId="168" applyFont="1" applyFill="1" applyBorder="1" applyAlignment="1" applyProtection="1">
      <alignment vertical="top" wrapText="1"/>
      <protection locked="0"/>
    </xf>
    <xf numFmtId="0" fontId="38" fillId="0" borderId="0" xfId="168" applyFont="1" applyBorder="1" applyAlignment="1" applyProtection="1">
      <alignment horizontal="left" vertical="top" wrapText="1" shrinkToFit="1"/>
      <protection locked="0"/>
    </xf>
    <xf numFmtId="1" fontId="38" fillId="0" borderId="0" xfId="168" applyNumberFormat="1" applyFont="1" applyFill="1" applyBorder="1" applyAlignment="1" applyProtection="1">
      <alignment horizontal="left" vertical="top" wrapText="1"/>
    </xf>
    <xf numFmtId="0" fontId="38" fillId="0" borderId="13" xfId="168" applyFont="1" applyFill="1" applyBorder="1" applyAlignment="1" applyProtection="1">
      <alignment vertical="top" wrapText="1"/>
    </xf>
    <xf numFmtId="9" fontId="38" fillId="0" borderId="0" xfId="168" applyNumberFormat="1" applyFont="1" applyFill="1" applyBorder="1" applyAlignment="1" applyProtection="1">
      <alignment vertical="top" wrapText="1"/>
      <protection locked="0"/>
    </xf>
    <xf numFmtId="1" fontId="38" fillId="26" borderId="0" xfId="168" applyNumberFormat="1" applyFont="1" applyFill="1" applyBorder="1" applyAlignment="1" applyProtection="1">
      <alignment vertical="top" wrapText="1"/>
    </xf>
    <xf numFmtId="0" fontId="38" fillId="0" borderId="0" xfId="168" applyNumberFormat="1" applyFont="1" applyFill="1" applyBorder="1" applyAlignment="1" applyProtection="1">
      <alignment horizontal="left" vertical="top" wrapText="1"/>
    </xf>
    <xf numFmtId="0" fontId="40" fillId="0" borderId="0" xfId="168" applyFont="1" applyFill="1" applyBorder="1" applyAlignment="1" applyProtection="1">
      <alignment vertical="top" wrapText="1"/>
    </xf>
    <xf numFmtId="0" fontId="37" fillId="0" borderId="13" xfId="168" applyFont="1" applyFill="1" applyBorder="1" applyAlignment="1" applyProtection="1">
      <alignment vertical="top" wrapText="1"/>
      <protection locked="0"/>
    </xf>
    <xf numFmtId="0" fontId="37" fillId="0" borderId="0" xfId="168" applyFont="1" applyBorder="1" applyAlignment="1" applyProtection="1">
      <alignment vertical="top" wrapText="1"/>
      <protection locked="0"/>
    </xf>
    <xf numFmtId="0" fontId="37" fillId="0" borderId="0" xfId="168" applyFont="1" applyBorder="1" applyAlignment="1" applyProtection="1">
      <alignment wrapText="1"/>
      <protection locked="0"/>
    </xf>
    <xf numFmtId="0" fontId="37" fillId="0" borderId="0" xfId="168" applyFont="1" applyBorder="1" applyAlignment="1" applyProtection="1">
      <protection locked="0"/>
    </xf>
    <xf numFmtId="0" fontId="37" fillId="26" borderId="0" xfId="168" applyFont="1" applyFill="1" applyBorder="1" applyAlignment="1" applyProtection="1">
      <protection locked="0"/>
    </xf>
    <xf numFmtId="0" fontId="37" fillId="0" borderId="0" xfId="168" applyFont="1" applyBorder="1" applyProtection="1">
      <protection locked="0"/>
    </xf>
    <xf numFmtId="0" fontId="37" fillId="26" borderId="0" xfId="168" applyFont="1" applyFill="1" applyBorder="1" applyProtection="1">
      <protection locked="0"/>
    </xf>
    <xf numFmtId="9" fontId="38" fillId="0" borderId="0" xfId="168" applyNumberFormat="1" applyFont="1" applyFill="1" applyBorder="1" applyAlignment="1" applyProtection="1">
      <alignment horizontal="left" vertical="top" wrapText="1"/>
    </xf>
    <xf numFmtId="9" fontId="38" fillId="0" borderId="0" xfId="168" applyNumberFormat="1" applyFont="1" applyFill="1" applyBorder="1" applyAlignment="1" applyProtection="1">
      <alignment vertical="top" wrapText="1"/>
    </xf>
    <xf numFmtId="9" fontId="38" fillId="26" borderId="0" xfId="168" applyNumberFormat="1" applyFont="1" applyFill="1" applyBorder="1" applyAlignment="1" applyProtection="1">
      <alignment vertical="top" wrapText="1"/>
      <protection locked="0"/>
    </xf>
    <xf numFmtId="9" fontId="40" fillId="0" borderId="0" xfId="168" applyNumberFormat="1" applyFont="1" applyFill="1" applyBorder="1" applyAlignment="1" applyProtection="1">
      <alignment horizontal="left" vertical="top" wrapText="1"/>
    </xf>
    <xf numFmtId="9" fontId="38" fillId="0" borderId="13" xfId="168" applyNumberFormat="1" applyFont="1" applyFill="1" applyBorder="1" applyAlignment="1" applyProtection="1">
      <alignment vertical="top" wrapText="1"/>
    </xf>
    <xf numFmtId="49" fontId="38" fillId="0" borderId="0" xfId="168" applyNumberFormat="1" applyFont="1" applyBorder="1" applyAlignment="1" applyProtection="1">
      <alignment vertical="top" wrapText="1"/>
      <protection locked="0"/>
    </xf>
    <xf numFmtId="0" fontId="38" fillId="0" borderId="0" xfId="168" applyNumberFormat="1" applyFont="1" applyBorder="1" applyAlignment="1" applyProtection="1">
      <alignment vertical="top" wrapText="1"/>
    </xf>
    <xf numFmtId="9" fontId="38" fillId="0" borderId="0" xfId="168" applyNumberFormat="1" applyFont="1" applyFill="1" applyBorder="1" applyAlignment="1" applyProtection="1">
      <alignment horizontal="left" vertical="top" wrapText="1"/>
      <protection locked="0"/>
    </xf>
    <xf numFmtId="9" fontId="38" fillId="0" borderId="0" xfId="168" applyNumberFormat="1" applyFont="1" applyBorder="1" applyAlignment="1" applyProtection="1">
      <alignment vertical="top" wrapText="1"/>
      <protection locked="0"/>
    </xf>
    <xf numFmtId="9" fontId="43" fillId="0" borderId="0" xfId="168" applyNumberFormat="1" applyFont="1" applyFill="1" applyBorder="1" applyAlignment="1" applyProtection="1">
      <alignment horizontal="left" vertical="top" wrapText="1"/>
    </xf>
    <xf numFmtId="0" fontId="43" fillId="0" borderId="13" xfId="168" applyFont="1" applyFill="1" applyBorder="1" applyAlignment="1" applyProtection="1">
      <alignment vertical="top" wrapText="1"/>
    </xf>
    <xf numFmtId="0" fontId="43" fillId="0" borderId="0" xfId="168" applyFont="1" applyFill="1" applyBorder="1" applyAlignment="1" applyProtection="1">
      <alignment vertical="top" wrapText="1"/>
    </xf>
    <xf numFmtId="0" fontId="43" fillId="0" borderId="0" xfId="168" applyFont="1" applyFill="1" applyBorder="1" applyAlignment="1" applyProtection="1">
      <alignment wrapText="1"/>
    </xf>
    <xf numFmtId="0" fontId="43" fillId="0" borderId="0" xfId="168" applyFont="1" applyFill="1" applyBorder="1" applyProtection="1"/>
    <xf numFmtId="0" fontId="16" fillId="0" borderId="0" xfId="168" applyFill="1"/>
    <xf numFmtId="0" fontId="38" fillId="0" borderId="0" xfId="168" applyFont="1" applyFill="1" applyAlignment="1" applyProtection="1">
      <alignment vertical="top" wrapText="1"/>
      <protection locked="0"/>
    </xf>
    <xf numFmtId="0" fontId="38" fillId="0" borderId="0" xfId="168" applyFont="1" applyProtection="1">
      <protection locked="0"/>
    </xf>
    <xf numFmtId="0" fontId="38" fillId="26" borderId="0" xfId="168" applyFont="1" applyFill="1" applyProtection="1">
      <protection locked="0"/>
    </xf>
    <xf numFmtId="0" fontId="16" fillId="0" borderId="0" xfId="168" applyBorder="1"/>
    <xf numFmtId="0" fontId="37" fillId="26" borderId="0" xfId="168" applyFont="1" applyFill="1" applyBorder="1" applyAlignment="1" applyProtection="1">
      <alignment horizontal="left" vertical="top" wrapText="1"/>
    </xf>
    <xf numFmtId="0" fontId="44" fillId="0" borderId="0" xfId="168" applyFont="1" applyAlignment="1" applyProtection="1">
      <alignment vertical="top" wrapText="1"/>
    </xf>
    <xf numFmtId="0" fontId="39" fillId="26" borderId="0" xfId="168" applyFont="1" applyFill="1" applyBorder="1" applyAlignment="1" applyProtection="1">
      <alignment vertical="top" wrapText="1"/>
    </xf>
    <xf numFmtId="9" fontId="38" fillId="0" borderId="67" xfId="171" applyNumberFormat="1" applyFont="1" applyFill="1" applyBorder="1" applyAlignment="1" applyProtection="1">
      <alignment horizontal="center" vertical="top" wrapText="1"/>
      <protection locked="0"/>
    </xf>
    <xf numFmtId="9" fontId="79" fillId="0" borderId="35" xfId="171" applyNumberFormat="1" applyFont="1" applyFill="1" applyBorder="1" applyAlignment="1" applyProtection="1">
      <alignment horizontal="center" vertical="center" wrapText="1"/>
      <protection locked="0"/>
    </xf>
    <xf numFmtId="9" fontId="79" fillId="0" borderId="16" xfId="171" applyNumberFormat="1" applyFont="1" applyFill="1" applyBorder="1" applyAlignment="1" applyProtection="1">
      <alignment horizontal="center" vertical="top" wrapText="1"/>
      <protection locked="0"/>
    </xf>
    <xf numFmtId="9" fontId="79" fillId="0" borderId="66" xfId="171" applyNumberFormat="1" applyFont="1" applyFill="1" applyBorder="1" applyAlignment="1" applyProtection="1">
      <alignment horizontal="center" vertical="top" wrapText="1"/>
      <protection locked="0"/>
    </xf>
    <xf numFmtId="0" fontId="38" fillId="0" borderId="23" xfId="158" applyNumberFormat="1" applyFont="1" applyFill="1" applyBorder="1" applyAlignment="1" applyProtection="1">
      <alignment horizontal="center" vertical="center" wrapText="1"/>
      <protection locked="0"/>
    </xf>
    <xf numFmtId="1" fontId="38" fillId="0" borderId="35" xfId="171" applyNumberFormat="1" applyFont="1" applyFill="1" applyBorder="1" applyAlignment="1" applyProtection="1">
      <alignment horizontal="left" vertical="top" wrapText="1"/>
      <protection locked="0"/>
    </xf>
    <xf numFmtId="0" fontId="88" fillId="26" borderId="0" xfId="171" applyFont="1" applyFill="1" applyBorder="1" applyAlignment="1" applyProtection="1">
      <alignment wrapText="1"/>
      <protection locked="0"/>
    </xf>
    <xf numFmtId="9" fontId="38" fillId="0" borderId="66" xfId="171" applyNumberFormat="1" applyFont="1" applyFill="1" applyBorder="1" applyAlignment="1" applyProtection="1">
      <alignment horizontal="center" vertical="center" wrapText="1"/>
      <protection locked="0"/>
    </xf>
    <xf numFmtId="49" fontId="79" fillId="0" borderId="16" xfId="158" applyNumberFormat="1" applyFont="1" applyFill="1" applyBorder="1" applyAlignment="1" applyProtection="1">
      <alignment horizontal="center" vertical="center" wrapText="1"/>
      <protection locked="0"/>
    </xf>
    <xf numFmtId="165" fontId="79" fillId="0" borderId="16" xfId="158" applyNumberFormat="1" applyFont="1" applyFill="1" applyBorder="1" applyAlignment="1" applyProtection="1">
      <alignment horizontal="center" wrapText="1"/>
      <protection locked="0"/>
    </xf>
    <xf numFmtId="0" fontId="79" fillId="0" borderId="16" xfId="171" applyFont="1" applyFill="1" applyBorder="1" applyAlignment="1" applyProtection="1">
      <alignment horizontal="center" wrapText="1" shrinkToFit="1"/>
      <protection locked="0"/>
    </xf>
    <xf numFmtId="0" fontId="79" fillId="0" borderId="36" xfId="171" applyFont="1" applyFill="1" applyBorder="1" applyAlignment="1" applyProtection="1">
      <alignment horizontal="center" vertical="center" wrapText="1" shrinkToFit="1"/>
      <protection locked="0"/>
    </xf>
    <xf numFmtId="9" fontId="79" fillId="0" borderId="24" xfId="171" applyNumberFormat="1" applyFont="1" applyFill="1" applyBorder="1" applyAlignment="1" applyProtection="1">
      <alignment horizontal="center" wrapText="1"/>
      <protection locked="0"/>
    </xf>
    <xf numFmtId="0" fontId="79" fillId="0" borderId="23" xfId="158" applyNumberFormat="1" applyFont="1" applyFill="1" applyBorder="1" applyAlignment="1" applyProtection="1">
      <alignment horizontal="center" wrapText="1"/>
      <protection locked="0"/>
    </xf>
    <xf numFmtId="1" fontId="79" fillId="0" borderId="10" xfId="171" applyNumberFormat="1" applyFont="1" applyFill="1" applyBorder="1" applyAlignment="1" applyProtection="1">
      <alignment horizontal="center" wrapText="1"/>
      <protection locked="0"/>
    </xf>
    <xf numFmtId="1" fontId="79" fillId="0" borderId="35" xfId="171" applyNumberFormat="1" applyFont="1" applyFill="1" applyBorder="1" applyAlignment="1" applyProtection="1">
      <alignment horizontal="center" wrapText="1"/>
      <protection locked="0"/>
    </xf>
    <xf numFmtId="0" fontId="120" fillId="0" borderId="35" xfId="171" applyFont="1" applyBorder="1" applyAlignment="1" applyProtection="1">
      <alignment horizontal="center" vertical="center" wrapText="1" shrinkToFit="1"/>
      <protection locked="0"/>
    </xf>
    <xf numFmtId="0" fontId="55" fillId="30" borderId="0" xfId="0" applyFont="1" applyFill="1" applyBorder="1" applyAlignment="1" applyProtection="1">
      <alignment horizontal="center" vertical="top" wrapText="1"/>
    </xf>
    <xf numFmtId="0" fontId="117" fillId="26" borderId="0" xfId="171" applyFont="1" applyFill="1" applyProtection="1">
      <protection locked="0"/>
    </xf>
    <xf numFmtId="0" fontId="117" fillId="26" borderId="0" xfId="171" applyFont="1" applyFill="1" applyAlignment="1" applyProtection="1">
      <alignment wrapText="1"/>
      <protection locked="0"/>
    </xf>
    <xf numFmtId="0" fontId="117" fillId="26" borderId="0" xfId="171" applyFont="1" applyFill="1" applyBorder="1" applyAlignment="1" applyProtection="1">
      <alignment wrapText="1"/>
      <protection locked="0"/>
    </xf>
    <xf numFmtId="0" fontId="117" fillId="48" borderId="0" xfId="171" applyFont="1" applyFill="1" applyBorder="1" applyAlignment="1" applyProtection="1">
      <alignment vertical="top" wrapText="1"/>
      <protection locked="0"/>
    </xf>
    <xf numFmtId="0" fontId="102" fillId="25" borderId="31" xfId="171" applyFont="1" applyFill="1" applyBorder="1" applyAlignment="1" applyProtection="1">
      <alignment horizontal="left" vertical="top" wrapText="1"/>
    </xf>
    <xf numFmtId="9" fontId="104" fillId="0" borderId="32" xfId="171" applyNumberFormat="1" applyFont="1" applyFill="1" applyBorder="1" applyAlignment="1" applyProtection="1">
      <alignment horizontal="center" vertical="center" wrapText="1"/>
      <protection locked="0"/>
    </xf>
    <xf numFmtId="0" fontId="104" fillId="24" borderId="33" xfId="171" applyFont="1" applyFill="1" applyBorder="1" applyAlignment="1" applyProtection="1">
      <alignment vertical="top" wrapText="1"/>
    </xf>
    <xf numFmtId="0" fontId="104" fillId="24" borderId="34" xfId="171" applyFont="1" applyFill="1" applyBorder="1" applyAlignment="1" applyProtection="1">
      <alignment vertical="top" wrapText="1"/>
    </xf>
    <xf numFmtId="0" fontId="104" fillId="24" borderId="26" xfId="171" applyFont="1" applyFill="1" applyBorder="1" applyAlignment="1" applyProtection="1">
      <alignment vertical="top" wrapText="1"/>
    </xf>
    <xf numFmtId="0" fontId="104" fillId="24" borderId="29" xfId="171" applyFont="1" applyFill="1" applyBorder="1" applyAlignment="1" applyProtection="1">
      <alignment vertical="top" wrapText="1"/>
    </xf>
    <xf numFmtId="0" fontId="104" fillId="24" borderId="11" xfId="171" applyFont="1" applyFill="1" applyBorder="1" applyAlignment="1" applyProtection="1">
      <alignment vertical="top" wrapText="1"/>
    </xf>
    <xf numFmtId="9" fontId="104" fillId="0" borderId="35" xfId="171" applyNumberFormat="1" applyFont="1" applyFill="1" applyBorder="1" applyAlignment="1" applyProtection="1">
      <alignment horizontal="center" vertical="top" wrapText="1"/>
      <protection locked="0"/>
    </xf>
    <xf numFmtId="9" fontId="104" fillId="0" borderId="22" xfId="171" applyNumberFormat="1" applyFont="1" applyFill="1" applyBorder="1" applyAlignment="1" applyProtection="1">
      <alignment horizontal="center" vertical="center" wrapText="1"/>
      <protection locked="0"/>
    </xf>
    <xf numFmtId="0" fontId="104" fillId="24" borderId="22" xfId="171" applyFont="1" applyFill="1" applyBorder="1" applyAlignment="1" applyProtection="1">
      <alignment horizontal="center" vertical="top" wrapText="1"/>
    </xf>
    <xf numFmtId="0" fontId="104" fillId="0" borderId="22" xfId="171" applyFont="1" applyFill="1" applyBorder="1" applyAlignment="1" applyProtection="1">
      <alignment vertical="top" wrapText="1"/>
      <protection locked="0"/>
    </xf>
    <xf numFmtId="0" fontId="104" fillId="24" borderId="18" xfId="171" applyFont="1" applyFill="1" applyBorder="1" applyAlignment="1" applyProtection="1">
      <alignment vertical="top" wrapText="1"/>
    </xf>
    <xf numFmtId="0" fontId="104" fillId="0" borderId="36" xfId="171" applyFont="1" applyFill="1" applyBorder="1" applyAlignment="1" applyProtection="1">
      <alignment vertical="top" wrapText="1"/>
      <protection locked="0"/>
    </xf>
    <xf numFmtId="9" fontId="104" fillId="0" borderId="10" xfId="171" applyNumberFormat="1" applyFont="1" applyFill="1" applyBorder="1" applyAlignment="1" applyProtection="1">
      <alignment horizontal="center" vertical="center" wrapText="1"/>
      <protection locked="0"/>
    </xf>
    <xf numFmtId="0" fontId="104" fillId="24" borderId="10" xfId="171" applyFont="1" applyFill="1" applyBorder="1" applyAlignment="1" applyProtection="1">
      <alignment vertical="top" wrapText="1"/>
    </xf>
    <xf numFmtId="49" fontId="104" fillId="0" borderId="16" xfId="158" applyNumberFormat="1" applyFont="1" applyFill="1" applyBorder="1" applyAlignment="1" applyProtection="1">
      <alignment vertical="top" wrapText="1"/>
      <protection locked="0"/>
    </xf>
    <xf numFmtId="0" fontId="104" fillId="24" borderId="21" xfId="171" applyFont="1" applyFill="1" applyBorder="1" applyAlignment="1">
      <alignment wrapText="1"/>
    </xf>
    <xf numFmtId="0" fontId="113" fillId="24" borderId="33" xfId="171" applyFont="1" applyFill="1" applyBorder="1" applyAlignment="1" applyProtection="1">
      <alignment vertical="top" wrapText="1"/>
    </xf>
    <xf numFmtId="1" fontId="113" fillId="24" borderId="21" xfId="171" applyNumberFormat="1" applyFont="1" applyFill="1" applyBorder="1" applyAlignment="1" applyProtection="1">
      <alignment vertical="top" wrapText="1"/>
    </xf>
    <xf numFmtId="1" fontId="113" fillId="24" borderId="16" xfId="171" applyNumberFormat="1" applyFont="1" applyFill="1" applyBorder="1" applyAlignment="1" applyProtection="1">
      <alignment vertical="top" wrapText="1"/>
    </xf>
    <xf numFmtId="1" fontId="113" fillId="24" borderId="11" xfId="171" applyNumberFormat="1" applyFont="1" applyFill="1" applyBorder="1" applyAlignment="1" applyProtection="1">
      <alignment vertical="top" wrapText="1"/>
    </xf>
    <xf numFmtId="1" fontId="113" fillId="24" borderId="35" xfId="171" applyNumberFormat="1" applyFont="1" applyFill="1" applyBorder="1" applyAlignment="1" applyProtection="1">
      <alignment vertical="top" wrapText="1"/>
    </xf>
    <xf numFmtId="165" fontId="104" fillId="0" borderId="16" xfId="158" applyNumberFormat="1" applyFont="1" applyFill="1" applyBorder="1" applyAlignment="1" applyProtection="1">
      <alignment horizontal="center" vertical="center" wrapText="1"/>
      <protection locked="0"/>
    </xf>
    <xf numFmtId="0" fontId="104" fillId="0" borderId="16" xfId="158" applyNumberFormat="1" applyFont="1" applyFill="1" applyBorder="1" applyAlignment="1" applyProtection="1">
      <alignment horizontal="center" vertical="center" wrapText="1"/>
      <protection locked="0"/>
    </xf>
    <xf numFmtId="0" fontId="104" fillId="0" borderId="16" xfId="171" applyFont="1" applyFill="1" applyBorder="1" applyAlignment="1" applyProtection="1">
      <alignment horizontal="center" vertical="center" wrapText="1" shrinkToFit="1"/>
      <protection locked="0"/>
    </xf>
    <xf numFmtId="0" fontId="104" fillId="0" borderId="35" xfId="171" applyFont="1" applyBorder="1" applyAlignment="1" applyProtection="1">
      <alignment horizontal="center" vertical="center" wrapText="1" shrinkToFit="1"/>
      <protection locked="0"/>
    </xf>
    <xf numFmtId="0" fontId="104" fillId="0" borderId="35" xfId="171" applyFont="1" applyFill="1" applyBorder="1" applyAlignment="1" applyProtection="1">
      <alignment horizontal="center" vertical="center" wrapText="1" shrinkToFit="1"/>
      <protection locked="0"/>
    </xf>
    <xf numFmtId="165" fontId="118" fillId="24" borderId="22" xfId="158" applyNumberFormat="1" applyFont="1" applyFill="1" applyBorder="1" applyAlignment="1" applyProtection="1">
      <alignment vertical="top" wrapText="1"/>
    </xf>
    <xf numFmtId="9" fontId="104" fillId="44" borderId="22" xfId="171" applyNumberFormat="1" applyFont="1" applyFill="1" applyBorder="1" applyAlignment="1" applyProtection="1">
      <alignment vertical="top" wrapText="1"/>
    </xf>
    <xf numFmtId="0" fontId="104" fillId="0" borderId="36" xfId="171" applyFont="1" applyBorder="1" applyAlignment="1" applyProtection="1">
      <alignment horizontal="center" vertical="center" wrapText="1" shrinkToFit="1"/>
      <protection locked="0"/>
    </xf>
    <xf numFmtId="0" fontId="113" fillId="24" borderId="29" xfId="171" applyFont="1" applyFill="1" applyBorder="1" applyAlignment="1" applyProtection="1">
      <alignment vertical="top" wrapText="1"/>
    </xf>
    <xf numFmtId="1" fontId="121" fillId="24" borderId="21" xfId="171" applyNumberFormat="1" applyFont="1" applyFill="1" applyBorder="1" applyAlignment="1" applyProtection="1">
      <alignment vertical="top" wrapText="1"/>
    </xf>
    <xf numFmtId="9" fontId="104" fillId="0" borderId="24" xfId="171" applyNumberFormat="1" applyFont="1" applyFill="1" applyBorder="1" applyAlignment="1" applyProtection="1">
      <alignment horizontal="center" vertical="center" wrapText="1"/>
      <protection locked="0"/>
    </xf>
    <xf numFmtId="0" fontId="104" fillId="0" borderId="23" xfId="158" applyNumberFormat="1" applyFont="1" applyFill="1" applyBorder="1" applyAlignment="1" applyProtection="1">
      <alignment horizontal="center" vertical="center" wrapText="1"/>
      <protection locked="0"/>
    </xf>
    <xf numFmtId="0" fontId="104" fillId="24" borderId="24" xfId="171" applyFont="1" applyFill="1" applyBorder="1" applyAlignment="1" applyProtection="1">
      <alignment vertical="top" wrapText="1"/>
    </xf>
    <xf numFmtId="0" fontId="104" fillId="24" borderId="21" xfId="171" applyFont="1" applyFill="1" applyBorder="1" applyAlignment="1" applyProtection="1">
      <alignment vertical="top" wrapText="1"/>
    </xf>
    <xf numFmtId="9" fontId="104" fillId="44" borderId="21" xfId="171" applyNumberFormat="1" applyFont="1" applyFill="1" applyBorder="1" applyAlignment="1" applyProtection="1">
      <alignment vertical="top" wrapText="1"/>
    </xf>
    <xf numFmtId="165" fontId="118" fillId="24" borderId="16" xfId="158" applyNumberFormat="1" applyFont="1" applyFill="1" applyBorder="1" applyAlignment="1" applyProtection="1">
      <alignment vertical="top" wrapText="1"/>
    </xf>
    <xf numFmtId="9" fontId="104" fillId="44" borderId="16" xfId="171" applyNumberFormat="1" applyFont="1" applyFill="1" applyBorder="1" applyAlignment="1" applyProtection="1">
      <alignment vertical="top" wrapText="1"/>
    </xf>
    <xf numFmtId="0" fontId="117" fillId="25" borderId="34" xfId="171" applyFont="1" applyFill="1" applyBorder="1" applyAlignment="1" applyProtection="1">
      <alignment vertical="top" wrapText="1"/>
    </xf>
    <xf numFmtId="0" fontId="117" fillId="25" borderId="15" xfId="171" applyFont="1" applyFill="1" applyBorder="1" applyAlignment="1" applyProtection="1">
      <alignment horizontal="left" vertical="top" wrapText="1"/>
    </xf>
    <xf numFmtId="6" fontId="117" fillId="25" borderId="15" xfId="171" applyNumberFormat="1" applyFont="1" applyFill="1" applyBorder="1" applyAlignment="1" applyProtection="1">
      <alignment vertical="top" wrapText="1"/>
    </xf>
    <xf numFmtId="44" fontId="117" fillId="25" borderId="15" xfId="158" applyFont="1" applyFill="1" applyBorder="1" applyAlignment="1" applyProtection="1">
      <alignment vertical="top" wrapText="1"/>
    </xf>
    <xf numFmtId="1" fontId="117" fillId="25" borderId="15" xfId="171" applyNumberFormat="1" applyFont="1" applyFill="1" applyBorder="1" applyAlignment="1" applyProtection="1">
      <alignment horizontal="left" vertical="top" wrapText="1"/>
    </xf>
    <xf numFmtId="1" fontId="117" fillId="25" borderId="19" xfId="171" applyNumberFormat="1" applyFont="1" applyFill="1" applyBorder="1" applyAlignment="1" applyProtection="1">
      <alignment horizontal="left" vertical="top" wrapText="1"/>
    </xf>
    <xf numFmtId="1" fontId="104" fillId="0" borderId="10" xfId="171" applyNumberFormat="1" applyFont="1" applyFill="1" applyBorder="1" applyAlignment="1" applyProtection="1">
      <alignment horizontal="center" vertical="center" wrapText="1"/>
      <protection locked="0"/>
    </xf>
    <xf numFmtId="1" fontId="104" fillId="0" borderId="35" xfId="171" applyNumberFormat="1" applyFont="1" applyFill="1" applyBorder="1" applyAlignment="1" applyProtection="1">
      <alignment horizontal="center" vertical="center" wrapText="1"/>
      <protection locked="0"/>
    </xf>
    <xf numFmtId="9" fontId="118" fillId="24" borderId="11" xfId="183" applyFont="1" applyFill="1" applyBorder="1" applyAlignment="1" applyProtection="1">
      <alignment vertical="top" wrapText="1"/>
    </xf>
    <xf numFmtId="9" fontId="104" fillId="0" borderId="11" xfId="171" applyNumberFormat="1" applyFont="1" applyFill="1" applyBorder="1" applyAlignment="1" applyProtection="1">
      <alignment horizontal="center" vertical="center" wrapText="1"/>
      <protection locked="0"/>
    </xf>
    <xf numFmtId="0" fontId="117" fillId="25" borderId="29" xfId="171" applyFont="1" applyFill="1" applyBorder="1" applyAlignment="1" applyProtection="1">
      <alignment vertical="top" wrapText="1"/>
    </xf>
    <xf numFmtId="0" fontId="117" fillId="25" borderId="24" xfId="171" applyFont="1" applyFill="1" applyBorder="1" applyAlignment="1" applyProtection="1">
      <alignment horizontal="left" vertical="top" wrapText="1"/>
    </xf>
    <xf numFmtId="6" fontId="117" fillId="25" borderId="24" xfId="171" applyNumberFormat="1" applyFont="1" applyFill="1" applyBorder="1" applyAlignment="1" applyProtection="1">
      <alignment vertical="top" wrapText="1"/>
    </xf>
    <xf numFmtId="44" fontId="117" fillId="25" borderId="24" xfId="158" applyFont="1" applyFill="1" applyBorder="1" applyAlignment="1" applyProtection="1">
      <alignment vertical="top" wrapText="1"/>
    </xf>
    <xf numFmtId="1" fontId="117" fillId="25" borderId="24" xfId="171" applyNumberFormat="1" applyFont="1" applyFill="1" applyBorder="1" applyAlignment="1" applyProtection="1">
      <alignment horizontal="left" vertical="top" wrapText="1"/>
    </xf>
    <xf numFmtId="1" fontId="117" fillId="25" borderId="38" xfId="171" applyNumberFormat="1" applyFont="1" applyFill="1" applyBorder="1" applyAlignment="1" applyProtection="1">
      <alignment horizontal="left" vertical="top" wrapText="1"/>
    </xf>
    <xf numFmtId="0" fontId="109" fillId="25" borderId="51" xfId="171" applyFont="1" applyFill="1" applyBorder="1" applyAlignment="1" applyProtection="1">
      <alignment horizontal="left" vertical="top" wrapText="1"/>
    </xf>
    <xf numFmtId="0" fontId="113" fillId="27" borderId="23" xfId="171" applyFont="1" applyFill="1" applyBorder="1" applyAlignment="1" applyProtection="1">
      <alignment horizontal="center" vertical="top" wrapText="1"/>
    </xf>
    <xf numFmtId="0" fontId="113" fillId="27" borderId="10" xfId="171" applyFont="1" applyFill="1" applyBorder="1" applyAlignment="1" applyProtection="1">
      <alignment horizontal="center" vertical="top" wrapText="1"/>
    </xf>
    <xf numFmtId="0" fontId="113" fillId="27" borderId="32" xfId="171" applyFont="1" applyFill="1" applyBorder="1" applyAlignment="1" applyProtection="1">
      <alignment vertical="top" wrapText="1"/>
    </xf>
    <xf numFmtId="0" fontId="104" fillId="27" borderId="29" xfId="171" applyNumberFormat="1" applyFont="1" applyFill="1" applyBorder="1" applyAlignment="1" applyProtection="1">
      <alignment vertical="top" wrapText="1"/>
    </xf>
    <xf numFmtId="9" fontId="104" fillId="0" borderId="35" xfId="171" applyNumberFormat="1" applyFont="1" applyFill="1" applyBorder="1" applyAlignment="1" applyProtection="1">
      <alignment horizontal="center" vertical="center" wrapText="1"/>
      <protection locked="0"/>
    </xf>
    <xf numFmtId="0" fontId="104" fillId="27" borderId="29" xfId="171" applyFont="1" applyFill="1" applyBorder="1" applyAlignment="1" applyProtection="1">
      <alignment vertical="top" wrapText="1"/>
    </xf>
    <xf numFmtId="0" fontId="104" fillId="27" borderId="33" xfId="171" applyFont="1" applyFill="1" applyBorder="1" applyAlignment="1" applyProtection="1">
      <alignment vertical="top" wrapText="1"/>
    </xf>
    <xf numFmtId="0" fontId="109" fillId="25" borderId="31" xfId="171" applyFont="1" applyFill="1" applyBorder="1" applyAlignment="1" applyProtection="1">
      <alignment horizontal="left" vertical="top" wrapText="1"/>
    </xf>
    <xf numFmtId="9" fontId="104" fillId="25" borderId="0" xfId="171" applyNumberFormat="1" applyFont="1" applyFill="1" applyBorder="1" applyAlignment="1" applyProtection="1">
      <alignment vertical="top" wrapText="1"/>
    </xf>
    <xf numFmtId="9" fontId="104" fillId="25" borderId="13" xfId="171" applyNumberFormat="1" applyFont="1" applyFill="1" applyBorder="1" applyAlignment="1" applyProtection="1">
      <alignment vertical="top" wrapText="1"/>
    </xf>
    <xf numFmtId="0" fontId="104" fillId="24" borderId="28" xfId="171" applyFont="1" applyFill="1" applyBorder="1" applyAlignment="1" applyProtection="1">
      <alignment vertical="top" wrapText="1"/>
    </xf>
    <xf numFmtId="0" fontId="104" fillId="0" borderId="0" xfId="171" applyFont="1" applyFill="1" applyBorder="1" applyAlignment="1" applyProtection="1">
      <alignment vertical="top" wrapText="1"/>
    </xf>
    <xf numFmtId="0" fontId="104" fillId="24" borderId="27" xfId="171" applyFont="1" applyFill="1" applyBorder="1" applyAlignment="1" applyProtection="1">
      <alignment vertical="top" wrapText="1"/>
    </xf>
    <xf numFmtId="0" fontId="113" fillId="27" borderId="40" xfId="171" applyFont="1" applyFill="1" applyBorder="1" applyAlignment="1" applyProtection="1">
      <alignment vertical="top" wrapText="1"/>
    </xf>
    <xf numFmtId="9" fontId="104" fillId="0" borderId="16" xfId="171" applyNumberFormat="1" applyFont="1" applyFill="1" applyBorder="1" applyAlignment="1" applyProtection="1">
      <alignment horizontal="center" vertical="top" wrapText="1"/>
      <protection locked="0"/>
    </xf>
    <xf numFmtId="0" fontId="104" fillId="24" borderId="30" xfId="171" applyFont="1" applyFill="1" applyBorder="1" applyAlignment="1" applyProtection="1">
      <alignment vertical="top" wrapText="1"/>
    </xf>
    <xf numFmtId="9" fontId="104" fillId="0" borderId="66" xfId="171" applyNumberFormat="1" applyFont="1" applyFill="1" applyBorder="1" applyAlignment="1" applyProtection="1">
      <alignment horizontal="center" vertical="top" wrapText="1"/>
      <protection locked="0"/>
    </xf>
    <xf numFmtId="9" fontId="104" fillId="0" borderId="67" xfId="171" applyNumberFormat="1" applyFont="1" applyFill="1" applyBorder="1" applyAlignment="1" applyProtection="1">
      <alignment horizontal="center" vertical="top" wrapText="1"/>
      <protection locked="0"/>
    </xf>
    <xf numFmtId="0" fontId="104" fillId="24" borderId="29" xfId="171" applyFont="1" applyFill="1" applyBorder="1" applyProtection="1"/>
    <xf numFmtId="0" fontId="104" fillId="24" borderId="33" xfId="171" applyFont="1" applyFill="1" applyBorder="1" applyAlignment="1" applyProtection="1">
      <alignment wrapText="1"/>
    </xf>
    <xf numFmtId="0" fontId="109" fillId="25" borderId="31" xfId="171" applyFont="1" applyFill="1" applyBorder="1" applyAlignment="1" applyProtection="1">
      <alignment vertical="top" wrapText="1"/>
    </xf>
    <xf numFmtId="44" fontId="79" fillId="0" borderId="16" xfId="158" applyNumberFormat="1" applyFont="1" applyFill="1" applyBorder="1" applyAlignment="1" applyProtection="1">
      <alignment horizontal="center" vertical="center" wrapText="1"/>
      <protection locked="0"/>
    </xf>
    <xf numFmtId="9" fontId="120" fillId="0" borderId="67" xfId="171" applyNumberFormat="1" applyFont="1" applyFill="1" applyBorder="1" applyAlignment="1" applyProtection="1">
      <alignment horizontal="center" vertical="top" wrapText="1"/>
      <protection locked="0"/>
    </xf>
    <xf numFmtId="0" fontId="75" fillId="48" borderId="0" xfId="171" applyFont="1" applyFill="1" applyBorder="1" applyProtection="1"/>
    <xf numFmtId="0" fontId="122" fillId="26" borderId="0" xfId="171" applyFont="1" applyFill="1" applyBorder="1" applyAlignment="1" applyProtection="1">
      <alignment vertical="top"/>
    </xf>
    <xf numFmtId="0" fontId="123" fillId="26" borderId="0" xfId="0" applyFont="1" applyFill="1" applyAlignment="1" applyProtection="1">
      <alignment vertical="top" wrapText="1"/>
    </xf>
    <xf numFmtId="0" fontId="16" fillId="48" borderId="0" xfId="171" applyFont="1" applyFill="1" applyProtection="1">
      <protection locked="0"/>
    </xf>
    <xf numFmtId="0" fontId="16" fillId="48" borderId="0" xfId="171" applyFont="1" applyFill="1" applyAlignment="1" applyProtection="1">
      <alignment wrapText="1"/>
      <protection locked="0"/>
    </xf>
    <xf numFmtId="0" fontId="16" fillId="48" borderId="0" xfId="171" applyFont="1" applyFill="1" applyBorder="1" applyAlignment="1" applyProtection="1">
      <alignment wrapText="1"/>
      <protection locked="0"/>
    </xf>
    <xf numFmtId="0" fontId="124" fillId="26" borderId="0" xfId="0" applyFont="1" applyFill="1" applyBorder="1" applyAlignment="1" applyProtection="1">
      <alignment vertical="top" wrapText="1"/>
    </xf>
    <xf numFmtId="0" fontId="82" fillId="0" borderId="36" xfId="171" applyFont="1" applyFill="1" applyBorder="1" applyAlignment="1" applyProtection="1">
      <alignment vertical="top" wrapText="1"/>
      <protection locked="0"/>
    </xf>
    <xf numFmtId="0" fontId="16" fillId="0" borderId="0" xfId="0" applyFont="1" applyFill="1" applyProtection="1">
      <protection locked="0"/>
    </xf>
    <xf numFmtId="0" fontId="16" fillId="0" borderId="0" xfId="0" applyFont="1" applyFill="1" applyAlignment="1" applyProtection="1">
      <alignment wrapText="1"/>
      <protection locked="0"/>
    </xf>
    <xf numFmtId="0" fontId="0" fillId="0" borderId="0" xfId="0" applyFill="1" applyProtection="1">
      <protection locked="0"/>
    </xf>
    <xf numFmtId="9" fontId="38" fillId="48" borderId="16" xfId="171" applyNumberFormat="1" applyFont="1" applyFill="1" applyBorder="1" applyAlignment="1" applyProtection="1">
      <alignment horizontal="center" vertical="top" wrapText="1"/>
      <protection locked="0"/>
    </xf>
    <xf numFmtId="9" fontId="38" fillId="48" borderId="66" xfId="171" applyNumberFormat="1" applyFont="1" applyFill="1" applyBorder="1" applyAlignment="1" applyProtection="1">
      <alignment horizontal="center" vertical="top" wrapText="1"/>
      <protection locked="0"/>
    </xf>
    <xf numFmtId="9" fontId="79" fillId="48" borderId="67" xfId="171" applyNumberFormat="1" applyFont="1" applyFill="1" applyBorder="1" applyAlignment="1" applyProtection="1">
      <alignment horizontal="center" vertical="top" wrapText="1"/>
      <protection locked="0"/>
    </xf>
    <xf numFmtId="0" fontId="0" fillId="0" borderId="0" xfId="0" applyBorder="1" applyProtection="1">
      <protection locked="0"/>
    </xf>
    <xf numFmtId="0" fontId="79" fillId="0" borderId="35" xfId="171" quotePrefix="1" applyFont="1" applyBorder="1" applyAlignment="1" applyProtection="1">
      <alignment horizontal="center" vertical="center" wrapText="1" shrinkToFit="1"/>
      <protection locked="0"/>
    </xf>
    <xf numFmtId="0" fontId="79" fillId="0" borderId="16" xfId="158" quotePrefix="1" applyNumberFormat="1" applyFont="1" applyFill="1" applyBorder="1" applyAlignment="1" applyProtection="1">
      <alignment horizontal="center" vertical="center" wrapText="1"/>
      <protection locked="0"/>
    </xf>
    <xf numFmtId="0" fontId="79" fillId="0" borderId="16" xfId="171" quotePrefix="1" applyFont="1" applyBorder="1" applyAlignment="1" applyProtection="1">
      <alignment horizontal="center" vertical="center" wrapText="1" shrinkToFit="1"/>
      <protection locked="0"/>
    </xf>
    <xf numFmtId="165" fontId="79" fillId="0" borderId="16" xfId="158" quotePrefix="1" applyNumberFormat="1" applyFont="1" applyFill="1" applyBorder="1" applyAlignment="1" applyProtection="1">
      <alignment horizontal="center" vertical="center" wrapText="1"/>
      <protection locked="0"/>
    </xf>
    <xf numFmtId="0" fontId="79" fillId="0" borderId="23" xfId="158" quotePrefix="1" applyNumberFormat="1" applyFont="1" applyFill="1" applyBorder="1" applyAlignment="1" applyProtection="1">
      <alignment horizontal="center" vertical="center" wrapText="1"/>
      <protection locked="0"/>
    </xf>
    <xf numFmtId="9" fontId="79" fillId="0" borderId="35" xfId="171" quotePrefix="1" applyNumberFormat="1" applyFont="1" applyFill="1" applyBorder="1" applyAlignment="1" applyProtection="1">
      <alignment horizontal="center" vertical="center" wrapText="1"/>
      <protection locked="0"/>
    </xf>
    <xf numFmtId="166" fontId="38" fillId="0" borderId="0" xfId="147" applyNumberFormat="1" applyFont="1" applyBorder="1" applyAlignment="1" applyProtection="1">
      <alignment vertical="center"/>
      <protection locked="0"/>
    </xf>
    <xf numFmtId="0" fontId="38" fillId="0" borderId="35" xfId="0" applyFont="1" applyBorder="1" applyAlignment="1" applyProtection="1">
      <alignment horizontal="center" vertical="center" wrapText="1" shrinkToFit="1"/>
      <protection locked="0"/>
    </xf>
    <xf numFmtId="0" fontId="75" fillId="48" borderId="0" xfId="171" applyFont="1" applyFill="1" applyBorder="1" applyAlignment="1" applyProtection="1">
      <alignment vertical="top" wrapText="1"/>
      <protection locked="0"/>
    </xf>
    <xf numFmtId="0" fontId="0" fillId="48" borderId="0" xfId="0" applyFill="1" applyAlignment="1">
      <alignment vertical="top" wrapText="1"/>
    </xf>
    <xf numFmtId="3" fontId="79" fillId="0" borderId="36" xfId="171" applyNumberFormat="1" applyFont="1" applyBorder="1" applyAlignment="1" applyProtection="1">
      <alignment horizontal="center" vertical="center" wrapText="1" shrinkToFit="1"/>
      <protection locked="0"/>
    </xf>
    <xf numFmtId="0" fontId="120" fillId="0" borderId="0" xfId="171" applyFont="1" applyBorder="1" applyAlignment="1" applyProtection="1">
      <alignment wrapText="1"/>
      <protection locked="0"/>
    </xf>
    <xf numFmtId="9" fontId="38" fillId="0" borderId="40" xfId="171" applyNumberFormat="1" applyFont="1" applyFill="1" applyBorder="1" applyAlignment="1" applyProtection="1">
      <alignment horizontal="center" vertical="center" wrapText="1"/>
      <protection locked="0"/>
    </xf>
    <xf numFmtId="9" fontId="38" fillId="0" borderId="72" xfId="168" applyNumberFormat="1" applyFont="1" applyFill="1" applyBorder="1" applyAlignment="1" applyProtection="1">
      <alignment horizontal="center" vertical="center" wrapText="1"/>
      <protection locked="0"/>
    </xf>
    <xf numFmtId="0" fontId="38" fillId="0" borderId="73" xfId="168" applyFont="1" applyFill="1" applyBorder="1" applyAlignment="1" applyProtection="1">
      <alignment horizontal="center" vertical="top" wrapText="1"/>
      <protection locked="0"/>
    </xf>
    <xf numFmtId="9" fontId="38" fillId="0" borderId="75" xfId="168" applyNumberFormat="1" applyFont="1" applyFill="1" applyBorder="1" applyAlignment="1" applyProtection="1">
      <alignment horizontal="center" vertical="top" wrapText="1"/>
      <protection locked="0"/>
    </xf>
    <xf numFmtId="0" fontId="38" fillId="0" borderId="35" xfId="171" applyFont="1" applyFill="1" applyBorder="1" applyAlignment="1" applyProtection="1">
      <alignment horizontal="center" vertical="center" wrapText="1" shrinkToFit="1"/>
      <protection locked="0"/>
    </xf>
    <xf numFmtId="0" fontId="79" fillId="0" borderId="35" xfId="52" applyNumberFormat="1" applyFont="1" applyFill="1" applyBorder="1" applyAlignment="1" applyProtection="1">
      <alignment horizontal="center" vertical="center" wrapText="1"/>
      <protection locked="0"/>
    </xf>
    <xf numFmtId="0" fontId="117" fillId="26" borderId="0" xfId="171" applyFont="1" applyFill="1" applyBorder="1" applyAlignment="1" applyProtection="1">
      <alignment vertical="top" wrapText="1"/>
      <protection locked="0"/>
    </xf>
    <xf numFmtId="0" fontId="104" fillId="0" borderId="16" xfId="171" applyFont="1" applyBorder="1" applyAlignment="1" applyProtection="1">
      <alignment horizontal="center" vertical="center" wrapText="1" shrinkToFit="1"/>
      <protection locked="0"/>
    </xf>
    <xf numFmtId="14" fontId="79" fillId="48" borderId="16" xfId="158" applyNumberFormat="1" applyFont="1" applyFill="1" applyBorder="1" applyAlignment="1" applyProtection="1">
      <alignment horizontal="center" vertical="center" wrapText="1"/>
      <protection locked="0"/>
    </xf>
    <xf numFmtId="4" fontId="38" fillId="0" borderId="0" xfId="171" applyNumberFormat="1" applyFont="1" applyBorder="1" applyProtection="1">
      <protection locked="0"/>
    </xf>
    <xf numFmtId="1" fontId="38" fillId="0" borderId="35" xfId="171" applyNumberFormat="1" applyFont="1" applyFill="1" applyBorder="1" applyAlignment="1" applyProtection="1">
      <alignment horizontal="center" vertical="center" wrapText="1"/>
      <protection locked="0"/>
    </xf>
    <xf numFmtId="0" fontId="55" fillId="47" borderId="0" xfId="475" applyFont="1" applyFill="1" applyBorder="1" applyAlignment="1" applyProtection="1">
      <alignment horizontal="center" vertical="top" wrapText="1"/>
    </xf>
    <xf numFmtId="0" fontId="38" fillId="26" borderId="0" xfId="475" applyFont="1" applyFill="1" applyBorder="1" applyAlignment="1" applyProtection="1">
      <alignment vertical="top" wrapText="1"/>
      <protection locked="0"/>
    </xf>
    <xf numFmtId="0" fontId="38" fillId="26" borderId="0" xfId="475" applyFont="1" applyFill="1" applyBorder="1" applyAlignment="1" applyProtection="1">
      <alignment vertical="top" wrapText="1"/>
    </xf>
    <xf numFmtId="0" fontId="38" fillId="26" borderId="0" xfId="475" applyNumberFormat="1" applyFont="1" applyFill="1" applyBorder="1" applyAlignment="1" applyProtection="1">
      <alignment vertical="top" wrapText="1"/>
    </xf>
    <xf numFmtId="0" fontId="38" fillId="26" borderId="0" xfId="475" applyFont="1" applyFill="1" applyBorder="1" applyAlignment="1" applyProtection="1">
      <alignment wrapText="1"/>
      <protection locked="0"/>
    </xf>
    <xf numFmtId="0" fontId="38" fillId="26" borderId="0" xfId="475" applyFont="1" applyFill="1" applyBorder="1" applyAlignment="1" applyProtection="1">
      <alignment wrapText="1"/>
    </xf>
    <xf numFmtId="0" fontId="16" fillId="26" borderId="0" xfId="475" applyFont="1" applyFill="1" applyBorder="1" applyProtection="1">
      <protection locked="0"/>
    </xf>
    <xf numFmtId="0" fontId="16" fillId="0" borderId="0" xfId="475" applyProtection="1">
      <protection locked="0"/>
    </xf>
    <xf numFmtId="0" fontId="38" fillId="0" borderId="0" xfId="475" applyFont="1" applyFill="1" applyBorder="1" applyAlignment="1" applyProtection="1">
      <alignment vertical="top" wrapText="1"/>
    </xf>
    <xf numFmtId="0" fontId="38" fillId="0" borderId="0" xfId="475" applyFont="1" applyFill="1" applyBorder="1" applyAlignment="1" applyProtection="1">
      <alignment vertical="top" wrapText="1"/>
      <protection locked="0"/>
    </xf>
    <xf numFmtId="0" fontId="38" fillId="0" borderId="0" xfId="475" applyFont="1" applyBorder="1" applyAlignment="1" applyProtection="1">
      <alignment vertical="top" wrapText="1"/>
    </xf>
    <xf numFmtId="0" fontId="38" fillId="0" borderId="0" xfId="475" applyFont="1" applyBorder="1" applyAlignment="1" applyProtection="1">
      <alignment vertical="top" wrapText="1"/>
      <protection locked="0"/>
    </xf>
    <xf numFmtId="0" fontId="38" fillId="0" borderId="0" xfId="475" applyFont="1" applyBorder="1" applyAlignment="1" applyProtection="1">
      <alignment wrapText="1"/>
      <protection locked="0"/>
    </xf>
    <xf numFmtId="0" fontId="16" fillId="0" borderId="0" xfId="475" applyFont="1" applyBorder="1" applyProtection="1">
      <protection locked="0"/>
    </xf>
    <xf numFmtId="0" fontId="16" fillId="0" borderId="0" xfId="475"/>
    <xf numFmtId="0" fontId="37" fillId="0" borderId="0" xfId="475" applyFont="1" applyFill="1" applyBorder="1" applyAlignment="1" applyProtection="1">
      <alignment vertical="top" wrapText="1"/>
    </xf>
    <xf numFmtId="0" fontId="37" fillId="0" borderId="0" xfId="475" applyFont="1" applyFill="1" applyBorder="1" applyAlignment="1" applyProtection="1">
      <alignment horizontal="left" vertical="top" wrapText="1"/>
    </xf>
    <xf numFmtId="0" fontId="38" fillId="26" borderId="0" xfId="475" applyFont="1" applyFill="1" applyAlignment="1" applyProtection="1">
      <alignment vertical="top" wrapText="1"/>
      <protection locked="0"/>
    </xf>
    <xf numFmtId="0" fontId="38" fillId="0" borderId="0" xfId="475" applyFont="1" applyAlignment="1" applyProtection="1">
      <alignment vertical="top" wrapText="1"/>
      <protection locked="0"/>
    </xf>
    <xf numFmtId="0" fontId="38" fillId="0" borderId="0" xfId="475" applyFont="1" applyAlignment="1" applyProtection="1">
      <alignment wrapText="1"/>
      <protection locked="0"/>
    </xf>
    <xf numFmtId="0" fontId="16" fillId="0" borderId="0" xfId="475" applyFont="1" applyProtection="1">
      <protection locked="0"/>
    </xf>
    <xf numFmtId="0" fontId="16" fillId="26" borderId="0" xfId="475" applyFont="1" applyFill="1" applyProtection="1">
      <protection locked="0"/>
    </xf>
    <xf numFmtId="0" fontId="38" fillId="0" borderId="0" xfId="475" applyFont="1" applyAlignment="1" applyProtection="1">
      <alignment vertical="top" wrapText="1"/>
    </xf>
    <xf numFmtId="0" fontId="38" fillId="26" borderId="0" xfId="475" applyFont="1" applyFill="1" applyAlignment="1" applyProtection="1">
      <alignment vertical="top" wrapText="1"/>
    </xf>
    <xf numFmtId="0" fontId="38" fillId="0" borderId="0" xfId="475" applyFont="1" applyFill="1" applyBorder="1" applyAlignment="1" applyProtection="1">
      <alignment horizontal="left" vertical="top" wrapText="1"/>
      <protection locked="0"/>
    </xf>
    <xf numFmtId="0" fontId="37" fillId="26" borderId="0" xfId="475" applyFont="1" applyFill="1" applyBorder="1" applyAlignment="1" applyProtection="1">
      <alignment horizontal="center" vertical="top" wrapText="1"/>
    </xf>
    <xf numFmtId="0" fontId="37" fillId="26" borderId="0" xfId="475" applyFont="1" applyFill="1" applyBorder="1" applyAlignment="1" applyProtection="1">
      <alignment vertical="top" wrapText="1"/>
      <protection locked="0"/>
    </xf>
    <xf numFmtId="0" fontId="16" fillId="26" borderId="0" xfId="475" applyFont="1" applyFill="1" applyBorder="1" applyAlignment="1" applyProtection="1">
      <alignment vertical="top"/>
      <protection locked="0"/>
    </xf>
    <xf numFmtId="0" fontId="38" fillId="0" borderId="0" xfId="475" applyFont="1" applyBorder="1" applyAlignment="1" applyProtection="1">
      <alignment horizontal="left" vertical="top" wrapText="1"/>
    </xf>
    <xf numFmtId="0" fontId="38" fillId="0" borderId="0" xfId="475" applyFont="1" applyBorder="1" applyProtection="1">
      <protection locked="0"/>
    </xf>
    <xf numFmtId="0" fontId="38" fillId="26" borderId="0" xfId="475" applyFont="1" applyFill="1" applyBorder="1" applyProtection="1">
      <protection locked="0"/>
    </xf>
    <xf numFmtId="9" fontId="38" fillId="26" borderId="0" xfId="475" applyNumberFormat="1" applyFont="1" applyFill="1" applyBorder="1" applyAlignment="1" applyProtection="1">
      <alignment vertical="top" wrapText="1"/>
    </xf>
    <xf numFmtId="0" fontId="38" fillId="26" borderId="0" xfId="475" applyFont="1" applyFill="1" applyBorder="1" applyAlignment="1" applyProtection="1">
      <alignment horizontal="left" vertical="top" wrapText="1"/>
    </xf>
    <xf numFmtId="0" fontId="38" fillId="0" borderId="0" xfId="475" applyFont="1" applyFill="1" applyBorder="1" applyAlignment="1" applyProtection="1">
      <alignment wrapText="1"/>
      <protection locked="0"/>
    </xf>
    <xf numFmtId="0" fontId="38" fillId="0" borderId="0" xfId="475" applyFont="1" applyFill="1" applyBorder="1" applyProtection="1">
      <protection locked="0"/>
    </xf>
    <xf numFmtId="0" fontId="38" fillId="0" borderId="0" xfId="475" applyFont="1" applyFill="1" applyBorder="1" applyAlignment="1" applyProtection="1">
      <alignment horizontal="left" vertical="top" wrapText="1"/>
    </xf>
    <xf numFmtId="0" fontId="37" fillId="0" borderId="0" xfId="475" applyFont="1" applyFill="1" applyBorder="1" applyAlignment="1" applyProtection="1">
      <alignment vertical="top" wrapText="1"/>
      <protection locked="0"/>
    </xf>
    <xf numFmtId="0" fontId="37" fillId="26" borderId="0" xfId="475" applyFont="1" applyFill="1" applyBorder="1" applyAlignment="1" applyProtection="1">
      <alignment vertical="top" wrapText="1"/>
    </xf>
    <xf numFmtId="0" fontId="37" fillId="0" borderId="0" xfId="475" applyFont="1" applyFill="1" applyBorder="1" applyAlignment="1" applyProtection="1">
      <alignment wrapText="1"/>
      <protection locked="0"/>
    </xf>
    <xf numFmtId="0" fontId="18" fillId="0" borderId="0" xfId="475" applyFont="1" applyFill="1" applyBorder="1" applyProtection="1">
      <protection locked="0"/>
    </xf>
    <xf numFmtId="0" fontId="18" fillId="26" borderId="0" xfId="475" applyFont="1" applyFill="1" applyBorder="1" applyProtection="1">
      <protection locked="0"/>
    </xf>
    <xf numFmtId="0" fontId="38" fillId="0" borderId="0" xfId="475" applyFont="1" applyBorder="1" applyAlignment="1" applyProtection="1">
      <alignment vertical="top" wrapText="1" shrinkToFit="1"/>
      <protection locked="0"/>
    </xf>
    <xf numFmtId="0" fontId="38" fillId="0" borderId="13" xfId="475" applyFont="1" applyFill="1" applyBorder="1" applyAlignment="1" applyProtection="1">
      <alignment vertical="top" wrapText="1"/>
      <protection locked="0"/>
    </xf>
    <xf numFmtId="1" fontId="38" fillId="0" borderId="0" xfId="475" applyNumberFormat="1" applyFont="1" applyFill="1" applyBorder="1" applyAlignment="1" applyProtection="1">
      <alignment horizontal="left" vertical="top" wrapText="1"/>
      <protection locked="0"/>
    </xf>
    <xf numFmtId="165" fontId="38" fillId="26" borderId="0" xfId="475" applyNumberFormat="1" applyFont="1" applyFill="1" applyBorder="1" applyAlignment="1" applyProtection="1">
      <alignment vertical="top" wrapText="1"/>
    </xf>
    <xf numFmtId="0" fontId="38" fillId="0" borderId="0" xfId="475" applyFont="1" applyBorder="1" applyAlignment="1" applyProtection="1">
      <alignment wrapText="1"/>
    </xf>
    <xf numFmtId="1" fontId="40" fillId="0" borderId="0" xfId="475" applyNumberFormat="1" applyFont="1" applyFill="1" applyBorder="1" applyAlignment="1" applyProtection="1">
      <alignment vertical="top" wrapText="1"/>
    </xf>
    <xf numFmtId="1" fontId="40" fillId="0" borderId="12" xfId="475" applyNumberFormat="1" applyFont="1" applyFill="1" applyBorder="1" applyAlignment="1" applyProtection="1">
      <alignment vertical="top" wrapText="1"/>
    </xf>
    <xf numFmtId="0" fontId="38" fillId="0" borderId="14" xfId="475" applyFont="1" applyFill="1" applyBorder="1" applyAlignment="1" applyProtection="1">
      <alignment vertical="top" wrapText="1"/>
      <protection locked="0"/>
    </xf>
    <xf numFmtId="0" fontId="38" fillId="0" borderId="0" xfId="475" applyFont="1" applyBorder="1" applyAlignment="1" applyProtection="1">
      <alignment horizontal="left" vertical="top" wrapText="1" shrinkToFit="1"/>
      <protection locked="0"/>
    </xf>
    <xf numFmtId="1" fontId="38" fillId="0" borderId="0" xfId="475" applyNumberFormat="1" applyFont="1" applyFill="1" applyBorder="1" applyAlignment="1" applyProtection="1">
      <alignment horizontal="left" vertical="top" wrapText="1"/>
    </xf>
    <xf numFmtId="2" fontId="79" fillId="0" borderId="10" xfId="171" applyNumberFormat="1" applyFont="1" applyFill="1" applyBorder="1" applyAlignment="1" applyProtection="1">
      <alignment horizontal="center" vertical="center" wrapText="1"/>
      <protection locked="0"/>
    </xf>
    <xf numFmtId="0" fontId="38" fillId="0" borderId="13" xfId="475" applyFont="1" applyFill="1" applyBorder="1" applyAlignment="1" applyProtection="1">
      <alignment vertical="top" wrapText="1"/>
    </xf>
    <xf numFmtId="9" fontId="38" fillId="0" borderId="0" xfId="475" applyNumberFormat="1" applyFont="1" applyFill="1" applyBorder="1" applyAlignment="1" applyProtection="1">
      <alignment vertical="top" wrapText="1"/>
      <protection locked="0"/>
    </xf>
    <xf numFmtId="1" fontId="38" fillId="26" borderId="0" xfId="475" applyNumberFormat="1" applyFont="1" applyFill="1" applyBorder="1" applyAlignment="1" applyProtection="1">
      <alignment vertical="top" wrapText="1"/>
    </xf>
    <xf numFmtId="0" fontId="38" fillId="0" borderId="0" xfId="475" applyNumberFormat="1" applyFont="1" applyFill="1" applyBorder="1" applyAlignment="1" applyProtection="1">
      <alignment horizontal="left" vertical="top" wrapText="1"/>
    </xf>
    <xf numFmtId="0" fontId="40" fillId="0" borderId="0" xfId="475" applyFont="1" applyFill="1" applyBorder="1" applyAlignment="1" applyProtection="1">
      <alignment vertical="top" wrapText="1"/>
    </xf>
    <xf numFmtId="0" fontId="37" fillId="0" borderId="13" xfId="475" applyFont="1" applyFill="1" applyBorder="1" applyAlignment="1" applyProtection="1">
      <alignment vertical="top" wrapText="1"/>
      <protection locked="0"/>
    </xf>
    <xf numFmtId="0" fontId="37" fillId="0" borderId="0" xfId="475" applyFont="1" applyBorder="1" applyAlignment="1" applyProtection="1">
      <alignment vertical="top" wrapText="1"/>
      <protection locked="0"/>
    </xf>
    <xf numFmtId="0" fontId="37" fillId="0" borderId="0" xfId="475" applyFont="1" applyBorder="1" applyAlignment="1" applyProtection="1">
      <alignment wrapText="1"/>
      <protection locked="0"/>
    </xf>
    <xf numFmtId="0" fontId="37" fillId="0" borderId="0" xfId="475" applyFont="1" applyBorder="1" applyAlignment="1" applyProtection="1">
      <protection locked="0"/>
    </xf>
    <xf numFmtId="0" fontId="37" fillId="26" borderId="0" xfId="475" applyFont="1" applyFill="1" applyBorder="1" applyAlignment="1" applyProtection="1">
      <protection locked="0"/>
    </xf>
    <xf numFmtId="0" fontId="37" fillId="0" borderId="0" xfId="475" applyFont="1" applyBorder="1" applyProtection="1">
      <protection locked="0"/>
    </xf>
    <xf numFmtId="0" fontId="37" fillId="26" borderId="0" xfId="475" applyFont="1" applyFill="1" applyBorder="1" applyProtection="1">
      <protection locked="0"/>
    </xf>
    <xf numFmtId="9" fontId="38" fillId="0" borderId="0" xfId="475" applyNumberFormat="1" applyFont="1" applyFill="1" applyBorder="1" applyAlignment="1" applyProtection="1">
      <alignment horizontal="left" vertical="top" wrapText="1"/>
    </xf>
    <xf numFmtId="9" fontId="38" fillId="0" borderId="0" xfId="475" applyNumberFormat="1" applyFont="1" applyFill="1" applyBorder="1" applyAlignment="1" applyProtection="1">
      <alignment vertical="top" wrapText="1"/>
    </xf>
    <xf numFmtId="9" fontId="38" fillId="26" borderId="0" xfId="475" applyNumberFormat="1" applyFont="1" applyFill="1" applyBorder="1" applyAlignment="1" applyProtection="1">
      <alignment vertical="top" wrapText="1"/>
      <protection locked="0"/>
    </xf>
    <xf numFmtId="9" fontId="40" fillId="0" borderId="0" xfId="475" applyNumberFormat="1" applyFont="1" applyFill="1" applyBorder="1" applyAlignment="1" applyProtection="1">
      <alignment horizontal="left" vertical="top" wrapText="1"/>
    </xf>
    <xf numFmtId="9" fontId="38" fillId="0" borderId="13" xfId="475" applyNumberFormat="1" applyFont="1" applyFill="1" applyBorder="1" applyAlignment="1" applyProtection="1">
      <alignment vertical="top" wrapText="1"/>
    </xf>
    <xf numFmtId="49" fontId="38" fillId="0" borderId="0" xfId="475" applyNumberFormat="1" applyFont="1" applyBorder="1" applyAlignment="1" applyProtection="1">
      <alignment vertical="top" wrapText="1"/>
      <protection locked="0"/>
    </xf>
    <xf numFmtId="0" fontId="38" fillId="0" borderId="0" xfId="475" applyNumberFormat="1" applyFont="1" applyBorder="1" applyAlignment="1" applyProtection="1">
      <alignment vertical="top" wrapText="1"/>
    </xf>
    <xf numFmtId="9" fontId="38" fillId="0" borderId="0" xfId="475" applyNumberFormat="1" applyFont="1" applyFill="1" applyBorder="1" applyAlignment="1" applyProtection="1">
      <alignment horizontal="left" vertical="top" wrapText="1"/>
      <protection locked="0"/>
    </xf>
    <xf numFmtId="9" fontId="38" fillId="0" borderId="0" xfId="475" applyNumberFormat="1" applyFont="1" applyBorder="1" applyAlignment="1" applyProtection="1">
      <alignment vertical="top" wrapText="1"/>
      <protection locked="0"/>
    </xf>
    <xf numFmtId="9" fontId="43" fillId="0" borderId="0" xfId="475" applyNumberFormat="1" applyFont="1" applyFill="1" applyBorder="1" applyAlignment="1" applyProtection="1">
      <alignment horizontal="left" vertical="top" wrapText="1"/>
    </xf>
    <xf numFmtId="0" fontId="43" fillId="0" borderId="13" xfId="475" applyFont="1" applyFill="1" applyBorder="1" applyAlignment="1" applyProtection="1">
      <alignment vertical="top" wrapText="1"/>
    </xf>
    <xf numFmtId="0" fontId="43" fillId="0" borderId="0" xfId="475" applyFont="1" applyFill="1" applyBorder="1" applyAlignment="1" applyProtection="1">
      <alignment vertical="top" wrapText="1"/>
    </xf>
    <xf numFmtId="0" fontId="43" fillId="0" borderId="0" xfId="475" applyFont="1" applyFill="1" applyBorder="1" applyAlignment="1" applyProtection="1">
      <alignment wrapText="1"/>
    </xf>
    <xf numFmtId="0" fontId="43" fillId="0" borderId="0" xfId="475" applyFont="1" applyFill="1" applyBorder="1" applyProtection="1"/>
    <xf numFmtId="0" fontId="16" fillId="0" borderId="0" xfId="475" applyFill="1"/>
    <xf numFmtId="0" fontId="38" fillId="0" borderId="0" xfId="475" applyFont="1" applyFill="1" applyAlignment="1" applyProtection="1">
      <alignment vertical="top" wrapText="1"/>
      <protection locked="0"/>
    </xf>
    <xf numFmtId="0" fontId="38" fillId="0" borderId="0" xfId="475" applyFont="1" applyProtection="1">
      <protection locked="0"/>
    </xf>
    <xf numFmtId="0" fontId="38" fillId="26" borderId="0" xfId="475" applyFont="1" applyFill="1" applyProtection="1">
      <protection locked="0"/>
    </xf>
    <xf numFmtId="0" fontId="38" fillId="24" borderId="0" xfId="475" applyFont="1" applyFill="1" applyBorder="1" applyAlignment="1" applyProtection="1">
      <alignment horizontal="left" vertical="top" wrapText="1"/>
    </xf>
    <xf numFmtId="0" fontId="16" fillId="0" borderId="0" xfId="475" applyBorder="1"/>
    <xf numFmtId="0" fontId="37" fillId="26" borderId="0" xfId="475" applyFont="1" applyFill="1" applyBorder="1" applyAlignment="1" applyProtection="1">
      <alignment horizontal="left" vertical="top" wrapText="1"/>
    </xf>
    <xf numFmtId="0" fontId="44" fillId="0" borderId="0" xfId="475" applyFont="1" applyAlignment="1" applyProtection="1">
      <alignment vertical="top" wrapText="1"/>
    </xf>
    <xf numFmtId="0" fontId="39" fillId="26" borderId="0" xfId="475" applyFont="1" applyFill="1" applyBorder="1" applyAlignment="1" applyProtection="1">
      <alignment vertical="top" wrapText="1"/>
    </xf>
    <xf numFmtId="16" fontId="79" fillId="0" borderId="23" xfId="158" applyNumberFormat="1" applyFont="1" applyFill="1" applyBorder="1" applyAlignment="1" applyProtection="1">
      <alignment horizontal="center" vertical="center" wrapText="1"/>
      <protection locked="0"/>
    </xf>
    <xf numFmtId="14" fontId="79" fillId="0" borderId="23" xfId="158" applyNumberFormat="1" applyFont="1" applyFill="1" applyBorder="1" applyAlignment="1" applyProtection="1">
      <alignment horizontal="center" vertical="center" wrapText="1"/>
      <protection locked="0"/>
    </xf>
    <xf numFmtId="165" fontId="79" fillId="48" borderId="16" xfId="158" applyNumberFormat="1" applyFont="1" applyFill="1" applyBorder="1" applyAlignment="1" applyProtection="1">
      <alignment horizontal="center" vertical="center" wrapText="1"/>
      <protection locked="0"/>
    </xf>
    <xf numFmtId="0" fontId="79" fillId="48" borderId="16" xfId="158" applyNumberFormat="1" applyFont="1" applyFill="1" applyBorder="1" applyAlignment="1" applyProtection="1">
      <alignment horizontal="center" vertical="center" wrapText="1"/>
      <protection locked="0"/>
    </xf>
    <xf numFmtId="0" fontId="79" fillId="48" borderId="16" xfId="171" applyFont="1" applyFill="1" applyBorder="1" applyAlignment="1" applyProtection="1">
      <alignment horizontal="center" vertical="center" wrapText="1" shrinkToFit="1"/>
      <protection locked="0"/>
    </xf>
    <xf numFmtId="0" fontId="79" fillId="48" borderId="35" xfId="171" applyFont="1" applyFill="1" applyBorder="1" applyAlignment="1" applyProtection="1">
      <alignment horizontal="center" vertical="center" wrapText="1" shrinkToFit="1"/>
      <protection locked="0"/>
    </xf>
    <xf numFmtId="0" fontId="120" fillId="0" borderId="0" xfId="171" applyFont="1" applyBorder="1" applyProtection="1">
      <protection locked="0"/>
    </xf>
    <xf numFmtId="9" fontId="79" fillId="48" borderId="66" xfId="171" applyNumberFormat="1" applyFont="1" applyFill="1" applyBorder="1" applyAlignment="1" applyProtection="1">
      <alignment horizontal="center" vertical="top" wrapText="1"/>
      <protection locked="0"/>
    </xf>
    <xf numFmtId="165" fontId="79" fillId="0" borderId="35" xfId="171" applyNumberFormat="1" applyFont="1" applyBorder="1" applyAlignment="1" applyProtection="1">
      <alignment horizontal="center" vertical="center" wrapText="1" shrinkToFit="1"/>
      <protection locked="0"/>
    </xf>
    <xf numFmtId="165" fontId="38" fillId="0" borderId="0" xfId="171" applyNumberFormat="1" applyFont="1" applyBorder="1" applyProtection="1">
      <protection locked="0"/>
    </xf>
    <xf numFmtId="9" fontId="0" fillId="40" borderId="23" xfId="108" applyFont="1" applyFill="1" applyBorder="1" applyAlignment="1">
      <alignment horizontal="left" vertical="top" wrapText="1"/>
    </xf>
    <xf numFmtId="0" fontId="45" fillId="0" borderId="16" xfId="80" applyFont="1" applyBorder="1" applyAlignment="1" applyProtection="1">
      <alignment vertical="center" wrapText="1"/>
    </xf>
    <xf numFmtId="1" fontId="79" fillId="0" borderId="16" xfId="171" applyNumberFormat="1" applyFont="1" applyFill="1" applyBorder="1" applyAlignment="1" applyProtection="1">
      <alignment horizontal="center" vertical="center" wrapText="1"/>
      <protection locked="0"/>
    </xf>
    <xf numFmtId="0" fontId="16" fillId="0" borderId="16" xfId="475" applyBorder="1" applyAlignment="1">
      <alignment horizontal="left" vertical="top" wrapText="1"/>
    </xf>
    <xf numFmtId="165" fontId="18" fillId="35" borderId="23" xfId="52" applyNumberFormat="1" applyFont="1" applyFill="1" applyBorder="1" applyAlignment="1">
      <alignment horizontal="left" vertical="top" wrapText="1"/>
    </xf>
    <xf numFmtId="0" fontId="16" fillId="0" borderId="16" xfId="475" applyFont="1" applyBorder="1" applyAlignment="1">
      <alignment horizontal="left" vertical="top" wrapText="1"/>
    </xf>
    <xf numFmtId="0" fontId="16" fillId="0" borderId="10" xfId="171" applyBorder="1" applyAlignment="1">
      <alignment vertical="top" wrapText="1"/>
    </xf>
    <xf numFmtId="0" fontId="75" fillId="48" borderId="0" xfId="171" applyFont="1" applyFill="1" applyBorder="1" applyAlignment="1" applyProtection="1">
      <alignment horizontal="center"/>
    </xf>
    <xf numFmtId="0" fontId="75" fillId="48" borderId="0" xfId="171" applyFont="1" applyFill="1" applyBorder="1" applyAlignment="1" applyProtection="1">
      <alignment horizontal="left"/>
    </xf>
    <xf numFmtId="0" fontId="76" fillId="48" borderId="0" xfId="171" applyFont="1" applyFill="1" applyBorder="1" applyAlignment="1" applyProtection="1">
      <alignment vertical="top" wrapText="1"/>
    </xf>
    <xf numFmtId="0" fontId="117" fillId="48" borderId="0" xfId="171" applyFont="1" applyFill="1" applyBorder="1" applyProtection="1"/>
    <xf numFmtId="0" fontId="117" fillId="48" borderId="0" xfId="171" applyFont="1" applyFill="1" applyBorder="1" applyAlignment="1" applyProtection="1">
      <alignment horizontal="center"/>
    </xf>
    <xf numFmtId="0" fontId="117" fillId="48" borderId="0" xfId="171" applyFont="1" applyFill="1" applyBorder="1" applyAlignment="1" applyProtection="1">
      <alignment horizontal="left"/>
    </xf>
    <xf numFmtId="0" fontId="109" fillId="48" borderId="0" xfId="171" applyFont="1" applyFill="1" applyBorder="1" applyAlignment="1" applyProtection="1">
      <alignment vertical="top" wrapText="1"/>
    </xf>
    <xf numFmtId="0" fontId="75" fillId="48" borderId="0" xfId="89" applyFont="1" applyFill="1" applyBorder="1" applyProtection="1"/>
    <xf numFmtId="0" fontId="75" fillId="48" borderId="0" xfId="89" applyFont="1" applyFill="1" applyBorder="1" applyAlignment="1" applyProtection="1">
      <alignment horizontal="center"/>
    </xf>
    <xf numFmtId="0" fontId="75" fillId="48" borderId="0" xfId="89" applyFont="1" applyFill="1" applyBorder="1" applyAlignment="1" applyProtection="1">
      <alignment horizontal="left"/>
    </xf>
    <xf numFmtId="0" fontId="76" fillId="48" borderId="0" xfId="89" applyFont="1" applyFill="1" applyBorder="1" applyAlignment="1" applyProtection="1">
      <alignment vertical="top" wrapText="1"/>
    </xf>
    <xf numFmtId="0" fontId="123" fillId="26" borderId="0" xfId="475" applyFont="1" applyFill="1" applyAlignment="1" applyProtection="1">
      <alignment vertical="top" wrapText="1"/>
    </xf>
    <xf numFmtId="0" fontId="123" fillId="26" borderId="0" xfId="168" applyFont="1" applyFill="1" applyAlignment="1" applyProtection="1">
      <alignment vertical="top" wrapText="1"/>
    </xf>
    <xf numFmtId="0" fontId="123" fillId="26" borderId="0" xfId="171" applyFont="1" applyFill="1" applyAlignment="1" applyProtection="1">
      <alignment vertical="top" wrapText="1"/>
    </xf>
    <xf numFmtId="0" fontId="124" fillId="26" borderId="0" xfId="475" applyFont="1" applyFill="1" applyBorder="1" applyAlignment="1" applyProtection="1">
      <alignment vertical="top" wrapText="1"/>
    </xf>
    <xf numFmtId="0" fontId="124" fillId="26" borderId="0" xfId="168" applyFont="1" applyFill="1" applyBorder="1" applyAlignment="1" applyProtection="1">
      <alignment vertical="top" wrapText="1"/>
    </xf>
    <xf numFmtId="0" fontId="124" fillId="26" borderId="0" xfId="171" applyFont="1" applyFill="1" applyBorder="1" applyAlignment="1" applyProtection="1">
      <alignment vertical="top" wrapText="1"/>
    </xf>
    <xf numFmtId="0" fontId="16" fillId="26" borderId="0" xfId="475" applyFill="1" applyBorder="1" applyAlignment="1">
      <alignment wrapText="1"/>
    </xf>
    <xf numFmtId="0" fontId="16" fillId="0" borderId="0" xfId="475" applyBorder="1" applyAlignment="1" applyProtection="1">
      <alignment wrapText="1"/>
      <protection locked="0"/>
    </xf>
    <xf numFmtId="0" fontId="16" fillId="0" borderId="0" xfId="475" applyBorder="1" applyAlignment="1">
      <alignment wrapText="1"/>
    </xf>
    <xf numFmtId="0" fontId="37" fillId="26" borderId="0" xfId="475" applyFont="1" applyFill="1" applyBorder="1" applyAlignment="1">
      <alignment horizontal="left" vertical="top" wrapText="1"/>
    </xf>
    <xf numFmtId="0" fontId="37" fillId="0" borderId="0" xfId="475" applyFont="1" applyFill="1" applyBorder="1" applyAlignment="1">
      <alignment horizontal="left" vertical="top" wrapText="1"/>
    </xf>
    <xf numFmtId="0" fontId="44" fillId="0" borderId="0" xfId="475" applyFont="1" applyBorder="1" applyAlignment="1">
      <alignment wrapText="1"/>
    </xf>
    <xf numFmtId="0" fontId="44" fillId="48" borderId="0" xfId="475" applyFont="1" applyFill="1" applyBorder="1" applyAlignment="1" applyProtection="1">
      <alignment wrapText="1"/>
    </xf>
    <xf numFmtId="0" fontId="44" fillId="48" borderId="0" xfId="475" applyFont="1" applyFill="1" applyBorder="1" applyAlignment="1" applyProtection="1">
      <alignment horizontal="center" wrapText="1"/>
    </xf>
    <xf numFmtId="0" fontId="44" fillId="0" borderId="0" xfId="475" applyFont="1" applyBorder="1" applyAlignment="1" applyProtection="1">
      <alignment wrapText="1"/>
      <protection locked="0"/>
    </xf>
    <xf numFmtId="0" fontId="127" fillId="48" borderId="0" xfId="80" applyFont="1" applyFill="1" applyBorder="1" applyAlignment="1" applyProtection="1">
      <protection locked="0"/>
    </xf>
    <xf numFmtId="0" fontId="127" fillId="48" borderId="0" xfId="80" applyFont="1" applyFill="1" applyBorder="1" applyAlignment="1" applyProtection="1">
      <alignment wrapText="1"/>
      <protection locked="0"/>
    </xf>
    <xf numFmtId="0" fontId="44" fillId="48" borderId="0" xfId="475" applyFont="1" applyFill="1" applyBorder="1" applyAlignment="1" applyProtection="1">
      <alignment wrapText="1"/>
      <protection locked="0"/>
    </xf>
    <xf numFmtId="0" fontId="16" fillId="0" borderId="0" xfId="475" applyBorder="1" applyAlignment="1">
      <alignment vertical="center"/>
    </xf>
    <xf numFmtId="0" fontId="16" fillId="0" borderId="0" xfId="475" applyBorder="1" applyAlignment="1" applyProtection="1">
      <alignment vertical="center" wrapText="1"/>
      <protection locked="0"/>
    </xf>
    <xf numFmtId="0" fontId="128" fillId="26" borderId="0" xfId="475" applyFont="1" applyFill="1" applyBorder="1" applyAlignment="1" applyProtection="1">
      <alignment wrapText="1"/>
    </xf>
    <xf numFmtId="0" fontId="129" fillId="26" borderId="0" xfId="475" applyFont="1" applyFill="1" applyBorder="1" applyAlignment="1" applyProtection="1">
      <alignment wrapText="1"/>
      <protection locked="0"/>
    </xf>
    <xf numFmtId="0" fontId="44" fillId="26" borderId="0" xfId="475" applyFont="1" applyFill="1" applyBorder="1" applyAlignment="1" applyProtection="1">
      <alignment horizontal="left" vertical="top" wrapText="1"/>
    </xf>
    <xf numFmtId="0" fontId="44" fillId="26" borderId="0" xfId="475" applyFont="1" applyFill="1" applyBorder="1" applyAlignment="1">
      <alignment horizontal="left" vertical="top" wrapText="1"/>
    </xf>
    <xf numFmtId="0" fontId="130" fillId="26" borderId="0" xfId="80" applyFont="1" applyFill="1" applyBorder="1" applyAlignment="1" applyProtection="1">
      <alignment vertical="center" wrapText="1"/>
    </xf>
    <xf numFmtId="0" fontId="127" fillId="26" borderId="0" xfId="80" applyFont="1" applyFill="1" applyBorder="1" applyAlignment="1" applyProtection="1">
      <alignment wrapText="1"/>
    </xf>
    <xf numFmtId="0" fontId="133" fillId="26" borderId="0" xfId="475" applyFont="1" applyFill="1" applyBorder="1" applyAlignment="1">
      <alignment wrapText="1"/>
    </xf>
    <xf numFmtId="0" fontId="16" fillId="0" borderId="0" xfId="475" applyBorder="1" applyAlignment="1">
      <alignment vertical="top" wrapText="1"/>
    </xf>
    <xf numFmtId="0" fontId="16" fillId="0" borderId="0" xfId="475" applyBorder="1" applyAlignment="1">
      <alignment vertical="top"/>
    </xf>
    <xf numFmtId="0" fontId="16" fillId="0" borderId="0" xfId="475" applyBorder="1" applyAlignment="1">
      <alignment vertical="center" wrapText="1"/>
    </xf>
    <xf numFmtId="0" fontId="136" fillId="26" borderId="0" xfId="80" applyFont="1" applyFill="1" applyBorder="1" applyAlignment="1" applyProtection="1">
      <protection locked="0"/>
    </xf>
    <xf numFmtId="0" fontId="136" fillId="26" borderId="0" xfId="80" applyFont="1" applyFill="1" applyBorder="1" applyAlignment="1" applyProtection="1">
      <alignment horizontal="center" wrapText="1"/>
      <protection locked="0"/>
    </xf>
    <xf numFmtId="0" fontId="76" fillId="26" borderId="0" xfId="171" applyFont="1" applyFill="1" applyBorder="1" applyAlignment="1" applyProtection="1">
      <alignment vertical="top" wrapText="1"/>
      <protection locked="0"/>
    </xf>
    <xf numFmtId="0" fontId="78" fillId="26" borderId="0" xfId="171" applyFont="1" applyFill="1" applyBorder="1" applyAlignment="1" applyProtection="1">
      <alignment wrapText="1"/>
      <protection locked="0"/>
    </xf>
    <xf numFmtId="0" fontId="122" fillId="48" borderId="0" xfId="171" applyFont="1" applyFill="1" applyBorder="1" applyProtection="1">
      <protection locked="0"/>
    </xf>
    <xf numFmtId="0" fontId="122" fillId="26" borderId="0" xfId="89" applyFont="1" applyFill="1" applyBorder="1" applyAlignment="1" applyProtection="1">
      <alignment vertical="top"/>
    </xf>
    <xf numFmtId="0" fontId="79" fillId="24" borderId="21" xfId="171" applyFont="1" applyFill="1" applyBorder="1" applyAlignment="1">
      <alignment horizontal="left" wrapText="1"/>
    </xf>
    <xf numFmtId="0" fontId="16" fillId="0" borderId="0" xfId="0" applyFont="1" applyAlignment="1">
      <alignment wrapText="1"/>
    </xf>
    <xf numFmtId="0" fontId="16" fillId="0" borderId="10" xfId="475" applyFont="1" applyBorder="1" applyAlignment="1">
      <alignment horizontal="left" vertical="top" wrapText="1"/>
    </xf>
    <xf numFmtId="0" fontId="16" fillId="0" borderId="10" xfId="475" applyBorder="1" applyAlignment="1">
      <alignment horizontal="left" vertical="top" wrapText="1"/>
    </xf>
    <xf numFmtId="0" fontId="16" fillId="0" borderId="16" xfId="171" applyBorder="1" applyAlignment="1">
      <alignment vertical="top" wrapText="1"/>
    </xf>
    <xf numFmtId="0" fontId="46" fillId="0" borderId="0" xfId="0" applyFont="1" applyBorder="1" applyAlignment="1"/>
    <xf numFmtId="0" fontId="47" fillId="0" borderId="0" xfId="0" applyFont="1" applyBorder="1" applyAlignment="1"/>
    <xf numFmtId="0" fontId="16"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46" fillId="0" borderId="0" xfId="0" applyFont="1" applyBorder="1"/>
    <xf numFmtId="0" fontId="38" fillId="24" borderId="77" xfId="171" applyFont="1" applyFill="1" applyBorder="1" applyProtection="1"/>
    <xf numFmtId="0" fontId="72" fillId="24" borderId="46" xfId="171" applyFont="1" applyFill="1" applyBorder="1" applyAlignment="1" applyProtection="1">
      <alignment vertical="top" wrapText="1"/>
    </xf>
    <xf numFmtId="1" fontId="72" fillId="24" borderId="48" xfId="171" applyNumberFormat="1" applyFont="1" applyFill="1" applyBorder="1" applyAlignment="1" applyProtection="1">
      <alignment vertical="top" wrapText="1"/>
    </xf>
    <xf numFmtId="1" fontId="72" fillId="24" borderId="27" xfId="171" applyNumberFormat="1" applyFont="1" applyFill="1" applyBorder="1" applyAlignment="1" applyProtection="1">
      <alignment vertical="top" wrapText="1"/>
    </xf>
    <xf numFmtId="1" fontId="72" fillId="24" borderId="43" xfId="171" applyNumberFormat="1" applyFont="1" applyFill="1" applyBorder="1" applyAlignment="1" applyProtection="1">
      <alignment vertical="top" wrapText="1"/>
    </xf>
    <xf numFmtId="1" fontId="72" fillId="24" borderId="40" xfId="171" applyNumberFormat="1" applyFont="1" applyFill="1" applyBorder="1" applyAlignment="1" applyProtection="1">
      <alignment vertical="top" wrapText="1"/>
    </xf>
    <xf numFmtId="0" fontId="38" fillId="24" borderId="33" xfId="171" applyFont="1" applyFill="1" applyBorder="1" applyAlignment="1" applyProtection="1">
      <alignment vertical="top" wrapText="1"/>
    </xf>
    <xf numFmtId="0" fontId="38" fillId="53" borderId="18" xfId="171" applyFont="1" applyFill="1" applyBorder="1" applyAlignment="1" applyProtection="1">
      <alignment vertical="top" wrapText="1"/>
    </xf>
    <xf numFmtId="0" fontId="76" fillId="25" borderId="61" xfId="171" applyFont="1" applyFill="1" applyBorder="1" applyAlignment="1" applyProtection="1">
      <alignment horizontal="left" vertical="top" wrapText="1"/>
    </xf>
    <xf numFmtId="0" fontId="127" fillId="48" borderId="0" xfId="80" applyFont="1" applyFill="1" applyBorder="1" applyAlignment="1" applyProtection="1">
      <alignment horizontal="right"/>
      <protection locked="0"/>
    </xf>
    <xf numFmtId="0" fontId="45" fillId="48" borderId="0" xfId="80" applyFont="1" applyFill="1" applyBorder="1" applyAlignment="1" applyProtection="1">
      <alignment horizontal="left" vertical="center" wrapText="1"/>
    </xf>
    <xf numFmtId="0" fontId="75" fillId="0" borderId="0" xfId="171" applyFont="1" applyBorder="1" applyProtection="1"/>
    <xf numFmtId="0" fontId="75" fillId="26" borderId="0" xfId="171" applyFont="1" applyFill="1" applyBorder="1" applyAlignment="1" applyProtection="1">
      <alignment horizontal="center"/>
    </xf>
    <xf numFmtId="0" fontId="75" fillId="26" borderId="0" xfId="171" applyFont="1" applyFill="1" applyBorder="1" applyAlignment="1" applyProtection="1">
      <alignment horizontal="left"/>
    </xf>
    <xf numFmtId="0" fontId="75" fillId="26" borderId="0" xfId="171" applyFont="1" applyFill="1" applyBorder="1" applyProtection="1"/>
    <xf numFmtId="0" fontId="76" fillId="26" borderId="0" xfId="171" applyFont="1" applyFill="1" applyBorder="1" applyAlignment="1" applyProtection="1">
      <alignment vertical="top" wrapText="1"/>
    </xf>
    <xf numFmtId="0" fontId="75" fillId="48" borderId="0" xfId="171" applyFont="1" applyFill="1" applyBorder="1" applyAlignment="1" applyProtection="1">
      <alignment vertical="top"/>
      <protection locked="0"/>
    </xf>
    <xf numFmtId="0" fontId="142" fillId="0" borderId="0" xfId="0" applyFont="1" applyBorder="1" applyAlignment="1" applyProtection="1">
      <alignment wrapText="1"/>
      <protection locked="0"/>
    </xf>
    <xf numFmtId="0" fontId="44" fillId="48" borderId="0" xfId="0" applyFont="1" applyFill="1"/>
    <xf numFmtId="0" fontId="127" fillId="48" borderId="0" xfId="80" applyFont="1" applyFill="1" applyAlignment="1" applyProtection="1"/>
    <xf numFmtId="0" fontId="37" fillId="48" borderId="0" xfId="475" applyFont="1" applyFill="1"/>
    <xf numFmtId="0" fontId="18" fillId="53" borderId="16" xfId="0" applyFont="1" applyFill="1" applyBorder="1" applyAlignment="1">
      <alignment horizontal="left" vertical="top" wrapText="1"/>
    </xf>
    <xf numFmtId="0" fontId="16" fillId="35" borderId="23" xfId="0" applyFont="1" applyFill="1" applyBorder="1" applyAlignment="1">
      <alignment horizontal="left" vertical="top" wrapText="1"/>
    </xf>
    <xf numFmtId="0" fontId="18" fillId="48" borderId="0" xfId="0" applyFont="1" applyFill="1" applyBorder="1" applyAlignment="1">
      <alignment vertical="center" wrapText="1"/>
    </xf>
    <xf numFmtId="0" fontId="18" fillId="50" borderId="78" xfId="0" applyFont="1" applyFill="1" applyBorder="1" applyAlignment="1">
      <alignment vertical="center" wrapText="1"/>
    </xf>
    <xf numFmtId="165" fontId="18" fillId="50" borderId="68" xfId="52" applyNumberFormat="1" applyFont="1" applyFill="1" applyBorder="1" applyAlignment="1">
      <alignment vertical="center" wrapText="1"/>
    </xf>
    <xf numFmtId="165" fontId="18" fillId="34" borderId="68" xfId="52" applyNumberFormat="1" applyFont="1" applyFill="1" applyBorder="1" applyAlignment="1">
      <alignment vertical="center" wrapText="1"/>
    </xf>
    <xf numFmtId="165" fontId="18" fillId="29" borderId="68" xfId="52" applyNumberFormat="1" applyFont="1" applyFill="1" applyBorder="1" applyAlignment="1">
      <alignment vertical="center" wrapText="1"/>
    </xf>
    <xf numFmtId="165" fontId="18" fillId="29" borderId="69" xfId="52" applyNumberFormat="1" applyFont="1" applyFill="1" applyBorder="1" applyAlignment="1">
      <alignment vertical="center" wrapText="1"/>
    </xf>
    <xf numFmtId="0" fontId="0" fillId="35" borderId="10" xfId="0" applyFill="1" applyBorder="1" applyAlignment="1">
      <alignment horizontal="left" vertical="top" wrapText="1"/>
    </xf>
    <xf numFmtId="165" fontId="0" fillId="35" borderId="10" xfId="52" applyNumberFormat="1" applyFont="1" applyFill="1" applyBorder="1" applyAlignment="1">
      <alignment horizontal="left" vertical="top" wrapText="1"/>
    </xf>
    <xf numFmtId="0" fontId="18" fillId="52" borderId="78" xfId="0" applyFont="1" applyFill="1" applyBorder="1" applyAlignment="1">
      <alignment vertical="center" wrapText="1"/>
    </xf>
    <xf numFmtId="0" fontId="18" fillId="52" borderId="70" xfId="0" applyFont="1" applyFill="1" applyBorder="1" applyAlignment="1">
      <alignment vertical="center" wrapText="1"/>
    </xf>
    <xf numFmtId="0" fontId="18" fillId="52" borderId="31" xfId="0" applyFont="1" applyFill="1" applyBorder="1" applyAlignment="1">
      <alignment vertical="center" wrapText="1"/>
    </xf>
    <xf numFmtId="0" fontId="18" fillId="51" borderId="31" xfId="0" applyFont="1" applyFill="1" applyBorder="1" applyAlignment="1">
      <alignment vertical="center" wrapText="1"/>
    </xf>
    <xf numFmtId="165" fontId="18" fillId="61" borderId="68" xfId="52" applyNumberFormat="1" applyFont="1" applyFill="1" applyBorder="1" applyAlignment="1">
      <alignment vertical="center" wrapText="1"/>
    </xf>
    <xf numFmtId="165" fontId="18" fillId="49" borderId="68" xfId="52" applyNumberFormat="1" applyFont="1" applyFill="1" applyBorder="1" applyAlignment="1">
      <alignment vertical="center" wrapText="1"/>
    </xf>
    <xf numFmtId="0" fontId="18" fillId="51" borderId="44" xfId="0" applyFont="1" applyFill="1" applyBorder="1" applyAlignment="1">
      <alignment vertical="center" wrapText="1"/>
    </xf>
    <xf numFmtId="0" fontId="18" fillId="50" borderId="68" xfId="0" applyFont="1" applyFill="1" applyBorder="1" applyAlignment="1">
      <alignment vertical="center" wrapText="1"/>
    </xf>
    <xf numFmtId="0" fontId="18" fillId="50" borderId="69" xfId="0" applyFont="1" applyFill="1" applyBorder="1" applyAlignment="1">
      <alignment vertical="center" wrapText="1"/>
    </xf>
    <xf numFmtId="0" fontId="45" fillId="48" borderId="0" xfId="80" applyFont="1" applyFill="1" applyBorder="1" applyAlignment="1" applyProtection="1">
      <alignment vertical="center" wrapText="1"/>
    </xf>
    <xf numFmtId="0" fontId="18" fillId="29" borderId="78" xfId="0" applyFont="1" applyFill="1" applyBorder="1" applyAlignment="1">
      <alignment vertical="center" wrapText="1"/>
    </xf>
    <xf numFmtId="0" fontId="18" fillId="33" borderId="68" xfId="0" applyFont="1" applyFill="1" applyBorder="1" applyAlignment="1">
      <alignment vertical="center" wrapText="1"/>
    </xf>
    <xf numFmtId="165" fontId="18" fillId="33" borderId="68" xfId="52" applyNumberFormat="1" applyFont="1" applyFill="1" applyBorder="1" applyAlignment="1">
      <alignment vertical="center" wrapText="1"/>
    </xf>
    <xf numFmtId="0" fontId="18" fillId="52" borderId="68" xfId="0" applyFont="1" applyFill="1" applyBorder="1" applyAlignment="1">
      <alignment vertical="center" wrapText="1"/>
    </xf>
    <xf numFmtId="165" fontId="18" fillId="49" borderId="78" xfId="52" applyNumberFormat="1" applyFont="1" applyFill="1" applyBorder="1" applyAlignment="1">
      <alignment vertical="center" wrapText="1"/>
    </xf>
    <xf numFmtId="0" fontId="18" fillId="35" borderId="68" xfId="0" applyFont="1" applyFill="1" applyBorder="1" applyAlignment="1">
      <alignment vertical="center" wrapText="1"/>
    </xf>
    <xf numFmtId="165" fontId="18" fillId="35" borderId="68" xfId="52" applyNumberFormat="1" applyFont="1" applyFill="1" applyBorder="1" applyAlignment="1">
      <alignment vertical="center" wrapText="1"/>
    </xf>
    <xf numFmtId="0" fontId="18" fillId="51" borderId="68" xfId="0" applyFont="1" applyFill="1" applyBorder="1" applyAlignment="1">
      <alignment vertical="center" wrapText="1"/>
    </xf>
    <xf numFmtId="165" fontId="18" fillId="51" borderId="68" xfId="52" applyNumberFormat="1" applyFont="1" applyFill="1" applyBorder="1" applyAlignment="1">
      <alignment vertical="center" wrapText="1"/>
    </xf>
    <xf numFmtId="165" fontId="18" fillId="49" borderId="69" xfId="52" applyNumberFormat="1" applyFont="1" applyFill="1" applyBorder="1" applyAlignment="1">
      <alignment vertical="center" wrapText="1"/>
    </xf>
    <xf numFmtId="9" fontId="18" fillId="29" borderId="78" xfId="108" applyFont="1" applyFill="1" applyBorder="1" applyAlignment="1">
      <alignment vertical="center" wrapText="1"/>
    </xf>
    <xf numFmtId="9" fontId="18" fillId="29" borderId="69" xfId="108" applyFont="1" applyFill="1" applyBorder="1" applyAlignment="1">
      <alignment vertical="center" wrapText="1"/>
    </xf>
    <xf numFmtId="0" fontId="18" fillId="33" borderId="78" xfId="0" applyFont="1" applyFill="1" applyBorder="1" applyAlignment="1">
      <alignment vertical="center" wrapText="1"/>
    </xf>
    <xf numFmtId="0" fontId="18" fillId="33" borderId="69" xfId="0" applyFont="1" applyFill="1" applyBorder="1" applyAlignment="1">
      <alignment vertical="center" wrapText="1"/>
    </xf>
    <xf numFmtId="9" fontId="18" fillId="50" borderId="78" xfId="108" applyFont="1" applyFill="1" applyBorder="1" applyAlignment="1">
      <alignment vertical="center" wrapText="1"/>
    </xf>
    <xf numFmtId="9" fontId="18" fillId="50" borderId="68" xfId="108" applyFont="1" applyFill="1" applyBorder="1" applyAlignment="1">
      <alignment vertical="center" wrapText="1"/>
    </xf>
    <xf numFmtId="9" fontId="18" fillId="50" borderId="69" xfId="108" applyFont="1" applyFill="1" applyBorder="1" applyAlignment="1">
      <alignment vertical="center" wrapText="1"/>
    </xf>
    <xf numFmtId="0" fontId="18" fillId="52" borderId="69" xfId="0" applyFont="1" applyFill="1" applyBorder="1" applyAlignment="1">
      <alignment vertical="center" wrapText="1"/>
    </xf>
    <xf numFmtId="0" fontId="0" fillId="48" borderId="0" xfId="0" applyFill="1" applyBorder="1" applyAlignment="1">
      <alignment vertical="center"/>
    </xf>
    <xf numFmtId="0" fontId="18" fillId="56" borderId="78" xfId="0" applyFont="1" applyFill="1" applyBorder="1" applyAlignment="1">
      <alignment vertical="center" wrapText="1"/>
    </xf>
    <xf numFmtId="0" fontId="18" fillId="56" borderId="68" xfId="0" applyFont="1" applyFill="1" applyBorder="1" applyAlignment="1">
      <alignment vertical="center" wrapText="1"/>
    </xf>
    <xf numFmtId="0" fontId="18" fillId="56" borderId="69" xfId="0" applyFont="1" applyFill="1" applyBorder="1" applyAlignment="1">
      <alignment vertical="center" wrapText="1"/>
    </xf>
    <xf numFmtId="0" fontId="18" fillId="30" borderId="78" xfId="0" applyFont="1" applyFill="1" applyBorder="1" applyAlignment="1">
      <alignment vertical="center" wrapText="1"/>
    </xf>
    <xf numFmtId="0" fontId="18" fillId="30" borderId="68" xfId="0" applyFont="1" applyFill="1" applyBorder="1" applyAlignment="1">
      <alignment vertical="center" wrapText="1"/>
    </xf>
    <xf numFmtId="0" fontId="18" fillId="30" borderId="69" xfId="0" applyFont="1" applyFill="1" applyBorder="1" applyAlignment="1">
      <alignment vertical="center" wrapText="1"/>
    </xf>
    <xf numFmtId="0" fontId="18" fillId="55" borderId="78" xfId="0" applyFont="1" applyFill="1" applyBorder="1" applyAlignment="1">
      <alignment vertical="center" wrapText="1"/>
    </xf>
    <xf numFmtId="0" fontId="18" fillId="55" borderId="68" xfId="0" applyFont="1" applyFill="1" applyBorder="1" applyAlignment="1">
      <alignment vertical="center" wrapText="1"/>
    </xf>
    <xf numFmtId="0" fontId="18" fillId="55" borderId="69" xfId="0" applyFont="1" applyFill="1" applyBorder="1" applyAlignment="1">
      <alignment vertical="center" wrapText="1"/>
    </xf>
    <xf numFmtId="0" fontId="16" fillId="48" borderId="0" xfId="0" applyFont="1" applyFill="1" applyBorder="1" applyAlignment="1">
      <alignment vertical="center"/>
    </xf>
    <xf numFmtId="0" fontId="45" fillId="48" borderId="18" xfId="80" applyFont="1" applyFill="1" applyBorder="1" applyAlignment="1" applyProtection="1">
      <alignment vertical="center"/>
    </xf>
    <xf numFmtId="0" fontId="38" fillId="48" borderId="0" xfId="0" applyFont="1" applyFill="1" applyBorder="1" applyAlignment="1" applyProtection="1">
      <alignment vertical="top" wrapText="1"/>
    </xf>
    <xf numFmtId="0" fontId="18" fillId="28" borderId="68" xfId="0" applyFont="1" applyFill="1" applyBorder="1" applyAlignment="1">
      <alignment vertical="center" wrapText="1"/>
    </xf>
    <xf numFmtId="0" fontId="18" fillId="28" borderId="69" xfId="0" applyFont="1" applyFill="1" applyBorder="1" applyAlignment="1">
      <alignment vertical="center" wrapText="1"/>
    </xf>
    <xf numFmtId="0" fontId="18" fillId="63" borderId="44" xfId="0" applyFont="1" applyFill="1" applyBorder="1" applyAlignment="1">
      <alignment vertical="center" wrapText="1"/>
    </xf>
    <xf numFmtId="0" fontId="18" fillId="63" borderId="80" xfId="0" applyFont="1" applyFill="1" applyBorder="1" applyAlignment="1">
      <alignment vertical="center" wrapText="1"/>
    </xf>
    <xf numFmtId="0" fontId="0" fillId="24" borderId="10" xfId="0" applyFill="1" applyBorder="1" applyAlignment="1">
      <alignment horizontal="left" vertical="top" wrapText="1"/>
    </xf>
    <xf numFmtId="0" fontId="18" fillId="66" borderId="68" xfId="0" applyFont="1" applyFill="1" applyBorder="1" applyAlignment="1">
      <alignment vertical="center" wrapText="1"/>
    </xf>
    <xf numFmtId="9" fontId="0" fillId="36" borderId="15" xfId="0" applyNumberFormat="1" applyFill="1" applyBorder="1" applyAlignment="1">
      <alignment horizontal="left" vertical="top" wrapText="1"/>
    </xf>
    <xf numFmtId="0" fontId="18" fillId="51" borderId="70" xfId="0" applyFont="1" applyFill="1" applyBorder="1" applyAlignment="1">
      <alignment vertical="center" wrapText="1"/>
    </xf>
    <xf numFmtId="0" fontId="18" fillId="29" borderId="22" xfId="0" applyFont="1" applyFill="1" applyBorder="1" applyAlignment="1">
      <alignment vertical="center" textRotation="90" wrapText="1"/>
    </xf>
    <xf numFmtId="0" fontId="0" fillId="29" borderId="10" xfId="0" applyFill="1" applyBorder="1" applyAlignment="1">
      <alignment horizontal="left" vertical="top" wrapText="1"/>
    </xf>
    <xf numFmtId="0" fontId="37" fillId="29" borderId="44" xfId="0" applyFont="1" applyFill="1" applyBorder="1" applyAlignment="1">
      <alignment vertical="center" wrapText="1"/>
    </xf>
    <xf numFmtId="0" fontId="18" fillId="29" borderId="44" xfId="0" applyFont="1" applyFill="1" applyBorder="1" applyAlignment="1">
      <alignment vertical="center" wrapText="1"/>
    </xf>
    <xf numFmtId="0" fontId="0" fillId="35" borderId="15" xfId="0" applyFill="1" applyBorder="1" applyAlignment="1">
      <alignment horizontal="left" vertical="top" wrapText="1"/>
    </xf>
    <xf numFmtId="0" fontId="18" fillId="56" borderId="70" xfId="0" applyFont="1" applyFill="1" applyBorder="1" applyAlignment="1">
      <alignment vertical="center" wrapText="1"/>
    </xf>
    <xf numFmtId="0" fontId="16" fillId="35" borderId="15" xfId="0" applyFont="1" applyFill="1" applyBorder="1" applyAlignment="1">
      <alignment horizontal="left" vertical="top" wrapText="1"/>
    </xf>
    <xf numFmtId="0" fontId="18" fillId="30" borderId="25" xfId="0" applyFont="1" applyFill="1" applyBorder="1" applyAlignment="1">
      <alignment vertical="center" textRotation="90" wrapText="1"/>
    </xf>
    <xf numFmtId="0" fontId="0" fillId="47" borderId="10" xfId="0" applyFill="1" applyBorder="1" applyAlignment="1">
      <alignment horizontal="left" vertical="top" wrapText="1"/>
    </xf>
    <xf numFmtId="0" fontId="18" fillId="30" borderId="41" xfId="0" applyFont="1" applyFill="1" applyBorder="1" applyAlignment="1">
      <alignment vertical="center" textRotation="90" wrapText="1"/>
    </xf>
    <xf numFmtId="0" fontId="37" fillId="51" borderId="44" xfId="0" applyFont="1" applyFill="1" applyBorder="1" applyAlignment="1">
      <alignment horizontal="center" vertical="center" wrapText="1"/>
    </xf>
    <xf numFmtId="0" fontId="18" fillId="28" borderId="70" xfId="0" applyFont="1" applyFill="1" applyBorder="1" applyAlignment="1">
      <alignment vertical="center" wrapText="1"/>
    </xf>
    <xf numFmtId="0" fontId="0" fillId="28" borderId="10" xfId="0" applyFill="1" applyBorder="1" applyAlignment="1">
      <alignment horizontal="left" vertical="top" wrapText="1"/>
    </xf>
    <xf numFmtId="0" fontId="16" fillId="0" borderId="0" xfId="475" applyBorder="1" applyAlignment="1">
      <alignment wrapText="1"/>
    </xf>
    <xf numFmtId="0" fontId="18" fillId="30" borderId="44" xfId="0" applyFont="1" applyFill="1" applyBorder="1" applyAlignment="1">
      <alignment vertical="center" wrapText="1"/>
    </xf>
    <xf numFmtId="0" fontId="0" fillId="39" borderId="26" xfId="0" applyFill="1" applyBorder="1" applyAlignment="1">
      <alignment horizontal="left" vertical="top" wrapText="1"/>
    </xf>
    <xf numFmtId="0" fontId="18" fillId="31" borderId="22" xfId="0" applyFont="1" applyFill="1" applyBorder="1" applyAlignment="1">
      <alignment vertical="center" textRotation="90" wrapText="1"/>
    </xf>
    <xf numFmtId="0" fontId="0" fillId="31" borderId="10" xfId="0" applyFill="1" applyBorder="1" applyAlignment="1">
      <alignment horizontal="left" vertical="top" wrapText="1"/>
    </xf>
    <xf numFmtId="0" fontId="147" fillId="31" borderId="70" xfId="0" applyFont="1" applyFill="1" applyBorder="1" applyAlignment="1">
      <alignment vertical="center" wrapText="1"/>
    </xf>
    <xf numFmtId="0" fontId="147" fillId="31" borderId="68" xfId="0" applyFont="1" applyFill="1" applyBorder="1" applyAlignment="1">
      <alignment vertical="center" wrapText="1"/>
    </xf>
    <xf numFmtId="0" fontId="147" fillId="31" borderId="69" xfId="0" applyFont="1" applyFill="1" applyBorder="1" applyAlignment="1">
      <alignment vertical="center" wrapText="1"/>
    </xf>
    <xf numFmtId="0" fontId="147" fillId="31" borderId="10" xfId="0" applyFont="1" applyFill="1" applyBorder="1" applyAlignment="1">
      <alignment vertical="center" textRotation="90" wrapText="1"/>
    </xf>
    <xf numFmtId="0" fontId="147" fillId="65" borderId="78" xfId="0" applyFont="1" applyFill="1" applyBorder="1" applyAlignment="1">
      <alignment vertical="center" wrapText="1"/>
    </xf>
    <xf numFmtId="0" fontId="147" fillId="65" borderId="68" xfId="0" applyFont="1" applyFill="1" applyBorder="1" applyAlignment="1">
      <alignment vertical="center" wrapText="1"/>
    </xf>
    <xf numFmtId="0" fontId="147" fillId="65" borderId="69" xfId="0" applyFont="1" applyFill="1" applyBorder="1" applyAlignment="1">
      <alignment vertical="center" wrapText="1"/>
    </xf>
    <xf numFmtId="0" fontId="147" fillId="64" borderId="78" xfId="0" applyFont="1" applyFill="1" applyBorder="1" applyAlignment="1">
      <alignment vertical="center" wrapText="1"/>
    </xf>
    <xf numFmtId="0" fontId="147" fillId="64" borderId="68" xfId="0" applyFont="1" applyFill="1" applyBorder="1" applyAlignment="1">
      <alignment vertical="center" wrapText="1"/>
    </xf>
    <xf numFmtId="0" fontId="147" fillId="66" borderId="68" xfId="0" applyFont="1" applyFill="1" applyBorder="1" applyAlignment="1">
      <alignment vertical="center" wrapText="1"/>
    </xf>
    <xf numFmtId="0" fontId="147" fillId="66" borderId="69" xfId="0" applyFont="1" applyFill="1" applyBorder="1" applyAlignment="1">
      <alignment vertical="center" wrapText="1"/>
    </xf>
    <xf numFmtId="0" fontId="147" fillId="66" borderId="78" xfId="0" applyFont="1" applyFill="1" applyBorder="1" applyAlignment="1">
      <alignment vertical="center" wrapText="1"/>
    </xf>
    <xf numFmtId="0" fontId="147" fillId="59" borderId="68" xfId="0" applyFont="1" applyFill="1" applyBorder="1" applyAlignment="1">
      <alignment vertical="center" wrapText="1"/>
    </xf>
    <xf numFmtId="0" fontId="147" fillId="59" borderId="69" xfId="0" applyFont="1" applyFill="1" applyBorder="1" applyAlignment="1">
      <alignment vertical="center" wrapText="1"/>
    </xf>
    <xf numFmtId="0" fontId="0" fillId="40" borderId="15" xfId="0" applyFill="1" applyBorder="1" applyAlignment="1">
      <alignment horizontal="left" vertical="top" wrapText="1"/>
    </xf>
    <xf numFmtId="0" fontId="147" fillId="60" borderId="78" xfId="0" applyFont="1" applyFill="1" applyBorder="1" applyAlignment="1">
      <alignment vertical="center" wrapText="1"/>
    </xf>
    <xf numFmtId="0" fontId="147" fillId="60" borderId="68" xfId="0" applyFont="1" applyFill="1" applyBorder="1" applyAlignment="1">
      <alignment vertical="center" wrapText="1"/>
    </xf>
    <xf numFmtId="0" fontId="147" fillId="60" borderId="69" xfId="0" applyFont="1" applyFill="1" applyBorder="1" applyAlignment="1">
      <alignment vertical="center" wrapText="1"/>
    </xf>
    <xf numFmtId="0" fontId="147" fillId="65" borderId="62" xfId="0" applyFont="1" applyFill="1" applyBorder="1" applyAlignment="1">
      <alignment vertical="center" wrapText="1"/>
    </xf>
    <xf numFmtId="0" fontId="147" fillId="65" borderId="63" xfId="0" applyFont="1" applyFill="1" applyBorder="1" applyAlignment="1">
      <alignment vertical="center" wrapText="1"/>
    </xf>
    <xf numFmtId="0" fontId="147" fillId="65" borderId="64" xfId="0" applyFont="1" applyFill="1" applyBorder="1" applyAlignment="1">
      <alignment vertical="center" wrapText="1"/>
    </xf>
    <xf numFmtId="0" fontId="147" fillId="59" borderId="80" xfId="0" applyFont="1" applyFill="1" applyBorder="1" applyAlignment="1">
      <alignment vertical="center" wrapText="1"/>
    </xf>
    <xf numFmtId="0" fontId="147" fillId="59" borderId="78" xfId="0" applyFont="1" applyFill="1" applyBorder="1" applyAlignment="1">
      <alignment vertical="center" wrapText="1"/>
    </xf>
    <xf numFmtId="0" fontId="147" fillId="60" borderId="80" xfId="0" applyFont="1" applyFill="1" applyBorder="1" applyAlignment="1">
      <alignment vertical="center" wrapText="1"/>
    </xf>
    <xf numFmtId="0" fontId="0" fillId="42" borderId="23" xfId="0" applyFill="1" applyBorder="1" applyAlignment="1">
      <alignment horizontal="left" vertical="top" wrapText="1"/>
    </xf>
    <xf numFmtId="0" fontId="147" fillId="32" borderId="70" xfId="0" applyFont="1" applyFill="1" applyBorder="1" applyAlignment="1">
      <alignment vertical="center" wrapText="1"/>
    </xf>
    <xf numFmtId="0" fontId="147" fillId="32" borderId="68" xfId="0" applyFont="1" applyFill="1" applyBorder="1" applyAlignment="1">
      <alignment vertical="center" wrapText="1"/>
    </xf>
    <xf numFmtId="0" fontId="147" fillId="32" borderId="69" xfId="0" applyFont="1" applyFill="1" applyBorder="1" applyAlignment="1">
      <alignment vertical="center" wrapText="1"/>
    </xf>
    <xf numFmtId="0" fontId="147" fillId="32" borderId="10" xfId="0" applyFont="1" applyFill="1" applyBorder="1" applyAlignment="1">
      <alignment vertical="center" textRotation="90" wrapText="1"/>
    </xf>
    <xf numFmtId="0" fontId="18" fillId="32" borderId="41" xfId="0" applyFont="1" applyFill="1" applyBorder="1" applyAlignment="1">
      <alignment vertical="center" textRotation="90" wrapText="1"/>
    </xf>
    <xf numFmtId="0" fontId="146" fillId="25" borderId="79" xfId="0" applyFont="1" applyFill="1" applyBorder="1" applyAlignment="1">
      <alignment horizontal="center" vertical="center" wrapText="1"/>
    </xf>
    <xf numFmtId="0" fontId="147" fillId="25" borderId="79" xfId="0" applyFont="1" applyFill="1" applyBorder="1" applyAlignment="1">
      <alignment vertical="center" wrapText="1"/>
    </xf>
    <xf numFmtId="0" fontId="147" fillId="62" borderId="78" xfId="0" applyFont="1" applyFill="1" applyBorder="1" applyAlignment="1">
      <alignment vertical="center" wrapText="1"/>
    </xf>
    <xf numFmtId="0" fontId="147" fillId="62" borderId="68" xfId="0" applyFont="1" applyFill="1" applyBorder="1" applyAlignment="1">
      <alignment vertical="center" wrapText="1"/>
    </xf>
    <xf numFmtId="0" fontId="147" fillId="62" borderId="69" xfId="0" applyFont="1" applyFill="1" applyBorder="1" applyAlignment="1">
      <alignment vertical="center" wrapText="1"/>
    </xf>
    <xf numFmtId="0" fontId="37" fillId="0" borderId="79" xfId="0" applyFont="1" applyFill="1" applyBorder="1" applyAlignment="1">
      <alignment horizontal="center" vertical="center" wrapText="1"/>
    </xf>
    <xf numFmtId="0" fontId="18" fillId="0" borderId="79" xfId="0" applyFont="1" applyFill="1" applyBorder="1" applyAlignment="1">
      <alignment vertical="center" wrapText="1"/>
    </xf>
    <xf numFmtId="0" fontId="18" fillId="28" borderId="10" xfId="0" applyFont="1" applyFill="1" applyBorder="1" applyAlignment="1">
      <alignment vertical="center" textRotation="90" wrapText="1"/>
    </xf>
    <xf numFmtId="0" fontId="18" fillId="53" borderId="11" xfId="0" applyFont="1" applyFill="1" applyBorder="1" applyAlignment="1">
      <alignment horizontal="left" vertical="top" wrapText="1"/>
    </xf>
    <xf numFmtId="0" fontId="18" fillId="28" borderId="22" xfId="0" applyFont="1" applyFill="1" applyBorder="1" applyAlignment="1">
      <alignment vertical="center" textRotation="90" wrapText="1"/>
    </xf>
    <xf numFmtId="0" fontId="16" fillId="35" borderId="16" xfId="0" applyFont="1" applyFill="1" applyBorder="1" applyAlignment="1">
      <alignment horizontal="left" vertical="top" wrapText="1"/>
    </xf>
    <xf numFmtId="165" fontId="16" fillId="35" borderId="23" xfId="52" applyNumberFormat="1" applyFont="1" applyFill="1" applyBorder="1" applyAlignment="1">
      <alignment horizontal="left" vertical="top" wrapText="1"/>
    </xf>
    <xf numFmtId="0" fontId="152" fillId="48" borderId="0" xfId="0" applyFont="1" applyFill="1" applyAlignment="1">
      <alignment vertical="center"/>
    </xf>
    <xf numFmtId="0" fontId="39" fillId="26" borderId="0" xfId="475" applyFont="1" applyFill="1" applyBorder="1" applyAlignment="1">
      <alignment vertical="top" wrapText="1"/>
    </xf>
    <xf numFmtId="0" fontId="127" fillId="26" borderId="0" xfId="80" applyFont="1" applyFill="1" applyBorder="1" applyAlignment="1" applyProtection="1">
      <alignment vertical="top" wrapText="1"/>
    </xf>
    <xf numFmtId="0" fontId="127" fillId="26" borderId="0" xfId="80" applyFont="1" applyFill="1" applyBorder="1" applyAlignment="1" applyProtection="1">
      <alignment horizontal="center" vertical="top" wrapText="1"/>
    </xf>
    <xf numFmtId="0" fontId="16" fillId="48" borderId="0" xfId="475" applyFont="1" applyFill="1" applyBorder="1" applyAlignment="1">
      <alignment wrapText="1"/>
    </xf>
    <xf numFmtId="0" fontId="133" fillId="48" borderId="0" xfId="475" applyFont="1" applyFill="1" applyBorder="1" applyAlignment="1">
      <alignment wrapText="1"/>
    </xf>
    <xf numFmtId="0" fontId="127" fillId="48" borderId="0" xfId="80" applyFont="1" applyFill="1" applyAlignment="1" applyProtection="1">
      <alignment vertical="center"/>
    </xf>
    <xf numFmtId="0" fontId="16" fillId="48" borderId="0" xfId="0" applyFont="1" applyFill="1" applyAlignment="1">
      <alignment wrapText="1"/>
    </xf>
    <xf numFmtId="0" fontId="45" fillId="48" borderId="60" xfId="80" applyFont="1" applyFill="1" applyBorder="1" applyAlignment="1" applyProtection="1">
      <alignment vertical="center" wrapText="1"/>
    </xf>
    <xf numFmtId="0" fontId="44" fillId="48" borderId="0" xfId="475" applyFont="1" applyFill="1" applyBorder="1" applyAlignment="1">
      <alignment horizontal="left" vertical="top" wrapText="1"/>
    </xf>
    <xf numFmtId="0" fontId="16" fillId="0" borderId="0" xfId="475" applyFont="1" applyBorder="1" applyAlignment="1">
      <alignment wrapText="1"/>
    </xf>
    <xf numFmtId="0" fontId="127" fillId="48" borderId="0" xfId="80" applyFont="1" applyFill="1" applyBorder="1" applyAlignment="1" applyProtection="1">
      <alignment horizontal="center"/>
      <protection locked="0"/>
    </xf>
    <xf numFmtId="0" fontId="127" fillId="48" borderId="0" xfId="80" applyFont="1" applyFill="1" applyBorder="1" applyAlignment="1" applyProtection="1">
      <alignment horizontal="center" wrapText="1"/>
      <protection locked="0"/>
    </xf>
    <xf numFmtId="0" fontId="44" fillId="48" borderId="0" xfId="475" applyFont="1" applyFill="1" applyBorder="1" applyAlignment="1" applyProtection="1">
      <alignment horizontal="left" wrapText="1"/>
    </xf>
    <xf numFmtId="0" fontId="44" fillId="26" borderId="0" xfId="475" applyFont="1" applyFill="1" applyBorder="1" applyAlignment="1">
      <alignment wrapText="1"/>
    </xf>
    <xf numFmtId="0" fontId="16" fillId="0" borderId="0" xfId="475" applyBorder="1" applyAlignment="1">
      <alignment vertical="top" wrapText="1"/>
    </xf>
    <xf numFmtId="0" fontId="16" fillId="0" borderId="0" xfId="475" applyBorder="1" applyAlignment="1">
      <alignment wrapText="1"/>
    </xf>
    <xf numFmtId="0" fontId="130" fillId="26" borderId="0" xfId="80" applyFont="1" applyFill="1" applyBorder="1" applyAlignment="1" applyProtection="1">
      <alignment horizontal="center" vertical="center" wrapText="1"/>
    </xf>
    <xf numFmtId="0" fontId="136" fillId="26" borderId="0" xfId="80" applyFont="1" applyFill="1" applyBorder="1" applyAlignment="1" applyProtection="1">
      <alignment horizontal="center"/>
      <protection locked="0"/>
    </xf>
    <xf numFmtId="0" fontId="79" fillId="24" borderId="2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0" fontId="79" fillId="24" borderId="29" xfId="171" applyFont="1" applyFill="1" applyBorder="1" applyAlignment="1" applyProtection="1">
      <alignment horizontal="left" vertical="top" wrapText="1"/>
    </xf>
    <xf numFmtId="9" fontId="38" fillId="0" borderId="20"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top" wrapText="1"/>
      <protection locked="0"/>
    </xf>
    <xf numFmtId="9" fontId="79" fillId="0" borderId="20" xfId="171" applyNumberFormat="1" applyFont="1" applyFill="1" applyBorder="1" applyAlignment="1" applyProtection="1">
      <alignment horizontal="center" vertical="top" wrapText="1"/>
      <protection locked="0"/>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9" fontId="79" fillId="0" borderId="16" xfId="171" applyNumberFormat="1" applyFont="1" applyFill="1" applyBorder="1" applyAlignment="1" applyProtection="1">
      <alignment horizontal="center" vertical="center" wrapText="1"/>
      <protection locked="0"/>
    </xf>
    <xf numFmtId="0" fontId="75" fillId="26" borderId="0" xfId="171" applyFont="1" applyFill="1" applyBorder="1" applyAlignment="1" applyProtection="1">
      <alignment horizontal="left" vertical="top" wrapText="1"/>
      <protection locked="0"/>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9" fontId="38" fillId="0" borderId="16" xfId="171" applyNumberFormat="1" applyFont="1" applyFill="1" applyBorder="1" applyAlignment="1" applyProtection="1">
      <alignment horizontal="center" vertical="center" wrapText="1"/>
      <protection locked="0"/>
    </xf>
    <xf numFmtId="0" fontId="104" fillId="24" borderId="24" xfId="171" applyFont="1" applyFill="1" applyBorder="1" applyAlignment="1" applyProtection="1">
      <alignment horizontal="left" vertical="top" wrapText="1"/>
    </xf>
    <xf numFmtId="0" fontId="104" fillId="24" borderId="29" xfId="171" applyFont="1" applyFill="1" applyBorder="1" applyAlignment="1" applyProtection="1">
      <alignment horizontal="left" vertical="top" wrapText="1"/>
    </xf>
    <xf numFmtId="0" fontId="104" fillId="24" borderId="0" xfId="171" applyFont="1" applyFill="1" applyBorder="1" applyAlignment="1" applyProtection="1">
      <alignment horizontal="left" vertical="top" wrapText="1"/>
    </xf>
    <xf numFmtId="0" fontId="104" fillId="24" borderId="33" xfId="171" applyFont="1" applyFill="1" applyBorder="1" applyAlignment="1" applyProtection="1">
      <alignment horizontal="left" vertical="top" wrapText="1"/>
    </xf>
    <xf numFmtId="0" fontId="104" fillId="24" borderId="34" xfId="171" applyFont="1" applyFill="1" applyBorder="1" applyAlignment="1" applyProtection="1">
      <alignment horizontal="left" vertical="top" wrapText="1"/>
    </xf>
    <xf numFmtId="9" fontId="104" fillId="0" borderId="11" xfId="171" applyNumberFormat="1" applyFont="1" applyFill="1" applyBorder="1" applyAlignment="1" applyProtection="1">
      <alignment horizontal="center" vertical="top" wrapText="1"/>
      <protection locked="0"/>
    </xf>
    <xf numFmtId="9" fontId="104" fillId="0" borderId="16" xfId="171" applyNumberFormat="1" applyFont="1" applyFill="1" applyBorder="1" applyAlignment="1" applyProtection="1">
      <alignment horizontal="center" vertical="center" wrapText="1"/>
      <protection locked="0"/>
    </xf>
    <xf numFmtId="9" fontId="104" fillId="0" borderId="20" xfId="171" applyNumberFormat="1" applyFont="1" applyFill="1" applyBorder="1" applyAlignment="1" applyProtection="1">
      <alignment horizontal="center" vertical="top" wrapText="1"/>
      <protection locked="0"/>
    </xf>
    <xf numFmtId="0" fontId="113" fillId="24" borderId="27" xfId="171" applyFont="1" applyFill="1" applyBorder="1" applyAlignment="1" applyProtection="1">
      <alignment horizontal="center" vertical="top" wrapText="1"/>
    </xf>
    <xf numFmtId="0" fontId="104" fillId="0" borderId="17" xfId="171" applyFont="1" applyFill="1" applyBorder="1" applyAlignment="1" applyProtection="1">
      <alignment horizontal="center" vertical="top" wrapText="1"/>
      <protection locked="0"/>
    </xf>
    <xf numFmtId="0" fontId="79" fillId="24" borderId="24" xfId="89" applyFont="1" applyFill="1" applyBorder="1" applyAlignment="1" applyProtection="1">
      <alignment horizontal="left" vertical="top" wrapText="1"/>
    </xf>
    <xf numFmtId="0" fontId="79" fillId="24" borderId="34" xfId="89" applyFont="1" applyFill="1" applyBorder="1" applyAlignment="1" applyProtection="1">
      <alignment horizontal="left" vertical="top" wrapText="1"/>
    </xf>
    <xf numFmtId="0" fontId="79" fillId="24" borderId="29" xfId="89" applyFont="1" applyFill="1" applyBorder="1" applyAlignment="1" applyProtection="1">
      <alignment horizontal="left" vertical="top" wrapText="1"/>
    </xf>
    <xf numFmtId="0" fontId="79" fillId="24" borderId="0" xfId="89" applyFont="1" applyFill="1" applyBorder="1" applyAlignment="1" applyProtection="1">
      <alignment horizontal="left" vertical="top" wrapText="1"/>
    </xf>
    <xf numFmtId="0" fontId="79" fillId="24" borderId="33" xfId="89" applyFont="1" applyFill="1" applyBorder="1" applyAlignment="1" applyProtection="1">
      <alignment horizontal="left" vertical="top" wrapText="1"/>
    </xf>
    <xf numFmtId="0" fontId="72" fillId="24" borderId="27" xfId="89" applyFont="1" applyFill="1" applyBorder="1" applyAlignment="1" applyProtection="1">
      <alignment horizontal="center" vertical="top" wrapText="1"/>
    </xf>
    <xf numFmtId="9" fontId="38" fillId="0" borderId="11"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38" fillId="0" borderId="16" xfId="0" applyNumberFormat="1" applyFont="1" applyFill="1" applyBorder="1" applyAlignment="1" applyProtection="1">
      <alignment horizontal="center" vertical="center" wrapText="1"/>
      <protection locked="0"/>
    </xf>
    <xf numFmtId="0" fontId="79" fillId="48" borderId="17" xfId="171" applyFont="1" applyFill="1" applyBorder="1" applyAlignment="1" applyProtection="1">
      <alignment horizontal="center" vertical="top" wrapText="1"/>
      <protection locked="0"/>
    </xf>
    <xf numFmtId="9" fontId="38" fillId="48" borderId="11" xfId="171" applyNumberFormat="1" applyFont="1" applyFill="1" applyBorder="1" applyAlignment="1" applyProtection="1">
      <alignment horizontal="center" vertical="top" wrapText="1"/>
      <protection locked="0"/>
    </xf>
    <xf numFmtId="9" fontId="38" fillId="48" borderId="20" xfId="171" applyNumberFormat="1" applyFont="1" applyFill="1" applyBorder="1" applyAlignment="1" applyProtection="1">
      <alignment horizontal="center" vertical="top" wrapText="1"/>
      <protection locked="0"/>
    </xf>
    <xf numFmtId="0" fontId="38" fillId="48" borderId="17" xfId="168" applyFont="1" applyFill="1" applyBorder="1" applyAlignment="1" applyProtection="1">
      <alignment horizontal="center" vertical="top" wrapText="1"/>
      <protection locked="0"/>
    </xf>
    <xf numFmtId="9" fontId="38" fillId="48" borderId="16" xfId="171" applyNumberFormat="1" applyFont="1" applyFill="1" applyBorder="1" applyAlignment="1" applyProtection="1">
      <alignment horizontal="center" vertical="center" wrapText="1"/>
      <protection locked="0"/>
    </xf>
    <xf numFmtId="0" fontId="38" fillId="48" borderId="17" xfId="171" applyFont="1" applyFill="1" applyBorder="1" applyAlignment="1" applyProtection="1">
      <alignment horizontal="center" vertical="top" wrapText="1"/>
      <protection locked="0"/>
    </xf>
    <xf numFmtId="9" fontId="79" fillId="0" borderId="16" xfId="171" quotePrefix="1" applyNumberFormat="1" applyFont="1" applyFill="1" applyBorder="1" applyAlignment="1" applyProtection="1">
      <alignment horizontal="center" vertical="center" wrapText="1"/>
      <protection locked="0"/>
    </xf>
    <xf numFmtId="0" fontId="38" fillId="48" borderId="17" xfId="0" applyFont="1" applyFill="1" applyBorder="1" applyAlignment="1" applyProtection="1">
      <alignment horizontal="center" vertical="top" wrapText="1"/>
      <protection locked="0"/>
    </xf>
    <xf numFmtId="9" fontId="38" fillId="48" borderId="16" xfId="0" applyNumberFormat="1" applyFont="1" applyFill="1" applyBorder="1" applyAlignment="1" applyProtection="1">
      <alignment horizontal="center" vertical="center" wrapText="1"/>
      <protection locked="0"/>
    </xf>
    <xf numFmtId="9" fontId="79" fillId="48" borderId="16" xfId="171" applyNumberFormat="1" applyFont="1" applyFill="1" applyBorder="1" applyAlignment="1" applyProtection="1">
      <alignment horizontal="center" vertical="center" wrapText="1"/>
      <protection locked="0"/>
    </xf>
    <xf numFmtId="9" fontId="38" fillId="48" borderId="20" xfId="0" applyNumberFormat="1" applyFont="1" applyFill="1" applyBorder="1" applyAlignment="1" applyProtection="1">
      <alignment horizontal="center" vertical="top" wrapText="1"/>
      <protection locked="0"/>
    </xf>
    <xf numFmtId="9" fontId="38" fillId="0" borderId="71" xfId="168" applyNumberFormat="1" applyFont="1" applyFill="1" applyBorder="1" applyAlignment="1" applyProtection="1">
      <alignment horizontal="center" vertical="center" wrapText="1"/>
      <protection locked="0"/>
    </xf>
    <xf numFmtId="0" fontId="79" fillId="24" borderId="30" xfId="171" applyFont="1" applyFill="1" applyBorder="1" applyAlignment="1" applyProtection="1">
      <alignment horizontal="left" vertical="top" wrapText="1"/>
    </xf>
    <xf numFmtId="9" fontId="38" fillId="0" borderId="20" xfId="0" applyNumberFormat="1" applyFont="1" applyFill="1" applyBorder="1" applyAlignment="1" applyProtection="1">
      <alignment horizontal="center" vertical="top" wrapText="1"/>
      <protection locked="0"/>
    </xf>
    <xf numFmtId="0" fontId="38" fillId="0" borderId="17" xfId="0" applyFont="1" applyFill="1" applyBorder="1" applyAlignment="1" applyProtection="1">
      <alignment horizontal="center" vertical="top" wrapText="1"/>
      <protection locked="0"/>
    </xf>
    <xf numFmtId="9" fontId="79" fillId="48" borderId="11" xfId="171" applyNumberFormat="1" applyFont="1" applyFill="1" applyBorder="1" applyAlignment="1" applyProtection="1">
      <alignment horizontal="center" vertical="top" wrapText="1"/>
      <protection locked="0"/>
    </xf>
    <xf numFmtId="9" fontId="38" fillId="0" borderId="16" xfId="168" applyNumberFormat="1" applyFont="1" applyFill="1" applyBorder="1" applyAlignment="1" applyProtection="1">
      <alignment horizontal="center" vertical="center"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0" fontId="16" fillId="48" borderId="0" xfId="0" applyFont="1" applyFill="1" applyBorder="1" applyAlignment="1">
      <alignment horizontal="left" vertical="center" wrapText="1"/>
    </xf>
    <xf numFmtId="0" fontId="45" fillId="48" borderId="0" xfId="80" applyFont="1" applyFill="1" applyBorder="1" applyAlignment="1" applyProtection="1">
      <alignment horizontal="center" vertical="center" wrapText="1"/>
    </xf>
    <xf numFmtId="0" fontId="45" fillId="48" borderId="18" xfId="80" applyFont="1" applyFill="1" applyBorder="1" applyAlignment="1" applyProtection="1">
      <alignment horizontal="center" vertical="center"/>
    </xf>
    <xf numFmtId="0" fontId="18" fillId="48" borderId="0" xfId="0" applyFont="1" applyFill="1" applyBorder="1" applyAlignment="1">
      <alignment horizontal="left" vertical="center" wrapText="1"/>
    </xf>
    <xf numFmtId="0" fontId="38" fillId="48" borderId="0" xfId="0" applyFont="1" applyFill="1" applyBorder="1" applyAlignment="1" applyProtection="1">
      <alignment horizontal="right" vertical="center" wrapText="1"/>
    </xf>
    <xf numFmtId="0" fontId="38" fillId="48" borderId="0" xfId="0" applyFont="1" applyFill="1" applyBorder="1" applyAlignment="1" applyProtection="1">
      <alignment horizontal="right" vertical="center"/>
    </xf>
    <xf numFmtId="0" fontId="45" fillId="48" borderId="0" xfId="80" applyFont="1" applyFill="1" applyBorder="1" applyAlignment="1" applyProtection="1">
      <alignment horizontal="center" vertical="center"/>
    </xf>
    <xf numFmtId="0" fontId="18" fillId="48" borderId="60" xfId="0" applyFont="1" applyFill="1" applyBorder="1" applyAlignment="1">
      <alignment horizontal="left" vertical="center" wrapText="1"/>
    </xf>
    <xf numFmtId="0" fontId="52" fillId="67" borderId="18" xfId="0" applyFont="1" applyFill="1" applyBorder="1" applyAlignment="1">
      <alignment horizontal="center" vertical="center" wrapText="1"/>
    </xf>
    <xf numFmtId="0" fontId="52" fillId="67" borderId="15" xfId="0" applyFont="1" applyFill="1" applyBorder="1" applyAlignment="1">
      <alignment horizontal="center" vertical="center" wrapText="1"/>
    </xf>
    <xf numFmtId="0" fontId="37" fillId="28" borderId="45" xfId="0" applyFont="1" applyFill="1" applyBorder="1" applyAlignment="1">
      <alignment horizontal="center" vertical="center" wrapText="1"/>
    </xf>
    <xf numFmtId="0" fontId="37" fillId="28" borderId="31" xfId="0" applyFont="1" applyFill="1" applyBorder="1" applyAlignment="1">
      <alignment horizontal="center" vertical="center" wrapText="1"/>
    </xf>
    <xf numFmtId="0" fontId="37" fillId="63" borderId="44" xfId="0" applyFont="1" applyFill="1" applyBorder="1" applyAlignment="1">
      <alignment horizontal="center" vertical="center" wrapText="1"/>
    </xf>
    <xf numFmtId="0" fontId="37" fillId="63" borderId="45" xfId="0" applyFont="1" applyFill="1" applyBorder="1" applyAlignment="1">
      <alignment horizontal="center" vertical="center" wrapText="1"/>
    </xf>
    <xf numFmtId="0" fontId="37" fillId="51" borderId="45" xfId="0" applyFont="1" applyFill="1" applyBorder="1" applyAlignment="1">
      <alignment horizontal="center" vertical="center" wrapText="1"/>
    </xf>
    <xf numFmtId="0" fontId="37" fillId="51" borderId="31" xfId="0" applyFont="1" applyFill="1" applyBorder="1" applyAlignment="1">
      <alignment horizontal="center" vertical="center" wrapText="1"/>
    </xf>
    <xf numFmtId="0" fontId="37" fillId="52" borderId="44" xfId="0" applyFont="1" applyFill="1" applyBorder="1" applyAlignment="1">
      <alignment horizontal="center" vertical="center" wrapText="1"/>
    </xf>
    <xf numFmtId="0" fontId="37" fillId="52" borderId="45" xfId="0" applyFont="1" applyFill="1" applyBorder="1" applyAlignment="1">
      <alignment horizontal="center" vertical="center" wrapText="1"/>
    </xf>
    <xf numFmtId="0" fontId="37" fillId="52" borderId="31" xfId="0" applyFont="1" applyFill="1" applyBorder="1" applyAlignment="1">
      <alignment horizontal="center" vertical="center" wrapText="1"/>
    </xf>
    <xf numFmtId="44" fontId="37" fillId="61" borderId="44" xfId="52" applyFont="1" applyFill="1" applyBorder="1" applyAlignment="1">
      <alignment horizontal="center" vertical="center" wrapText="1"/>
    </xf>
    <xf numFmtId="44" fontId="37" fillId="61" borderId="45" xfId="52" applyFont="1" applyFill="1" applyBorder="1" applyAlignment="1">
      <alignment horizontal="center" vertical="center" wrapText="1"/>
    </xf>
    <xf numFmtId="44" fontId="37" fillId="61" borderId="31" xfId="52" applyFont="1" applyFill="1" applyBorder="1" applyAlignment="1">
      <alignment horizontal="center" vertical="center" wrapText="1"/>
    </xf>
    <xf numFmtId="0" fontId="37" fillId="50" borderId="44" xfId="0" applyFont="1" applyFill="1" applyBorder="1" applyAlignment="1">
      <alignment horizontal="center" vertical="center"/>
    </xf>
    <xf numFmtId="0" fontId="37" fillId="50" borderId="45" xfId="0" applyFont="1" applyFill="1" applyBorder="1" applyAlignment="1">
      <alignment horizontal="center" vertical="center"/>
    </xf>
    <xf numFmtId="0" fontId="37" fillId="50" borderId="31" xfId="0" applyFont="1" applyFill="1" applyBorder="1" applyAlignment="1">
      <alignment horizontal="center" vertical="center"/>
    </xf>
    <xf numFmtId="0" fontId="37" fillId="61" borderId="44" xfId="0" applyFont="1" applyFill="1" applyBorder="1" applyAlignment="1">
      <alignment horizontal="center" vertical="center"/>
    </xf>
    <xf numFmtId="0" fontId="37" fillId="61" borderId="45" xfId="0" applyFont="1" applyFill="1" applyBorder="1" applyAlignment="1">
      <alignment horizontal="center" vertical="center"/>
    </xf>
    <xf numFmtId="0" fontId="37" fillId="61" borderId="31" xfId="0" applyFont="1" applyFill="1" applyBorder="1" applyAlignment="1">
      <alignment horizontal="center" vertical="center"/>
    </xf>
    <xf numFmtId="9" fontId="37" fillId="29" borderId="44" xfId="108" applyFont="1" applyFill="1" applyBorder="1" applyAlignment="1">
      <alignment horizontal="center" vertical="center" wrapText="1"/>
    </xf>
    <xf numFmtId="9" fontId="37" fillId="29" borderId="70" xfId="108" applyFont="1" applyFill="1" applyBorder="1" applyAlignment="1">
      <alignment horizontal="center" vertical="center" wrapText="1"/>
    </xf>
    <xf numFmtId="0" fontId="37" fillId="33" borderId="44" xfId="0" applyFont="1" applyFill="1" applyBorder="1" applyAlignment="1">
      <alignment horizontal="center" vertical="center" wrapText="1"/>
    </xf>
    <xf numFmtId="0" fontId="37" fillId="33" borderId="70" xfId="0" applyFont="1" applyFill="1" applyBorder="1" applyAlignment="1">
      <alignment horizontal="center" vertical="center" wrapText="1"/>
    </xf>
    <xf numFmtId="9" fontId="37" fillId="50" borderId="44" xfId="108" applyFont="1" applyFill="1" applyBorder="1" applyAlignment="1">
      <alignment horizontal="center" vertical="center" wrapText="1"/>
    </xf>
    <xf numFmtId="9" fontId="37" fillId="50" borderId="45" xfId="108" applyFont="1" applyFill="1" applyBorder="1" applyAlignment="1">
      <alignment horizontal="center" vertical="center" wrapText="1"/>
    </xf>
    <xf numFmtId="9" fontId="37" fillId="50" borderId="31" xfId="108" applyFont="1" applyFill="1" applyBorder="1" applyAlignment="1">
      <alignment horizontal="center" vertical="center" wrapText="1"/>
    </xf>
    <xf numFmtId="0" fontId="37" fillId="52" borderId="70" xfId="0" applyFont="1" applyFill="1" applyBorder="1" applyAlignment="1">
      <alignment horizontal="center" vertical="center" wrapText="1"/>
    </xf>
    <xf numFmtId="0" fontId="37" fillId="56" borderId="44" xfId="0" applyFont="1" applyFill="1" applyBorder="1" applyAlignment="1">
      <alignment horizontal="center" vertical="center" wrapText="1"/>
    </xf>
    <xf numFmtId="0" fontId="37" fillId="56" borderId="45" xfId="0" applyFont="1" applyFill="1" applyBorder="1" applyAlignment="1">
      <alignment horizontal="center" vertical="center" wrapText="1"/>
    </xf>
    <xf numFmtId="0" fontId="37" fillId="56" borderId="31" xfId="0" applyFont="1" applyFill="1" applyBorder="1" applyAlignment="1">
      <alignment horizontal="center" vertical="center" wrapText="1"/>
    </xf>
    <xf numFmtId="0" fontId="37" fillId="30" borderId="44" xfId="0" applyFont="1" applyFill="1" applyBorder="1" applyAlignment="1">
      <alignment horizontal="center" vertical="center" wrapText="1"/>
    </xf>
    <xf numFmtId="0" fontId="37" fillId="30" borderId="45" xfId="0" applyFont="1" applyFill="1" applyBorder="1" applyAlignment="1">
      <alignment horizontal="center" vertical="center" wrapText="1"/>
    </xf>
    <xf numFmtId="0" fontId="37" fillId="30" borderId="31" xfId="0" applyFont="1" applyFill="1" applyBorder="1" applyAlignment="1">
      <alignment horizontal="center" vertical="center" wrapText="1"/>
    </xf>
    <xf numFmtId="0" fontId="37" fillId="55" borderId="44" xfId="0" applyFont="1" applyFill="1" applyBorder="1" applyAlignment="1">
      <alignment horizontal="center" vertical="center" wrapText="1"/>
    </xf>
    <xf numFmtId="0" fontId="37" fillId="55" borderId="45" xfId="0" applyFont="1" applyFill="1" applyBorder="1" applyAlignment="1">
      <alignment horizontal="center" vertical="center" wrapText="1"/>
    </xf>
    <xf numFmtId="0" fontId="37" fillId="55" borderId="31" xfId="0" applyFont="1" applyFill="1" applyBorder="1" applyAlignment="1">
      <alignment horizontal="center" vertical="center" wrapText="1"/>
    </xf>
    <xf numFmtId="0" fontId="146" fillId="62" borderId="44" xfId="0" applyFont="1" applyFill="1" applyBorder="1" applyAlignment="1">
      <alignment horizontal="center" vertical="center" wrapText="1"/>
    </xf>
    <xf numFmtId="0" fontId="146" fillId="62" borderId="45" xfId="0" applyFont="1" applyFill="1" applyBorder="1" applyAlignment="1">
      <alignment horizontal="center" vertical="center" wrapText="1"/>
    </xf>
    <xf numFmtId="0" fontId="146" fillId="62" borderId="31" xfId="0" applyFont="1" applyFill="1" applyBorder="1" applyAlignment="1">
      <alignment horizontal="center" vertical="center" wrapText="1"/>
    </xf>
    <xf numFmtId="0" fontId="146" fillId="66" borderId="44" xfId="0" applyFont="1" applyFill="1" applyBorder="1" applyAlignment="1">
      <alignment horizontal="center" vertical="center" wrapText="1"/>
    </xf>
    <xf numFmtId="0" fontId="146" fillId="66" borderId="45" xfId="0" applyFont="1" applyFill="1" applyBorder="1" applyAlignment="1">
      <alignment horizontal="center" vertical="center" wrapText="1"/>
    </xf>
    <xf numFmtId="0" fontId="146" fillId="66" borderId="31" xfId="0" applyFont="1" applyFill="1" applyBorder="1" applyAlignment="1">
      <alignment horizontal="center" vertical="center" wrapText="1"/>
    </xf>
    <xf numFmtId="0" fontId="146" fillId="31" borderId="80" xfId="0" applyFont="1" applyFill="1" applyBorder="1" applyAlignment="1">
      <alignment horizontal="center" vertical="center" wrapText="1"/>
    </xf>
    <xf numFmtId="0" fontId="146" fillId="31" borderId="45" xfId="0" applyFont="1" applyFill="1" applyBorder="1" applyAlignment="1">
      <alignment horizontal="center" vertical="center" wrapText="1"/>
    </xf>
    <xf numFmtId="0" fontId="146" fillId="31" borderId="70" xfId="0" applyFont="1" applyFill="1" applyBorder="1" applyAlignment="1">
      <alignment horizontal="center" vertical="center" wrapText="1"/>
    </xf>
    <xf numFmtId="0" fontId="146" fillId="65" borderId="44" xfId="0" applyFont="1" applyFill="1" applyBorder="1" applyAlignment="1">
      <alignment horizontal="center" vertical="center" wrapText="1"/>
    </xf>
    <xf numFmtId="0" fontId="146" fillId="65" borderId="45" xfId="0" applyFont="1" applyFill="1" applyBorder="1" applyAlignment="1">
      <alignment horizontal="center" vertical="center" wrapText="1"/>
    </xf>
    <xf numFmtId="0" fontId="146" fillId="65" borderId="31" xfId="0" applyFont="1" applyFill="1" applyBorder="1" applyAlignment="1">
      <alignment horizontal="center" vertical="center" wrapText="1"/>
    </xf>
    <xf numFmtId="0" fontId="146" fillId="64" borderId="44" xfId="0" applyFont="1" applyFill="1" applyBorder="1" applyAlignment="1">
      <alignment horizontal="center" vertical="center" wrapText="1"/>
    </xf>
    <xf numFmtId="0" fontId="146" fillId="64" borderId="31" xfId="0" applyFont="1" applyFill="1" applyBorder="1" applyAlignment="1">
      <alignment horizontal="center" vertical="center" wrapText="1"/>
    </xf>
    <xf numFmtId="0" fontId="146" fillId="59" borderId="44" xfId="0" applyFont="1" applyFill="1" applyBorder="1" applyAlignment="1">
      <alignment horizontal="center" vertical="center" wrapText="1"/>
    </xf>
    <xf numFmtId="0" fontId="146" fillId="59" borderId="31" xfId="0" applyFont="1" applyFill="1" applyBorder="1" applyAlignment="1">
      <alignment horizontal="center" vertical="center" wrapText="1"/>
    </xf>
    <xf numFmtId="0" fontId="146" fillId="60" borderId="44" xfId="0" applyFont="1" applyFill="1" applyBorder="1" applyAlignment="1">
      <alignment horizontal="center" vertical="center" wrapText="1"/>
    </xf>
    <xf numFmtId="0" fontId="146" fillId="60" borderId="45" xfId="0" applyFont="1" applyFill="1" applyBorder="1" applyAlignment="1">
      <alignment horizontal="center" vertical="center" wrapText="1"/>
    </xf>
    <xf numFmtId="0" fontId="146" fillId="59" borderId="45" xfId="0" applyFont="1" applyFill="1" applyBorder="1" applyAlignment="1">
      <alignment horizontal="center" vertical="center" wrapText="1"/>
    </xf>
    <xf numFmtId="0" fontId="146" fillId="60" borderId="59" xfId="0" applyFont="1" applyFill="1" applyBorder="1" applyAlignment="1">
      <alignment horizontal="center" vertical="center" wrapText="1"/>
    </xf>
    <xf numFmtId="0" fontId="146" fillId="60" borderId="60" xfId="0" applyFont="1" applyFill="1" applyBorder="1" applyAlignment="1">
      <alignment horizontal="center" vertical="center" wrapText="1"/>
    </xf>
    <xf numFmtId="0" fontId="146" fillId="32" borderId="44" xfId="0" applyFont="1" applyFill="1" applyBorder="1" applyAlignment="1">
      <alignment horizontal="center" vertical="center" wrapText="1"/>
    </xf>
    <xf numFmtId="0" fontId="146" fillId="32" borderId="45" xfId="0" applyFont="1" applyFill="1" applyBorder="1" applyAlignment="1">
      <alignment horizontal="center" vertical="center" wrapText="1"/>
    </xf>
    <xf numFmtId="0" fontId="146" fillId="32" borderId="31" xfId="0" applyFont="1" applyFill="1" applyBorder="1" applyAlignment="1">
      <alignment horizontal="center" vertical="center" wrapText="1"/>
    </xf>
    <xf numFmtId="0" fontId="136" fillId="26" borderId="0" xfId="80" applyFont="1" applyFill="1" applyBorder="1" applyAlignment="1" applyProtection="1">
      <alignment horizontal="center"/>
      <protection locked="0"/>
    </xf>
    <xf numFmtId="0" fontId="132" fillId="26" borderId="0" xfId="80" applyFont="1" applyFill="1" applyBorder="1" applyAlignment="1" applyProtection="1">
      <alignment horizontal="center" wrapText="1"/>
    </xf>
    <xf numFmtId="0" fontId="153" fillId="26" borderId="0" xfId="80" applyFont="1" applyFill="1" applyBorder="1" applyAlignment="1" applyProtection="1">
      <alignment horizontal="center" wrapText="1"/>
    </xf>
    <xf numFmtId="0" fontId="44" fillId="26" borderId="0" xfId="475" applyFont="1" applyFill="1" applyBorder="1" applyAlignment="1">
      <alignment horizontal="left" wrapText="1"/>
    </xf>
    <xf numFmtId="0" fontId="44" fillId="26" borderId="0" xfId="475" applyFont="1" applyFill="1" applyBorder="1" applyAlignment="1">
      <alignment horizontal="left" vertical="center" wrapText="1" indent="4"/>
    </xf>
    <xf numFmtId="0" fontId="44" fillId="26" borderId="0" xfId="475" applyFont="1" applyFill="1" applyBorder="1" applyAlignment="1">
      <alignment wrapText="1"/>
    </xf>
    <xf numFmtId="0" fontId="129" fillId="0" borderId="0" xfId="475" applyFont="1" applyBorder="1" applyAlignment="1" applyProtection="1">
      <alignment horizontal="center" wrapText="1"/>
      <protection locked="0"/>
    </xf>
    <xf numFmtId="0" fontId="127" fillId="48" borderId="0" xfId="80" applyFont="1" applyFill="1" applyBorder="1" applyAlignment="1" applyProtection="1">
      <alignment horizontal="center" wrapText="1"/>
      <protection locked="0"/>
    </xf>
    <xf numFmtId="0" fontId="131" fillId="26" borderId="0" xfId="475" applyFont="1" applyFill="1" applyBorder="1" applyAlignment="1">
      <alignment wrapText="1"/>
    </xf>
    <xf numFmtId="0" fontId="44" fillId="48" borderId="0" xfId="475" applyFont="1" applyFill="1" applyBorder="1" applyAlignment="1" applyProtection="1">
      <alignment horizontal="left" vertical="center" wrapText="1"/>
    </xf>
    <xf numFmtId="0" fontId="39" fillId="48" borderId="0" xfId="475" applyFont="1" applyFill="1" applyBorder="1" applyAlignment="1" applyProtection="1">
      <alignment horizontal="left" wrapText="1"/>
    </xf>
    <xf numFmtId="0" fontId="39" fillId="26" borderId="0" xfId="475" applyFont="1" applyFill="1" applyBorder="1" applyAlignment="1" applyProtection="1">
      <alignment horizontal="left" wrapText="1"/>
    </xf>
    <xf numFmtId="0" fontId="44" fillId="48" borderId="0" xfId="475" applyFont="1" applyFill="1" applyBorder="1" applyAlignment="1">
      <alignment horizontal="left" vertical="top" wrapText="1" indent="4"/>
    </xf>
    <xf numFmtId="0" fontId="127" fillId="48" borderId="0" xfId="80" applyFont="1" applyFill="1" applyBorder="1" applyAlignment="1" applyProtection="1">
      <alignment horizontal="center"/>
      <protection locked="0"/>
    </xf>
    <xf numFmtId="0" fontId="127" fillId="48" borderId="0" xfId="80" applyFont="1" applyFill="1" applyAlignment="1" applyProtection="1">
      <alignment horizontal="center" vertical="center"/>
    </xf>
    <xf numFmtId="0" fontId="125" fillId="0" borderId="0" xfId="475" applyFont="1" applyBorder="1" applyAlignment="1">
      <alignment vertical="top" wrapText="1"/>
    </xf>
    <xf numFmtId="0" fontId="16" fillId="0" borderId="0" xfId="475" applyBorder="1" applyAlignment="1">
      <alignment vertical="top" wrapText="1"/>
    </xf>
    <xf numFmtId="0" fontId="126" fillId="26" borderId="0" xfId="475" applyFont="1" applyFill="1" applyBorder="1" applyAlignment="1">
      <alignment horizontal="left" vertical="top" wrapText="1"/>
    </xf>
    <xf numFmtId="0" fontId="44" fillId="48" borderId="0" xfId="475" applyFont="1" applyFill="1" applyBorder="1" applyAlignment="1">
      <alignment horizontal="left" vertical="top" wrapText="1"/>
    </xf>
    <xf numFmtId="0" fontId="16" fillId="0" borderId="0" xfId="475" applyBorder="1" applyAlignment="1">
      <alignment wrapText="1"/>
    </xf>
    <xf numFmtId="0" fontId="130" fillId="26" borderId="0" xfId="80" applyFont="1" applyFill="1" applyBorder="1" applyAlignment="1" applyProtection="1">
      <alignment horizontal="center" vertical="center" wrapText="1"/>
    </xf>
    <xf numFmtId="0" fontId="127" fillId="0" borderId="0" xfId="80" applyFont="1" applyBorder="1" applyAlignment="1" applyProtection="1">
      <alignment horizontal="center" wrapText="1"/>
      <protection locked="0"/>
    </xf>
    <xf numFmtId="0" fontId="144" fillId="53" borderId="0" xfId="475" applyFont="1" applyFill="1" applyBorder="1" applyAlignment="1">
      <alignment horizontal="left" vertical="top" wrapText="1"/>
    </xf>
    <xf numFmtId="0" fontId="144" fillId="53" borderId="0" xfId="475" applyFont="1" applyFill="1" applyBorder="1" applyAlignment="1">
      <alignment wrapText="1"/>
    </xf>
    <xf numFmtId="0" fontId="143" fillId="58" borderId="0" xfId="475" applyFont="1" applyFill="1" applyBorder="1" applyAlignment="1">
      <alignment horizontal="left" vertical="top" wrapText="1"/>
    </xf>
    <xf numFmtId="0" fontId="143" fillId="58" borderId="0" xfId="475" applyFont="1" applyFill="1" applyBorder="1" applyAlignment="1">
      <alignment wrapText="1"/>
    </xf>
    <xf numFmtId="0" fontId="125" fillId="26" borderId="0" xfId="475" applyFont="1" applyFill="1" applyBorder="1" applyAlignment="1" applyProtection="1">
      <alignment horizontal="left" vertical="top" wrapText="1"/>
    </xf>
    <xf numFmtId="0" fontId="44" fillId="0" borderId="0" xfId="475" applyFont="1" applyBorder="1" applyAlignment="1" applyProtection="1">
      <alignment vertical="top" wrapText="1"/>
    </xf>
    <xf numFmtId="0" fontId="16" fillId="0" borderId="0" xfId="475" applyBorder="1" applyAlignment="1" applyProtection="1">
      <alignment vertical="top" wrapText="1"/>
    </xf>
    <xf numFmtId="0" fontId="125" fillId="0" borderId="0" xfId="475" applyFont="1" applyBorder="1" applyAlignment="1" applyProtection="1">
      <alignment wrapText="1"/>
    </xf>
    <xf numFmtId="0" fontId="44" fillId="0" borderId="0" xfId="475" applyFont="1" applyBorder="1" applyAlignment="1" applyProtection="1">
      <alignment wrapText="1"/>
    </xf>
    <xf numFmtId="0" fontId="44" fillId="48" borderId="0" xfId="475" applyFont="1" applyFill="1" applyBorder="1" applyAlignment="1" applyProtection="1">
      <alignment horizontal="left" wrapText="1"/>
    </xf>
    <xf numFmtId="0" fontId="44" fillId="26" borderId="0" xfId="475" applyFont="1" applyFill="1" applyBorder="1" applyAlignment="1">
      <alignment horizontal="center" vertical="top" wrapText="1"/>
    </xf>
    <xf numFmtId="0" fontId="39" fillId="26" borderId="0" xfId="80" applyFont="1" applyFill="1" applyBorder="1" applyAlignment="1" applyProtection="1">
      <alignment horizontal="left" vertical="top" wrapText="1"/>
    </xf>
    <xf numFmtId="0" fontId="154" fillId="26" borderId="0" xfId="475" applyFont="1" applyFill="1" applyBorder="1" applyAlignment="1" applyProtection="1">
      <alignment horizontal="left" wrapText="1"/>
    </xf>
    <xf numFmtId="0" fontId="155" fillId="26" borderId="0" xfId="80" applyFont="1" applyFill="1" applyBorder="1" applyAlignment="1" applyProtection="1">
      <alignment horizontal="left" vertical="top" wrapText="1"/>
    </xf>
    <xf numFmtId="0" fontId="39" fillId="26" borderId="0" xfId="475" applyFont="1" applyFill="1" applyBorder="1" applyAlignment="1">
      <alignment horizontal="left" vertical="top" wrapText="1"/>
    </xf>
    <xf numFmtId="0" fontId="16" fillId="0" borderId="0" xfId="475" applyFont="1" applyBorder="1" applyAlignment="1">
      <alignment wrapText="1"/>
    </xf>
    <xf numFmtId="0" fontId="153" fillId="26" borderId="0" xfId="80" applyFont="1" applyFill="1" applyBorder="1" applyAlignment="1" applyProtection="1">
      <alignment horizontal="center" vertical="top" wrapText="1"/>
    </xf>
    <xf numFmtId="0" fontId="52" fillId="57" borderId="18" xfId="0" applyFont="1" applyFill="1" applyBorder="1" applyAlignment="1">
      <alignment horizontal="center" vertical="center" wrapText="1"/>
    </xf>
    <xf numFmtId="0" fontId="52" fillId="57" borderId="15" xfId="0" applyFont="1" applyFill="1" applyBorder="1" applyAlignment="1">
      <alignment horizontal="center" vertical="center" wrapText="1"/>
    </xf>
    <xf numFmtId="0" fontId="56" fillId="26" borderId="0" xfId="0" applyFont="1" applyFill="1" applyBorder="1" applyAlignment="1" applyProtection="1">
      <alignment horizontal="center" vertical="top" wrapText="1"/>
      <protection locked="0"/>
    </xf>
    <xf numFmtId="0" fontId="37" fillId="26" borderId="0" xfId="171" applyFont="1" applyFill="1" applyBorder="1" applyAlignment="1" applyProtection="1">
      <alignment horizontal="right" vertical="top" wrapText="1"/>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0" fontId="16" fillId="26" borderId="0" xfId="171" applyFont="1" applyFill="1" applyBorder="1" applyAlignment="1" applyProtection="1">
      <alignment horizontal="left"/>
    </xf>
    <xf numFmtId="0" fontId="18" fillId="26" borderId="0" xfId="171" applyFont="1" applyFill="1" applyBorder="1" applyAlignment="1" applyProtection="1">
      <alignment horizontal="left" vertical="top" wrapText="1"/>
    </xf>
    <xf numFmtId="0" fontId="77" fillId="0" borderId="0" xfId="171" applyFont="1" applyFill="1" applyBorder="1" applyAlignment="1" applyProtection="1">
      <alignment horizontal="left" vertical="top" wrapText="1"/>
    </xf>
    <xf numFmtId="0" fontId="45" fillId="48" borderId="0" xfId="80" applyFont="1" applyFill="1" applyBorder="1" applyAlignment="1" applyProtection="1">
      <alignment horizontal="left" vertical="top" wrapText="1"/>
      <protection locked="0"/>
    </xf>
    <xf numFmtId="0" fontId="76" fillId="25" borderId="44" xfId="171" applyFont="1" applyFill="1" applyBorder="1" applyAlignment="1" applyProtection="1">
      <alignment horizontal="left" vertical="top" wrapText="1"/>
    </xf>
    <xf numFmtId="0" fontId="76" fillId="25" borderId="45" xfId="171" applyFont="1" applyFill="1" applyBorder="1" applyAlignment="1" applyProtection="1">
      <alignment horizontal="left" vertical="top" wrapText="1"/>
    </xf>
    <xf numFmtId="0" fontId="45" fillId="48" borderId="0" xfId="80" applyFont="1" applyFill="1" applyBorder="1" applyAlignment="1" applyProtection="1">
      <alignment horizontal="left" vertical="center"/>
      <protection locked="0"/>
    </xf>
    <xf numFmtId="0" fontId="120" fillId="26" borderId="0" xfId="171" applyFont="1" applyFill="1" applyBorder="1" applyAlignment="1" applyProtection="1">
      <alignment horizontal="left" vertical="top" wrapText="1"/>
    </xf>
    <xf numFmtId="0" fontId="79" fillId="24" borderId="46" xfId="171" applyFont="1" applyFill="1" applyBorder="1" applyAlignment="1" applyProtection="1">
      <alignment horizontal="left" vertical="top" wrapText="1"/>
    </xf>
    <xf numFmtId="0" fontId="79" fillId="24" borderId="47" xfId="171" applyFont="1" applyFill="1" applyBorder="1" applyAlignment="1" applyProtection="1">
      <alignment horizontal="left" vertical="top" wrapText="1"/>
    </xf>
    <xf numFmtId="0" fontId="79" fillId="24" borderId="48" xfId="171" applyFont="1" applyFill="1" applyBorder="1" applyAlignment="1" applyProtection="1">
      <alignment horizontal="left" vertical="top" wrapText="1"/>
    </xf>
    <xf numFmtId="0" fontId="79" fillId="24" borderId="24" xfId="171" applyFont="1" applyFill="1" applyBorder="1" applyAlignment="1" applyProtection="1">
      <alignment horizontal="left" vertical="top" wrapText="1"/>
    </xf>
    <xf numFmtId="0" fontId="79" fillId="24" borderId="21"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left" vertical="top" wrapText="1"/>
      <protection locked="0"/>
    </xf>
    <xf numFmtId="9" fontId="79" fillId="0" borderId="24" xfId="171" applyNumberFormat="1" applyFont="1" applyFill="1" applyBorder="1" applyAlignment="1" applyProtection="1">
      <alignment horizontal="left" vertical="top" wrapText="1"/>
      <protection locked="0"/>
    </xf>
    <xf numFmtId="9" fontId="79" fillId="0" borderId="38" xfId="171" applyNumberFormat="1" applyFont="1" applyFill="1" applyBorder="1" applyAlignment="1" applyProtection="1">
      <alignment horizontal="left" vertical="top" wrapText="1"/>
      <protection locked="0"/>
    </xf>
    <xf numFmtId="0" fontId="76" fillId="26" borderId="0" xfId="171" applyFont="1" applyFill="1" applyBorder="1" applyAlignment="1" applyProtection="1">
      <alignment horizontal="left" vertical="top" wrapText="1"/>
      <protection locked="0"/>
    </xf>
    <xf numFmtId="0" fontId="75" fillId="26" borderId="0" xfId="171" applyFont="1" applyFill="1" applyBorder="1" applyAlignment="1" applyProtection="1">
      <alignment horizontal="left" vertical="top" wrapText="1"/>
      <protection locked="0"/>
    </xf>
    <xf numFmtId="0" fontId="79" fillId="0" borderId="11" xfId="171" applyFont="1" applyFill="1" applyBorder="1" applyAlignment="1" applyProtection="1">
      <alignment horizontal="left" vertical="top" wrapText="1"/>
      <protection locked="0"/>
    </xf>
    <xf numFmtId="0" fontId="79" fillId="0" borderId="24" xfId="171" applyFont="1" applyFill="1" applyBorder="1" applyAlignment="1" applyProtection="1">
      <alignment horizontal="left" vertical="top" wrapText="1"/>
      <protection locked="0"/>
    </xf>
    <xf numFmtId="0" fontId="79" fillId="0" borderId="38" xfId="171" applyFont="1" applyFill="1" applyBorder="1" applyAlignment="1" applyProtection="1">
      <alignment horizontal="left" vertical="top" wrapText="1"/>
      <protection locked="0"/>
    </xf>
    <xf numFmtId="0" fontId="79" fillId="24" borderId="29" xfId="171" applyFont="1" applyFill="1" applyBorder="1" applyAlignment="1" applyProtection="1">
      <alignment horizontal="left" vertical="center" wrapText="1"/>
    </xf>
    <xf numFmtId="0" fontId="79" fillId="24" borderId="24" xfId="171" applyFont="1" applyFill="1" applyBorder="1" applyAlignment="1" applyProtection="1">
      <alignment horizontal="left" vertical="center" wrapText="1"/>
    </xf>
    <xf numFmtId="0" fontId="75" fillId="24" borderId="24" xfId="171" applyFont="1" applyFill="1" applyBorder="1" applyAlignment="1" applyProtection="1">
      <alignment horizontal="left" wrapText="1"/>
    </xf>
    <xf numFmtId="0" fontId="75" fillId="24" borderId="38" xfId="171" applyFont="1" applyFill="1" applyBorder="1" applyAlignment="1" applyProtection="1">
      <alignment horizontal="left" wrapText="1"/>
    </xf>
    <xf numFmtId="0" fontId="79" fillId="24" borderId="15" xfId="171" applyFont="1" applyFill="1" applyBorder="1" applyAlignment="1" applyProtection="1">
      <alignment horizontal="left" vertical="top" wrapText="1"/>
    </xf>
    <xf numFmtId="0" fontId="79" fillId="24" borderId="23" xfId="171" applyFont="1" applyFill="1" applyBorder="1" applyAlignment="1" applyProtection="1">
      <alignment horizontal="left"/>
    </xf>
    <xf numFmtId="0" fontId="79" fillId="24" borderId="29" xfId="171" applyFont="1" applyFill="1" applyBorder="1" applyAlignment="1" applyProtection="1">
      <alignment horizontal="left" vertical="top" wrapText="1"/>
    </xf>
    <xf numFmtId="0" fontId="79" fillId="24" borderId="37"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23"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18" xfId="171" applyFont="1" applyFill="1" applyBorder="1" applyAlignment="1" applyProtection="1">
      <alignment horizontal="left" vertical="top" wrapText="1"/>
    </xf>
    <xf numFmtId="0" fontId="79" fillId="24" borderId="49" xfId="171" applyFont="1" applyFill="1" applyBorder="1" applyAlignment="1" applyProtection="1">
      <alignment horizontal="left" vertical="top" wrapText="1"/>
    </xf>
    <xf numFmtId="0" fontId="38" fillId="24" borderId="29" xfId="171" applyFont="1" applyFill="1" applyBorder="1" applyAlignment="1" applyProtection="1">
      <alignment horizontal="left" vertical="top" wrapText="1"/>
    </xf>
    <xf numFmtId="0" fontId="38" fillId="24" borderId="24" xfId="171" applyFont="1" applyFill="1" applyBorder="1" applyAlignment="1" applyProtection="1">
      <alignment horizontal="left" vertical="top" wrapText="1"/>
    </xf>
    <xf numFmtId="0" fontId="38" fillId="24" borderId="21" xfId="171" applyFont="1" applyFill="1" applyBorder="1" applyAlignment="1" applyProtection="1">
      <alignment horizontal="left" vertical="top" wrapText="1"/>
    </xf>
    <xf numFmtId="0" fontId="79" fillId="24" borderId="39"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9" fillId="24" borderId="26" xfId="171" applyFont="1" applyFill="1" applyBorder="1" applyAlignment="1" applyProtection="1">
      <alignment horizontal="center" vertical="top" wrapText="1"/>
    </xf>
    <xf numFmtId="0" fontId="79" fillId="24" borderId="23" xfId="171" applyFont="1" applyFill="1" applyBorder="1" applyAlignment="1" applyProtection="1">
      <alignment horizontal="center" vertical="top" wrapText="1"/>
    </xf>
    <xf numFmtId="165" fontId="79" fillId="0" borderId="26" xfId="158" applyNumberFormat="1" applyFont="1" applyFill="1" applyBorder="1" applyAlignment="1" applyProtection="1">
      <alignment horizontal="left" vertical="top" wrapText="1"/>
      <protection locked="0"/>
    </xf>
    <xf numFmtId="165" fontId="79" fillId="0" borderId="19" xfId="158" applyNumberFormat="1" applyFont="1" applyFill="1" applyBorder="1" applyAlignment="1" applyProtection="1">
      <alignment horizontal="left" vertical="top" wrapText="1"/>
      <protection locked="0"/>
    </xf>
    <xf numFmtId="49" fontId="79" fillId="0" borderId="11" xfId="158" applyNumberFormat="1" applyFont="1" applyFill="1" applyBorder="1" applyAlignment="1" applyProtection="1">
      <alignment horizontal="left" vertical="top" wrapText="1"/>
      <protection locked="0"/>
    </xf>
    <xf numFmtId="49" fontId="79" fillId="0" borderId="38" xfId="158" applyNumberFormat="1" applyFont="1" applyFill="1" applyBorder="1" applyAlignment="1" applyProtection="1">
      <alignment horizontal="left" vertical="top" wrapText="1"/>
      <protection locked="0"/>
    </xf>
    <xf numFmtId="0" fontId="79" fillId="24" borderId="38" xfId="171" applyFont="1" applyFill="1" applyBorder="1" applyAlignment="1" applyProtection="1">
      <alignment horizontal="left" vertical="top" wrapText="1"/>
    </xf>
    <xf numFmtId="0" fontId="72" fillId="24" borderId="24" xfId="171" applyFont="1" applyFill="1" applyBorder="1" applyAlignment="1" applyProtection="1">
      <alignment horizontal="left" vertical="top" wrapText="1"/>
    </xf>
    <xf numFmtId="9" fontId="38" fillId="24" borderId="29" xfId="183" applyFont="1" applyFill="1" applyBorder="1" applyAlignment="1" applyProtection="1">
      <alignment horizontal="left" vertical="top" wrapText="1"/>
    </xf>
    <xf numFmtId="9" fontId="38" fillId="24" borderId="24" xfId="183" applyFont="1" applyFill="1" applyBorder="1" applyAlignment="1" applyProtection="1">
      <alignment horizontal="left" vertical="top" wrapText="1"/>
    </xf>
    <xf numFmtId="9" fontId="38" fillId="24" borderId="21" xfId="183" applyFont="1" applyFill="1" applyBorder="1" applyAlignment="1" applyProtection="1">
      <alignment horizontal="left" vertical="top" wrapText="1"/>
    </xf>
    <xf numFmtId="1" fontId="79" fillId="0" borderId="11" xfId="171" applyNumberFormat="1" applyFont="1" applyFill="1" applyBorder="1" applyAlignment="1" applyProtection="1">
      <alignment horizontal="left" vertical="top" wrapText="1"/>
      <protection locked="0"/>
    </xf>
    <xf numFmtId="1" fontId="79" fillId="0" borderId="38" xfId="171" applyNumberFormat="1" applyFont="1" applyFill="1" applyBorder="1" applyAlignment="1" applyProtection="1">
      <alignment horizontal="left" vertical="top" wrapText="1"/>
      <protection locked="0"/>
    </xf>
    <xf numFmtId="9" fontId="79" fillId="24" borderId="29" xfId="183" applyFont="1" applyFill="1" applyBorder="1" applyAlignment="1" applyProtection="1">
      <alignment horizontal="left" vertical="top" wrapText="1"/>
    </xf>
    <xf numFmtId="9" fontId="38" fillId="24" borderId="29" xfId="183" applyFont="1" applyFill="1" applyBorder="1" applyAlignment="1" applyProtection="1">
      <alignment vertical="top" wrapText="1"/>
    </xf>
    <xf numFmtId="9" fontId="38" fillId="24" borderId="24" xfId="183" applyFont="1" applyFill="1" applyBorder="1" applyAlignment="1" applyProtection="1">
      <alignment vertical="top" wrapText="1"/>
    </xf>
    <xf numFmtId="9" fontId="38" fillId="24" borderId="21" xfId="183" applyFont="1" applyFill="1" applyBorder="1" applyAlignment="1" applyProtection="1">
      <alignment vertical="top" wrapText="1"/>
    </xf>
    <xf numFmtId="165" fontId="79" fillId="0" borderId="11" xfId="158" applyNumberFormat="1" applyFont="1" applyFill="1" applyBorder="1" applyAlignment="1" applyProtection="1">
      <alignment horizontal="left" vertical="top" wrapText="1"/>
      <protection locked="0"/>
    </xf>
    <xf numFmtId="165" fontId="79" fillId="0" borderId="24" xfId="158" applyNumberFormat="1" applyFont="1" applyFill="1" applyBorder="1" applyAlignment="1" applyProtection="1">
      <alignment horizontal="left" vertical="top" wrapText="1"/>
      <protection locked="0"/>
    </xf>
    <xf numFmtId="165" fontId="79" fillId="0" borderId="38" xfId="158" applyNumberFormat="1" applyFont="1" applyFill="1" applyBorder="1" applyAlignment="1" applyProtection="1">
      <alignment horizontal="left" vertical="top" wrapText="1"/>
      <protection locked="0"/>
    </xf>
    <xf numFmtId="9" fontId="79" fillId="24" borderId="24" xfId="183" applyFont="1" applyFill="1" applyBorder="1" applyAlignment="1" applyProtection="1">
      <alignment horizontal="left" vertical="top" wrapText="1"/>
    </xf>
    <xf numFmtId="9" fontId="79" fillId="24" borderId="21" xfId="183" applyFont="1" applyFill="1" applyBorder="1" applyAlignment="1" applyProtection="1">
      <alignment horizontal="left" vertical="top" wrapText="1"/>
    </xf>
    <xf numFmtId="0" fontId="76" fillId="25" borderId="30" xfId="171" applyFont="1" applyFill="1" applyBorder="1" applyAlignment="1" applyProtection="1">
      <alignment horizontal="left" vertical="top" wrapText="1"/>
    </xf>
    <xf numFmtId="0" fontId="76" fillId="25" borderId="50" xfId="171" applyFont="1" applyFill="1" applyBorder="1" applyAlignment="1" applyProtection="1">
      <alignment horizontal="left" vertical="top" wrapText="1"/>
    </xf>
    <xf numFmtId="0" fontId="79" fillId="27" borderId="46" xfId="171" applyNumberFormat="1" applyFont="1" applyFill="1" applyBorder="1" applyAlignment="1" applyProtection="1">
      <alignment horizontal="left" vertical="top" wrapText="1"/>
    </xf>
    <xf numFmtId="0" fontId="79" fillId="27" borderId="47" xfId="171" applyNumberFormat="1" applyFont="1" applyFill="1" applyBorder="1" applyAlignment="1" applyProtection="1">
      <alignment horizontal="left" vertical="top" wrapText="1"/>
    </xf>
    <xf numFmtId="0" fontId="79" fillId="27" borderId="52" xfId="171" applyNumberFormat="1" applyFont="1" applyFill="1" applyBorder="1" applyAlignment="1" applyProtection="1">
      <alignment horizontal="left" vertical="top" wrapText="1"/>
    </xf>
    <xf numFmtId="0" fontId="72" fillId="27" borderId="34" xfId="171" applyNumberFormat="1" applyFont="1" applyFill="1" applyBorder="1" applyAlignment="1" applyProtection="1">
      <alignment horizontal="left" vertical="center" wrapText="1"/>
    </xf>
    <xf numFmtId="0" fontId="72" fillId="27" borderId="15" xfId="171" applyFont="1" applyFill="1" applyBorder="1" applyAlignment="1" applyProtection="1">
      <alignment horizontal="left" vertical="center" wrapText="1"/>
    </xf>
    <xf numFmtId="0" fontId="72" fillId="27" borderId="23" xfId="171" applyFont="1" applyFill="1" applyBorder="1" applyAlignment="1" applyProtection="1">
      <alignment horizontal="left" vertical="center" wrapText="1"/>
    </xf>
    <xf numFmtId="0" fontId="72" fillId="27" borderId="11" xfId="171" applyNumberFormat="1" applyFont="1" applyFill="1" applyBorder="1" applyAlignment="1" applyProtection="1">
      <alignment horizontal="center" vertical="top" wrapText="1"/>
    </xf>
    <xf numFmtId="0" fontId="72" fillId="27" borderId="21" xfId="171" applyNumberFormat="1" applyFont="1" applyFill="1" applyBorder="1" applyAlignment="1" applyProtection="1">
      <alignment horizontal="center" vertical="top" wrapText="1"/>
    </xf>
    <xf numFmtId="9" fontId="79" fillId="0" borderId="11" xfId="171" applyNumberFormat="1" applyFont="1" applyFill="1" applyBorder="1" applyAlignment="1" applyProtection="1">
      <alignment horizontal="center" vertical="top" wrapText="1"/>
      <protection locked="0"/>
    </xf>
    <xf numFmtId="9" fontId="79" fillId="0" borderId="24" xfId="171" applyNumberFormat="1" applyFont="1" applyFill="1" applyBorder="1" applyAlignment="1" applyProtection="1">
      <alignment horizontal="center" vertical="top" wrapText="1"/>
      <protection locked="0"/>
    </xf>
    <xf numFmtId="9" fontId="79" fillId="0" borderId="38" xfId="171" applyNumberFormat="1" applyFont="1" applyFill="1" applyBorder="1" applyAlignment="1" applyProtection="1">
      <alignment horizontal="center" vertical="top" wrapText="1"/>
      <protection locked="0"/>
    </xf>
    <xf numFmtId="0" fontId="79" fillId="27" borderId="24" xfId="171" applyNumberFormat="1" applyFont="1" applyFill="1" applyBorder="1" applyAlignment="1" applyProtection="1">
      <alignment horizontal="left" vertical="top" wrapText="1"/>
    </xf>
    <xf numFmtId="0" fontId="79" fillId="27" borderId="21" xfId="171" applyNumberFormat="1" applyFont="1" applyFill="1" applyBorder="1" applyAlignment="1" applyProtection="1">
      <alignment horizontal="left" vertical="top" wrapText="1"/>
    </xf>
    <xf numFmtId="9" fontId="79" fillId="0" borderId="16" xfId="171" applyNumberFormat="1" applyFont="1" applyFill="1" applyBorder="1" applyAlignment="1" applyProtection="1">
      <alignment horizontal="center" vertical="center" wrapText="1"/>
      <protection locked="0"/>
    </xf>
    <xf numFmtId="0" fontId="79" fillId="27" borderId="18" xfId="171" applyNumberFormat="1" applyFont="1" applyFill="1" applyBorder="1" applyAlignment="1" applyProtection="1">
      <alignment horizontal="left" vertical="top" wrapText="1"/>
    </xf>
    <xf numFmtId="0" fontId="79" fillId="27" borderId="49" xfId="171" applyNumberFormat="1" applyFont="1" applyFill="1" applyBorder="1" applyAlignment="1" applyProtection="1">
      <alignment horizontal="left" vertical="top" wrapText="1"/>
    </xf>
    <xf numFmtId="9" fontId="79" fillId="0" borderId="20" xfId="171" applyNumberFormat="1" applyFont="1" applyFill="1" applyBorder="1" applyAlignment="1" applyProtection="1">
      <alignment horizontal="center" vertical="top" wrapText="1"/>
      <protection locked="0"/>
    </xf>
    <xf numFmtId="9" fontId="79" fillId="0" borderId="51" xfId="171" applyNumberFormat="1" applyFont="1" applyFill="1" applyBorder="1" applyAlignment="1" applyProtection="1">
      <alignment horizontal="center" vertical="top" wrapText="1"/>
      <protection locked="0"/>
    </xf>
    <xf numFmtId="9" fontId="79" fillId="0" borderId="26" xfId="171" applyNumberFormat="1" applyFont="1" applyFill="1" applyBorder="1" applyAlignment="1" applyProtection="1">
      <alignment horizontal="center" vertical="top" wrapText="1"/>
      <protection locked="0"/>
    </xf>
    <xf numFmtId="9" fontId="79" fillId="0" borderId="15" xfId="171" applyNumberFormat="1" applyFont="1" applyFill="1" applyBorder="1" applyAlignment="1" applyProtection="1">
      <alignment horizontal="center" vertical="top" wrapText="1"/>
      <protection locked="0"/>
    </xf>
    <xf numFmtId="9" fontId="79" fillId="0" borderId="19" xfId="171" applyNumberFormat="1" applyFont="1" applyFill="1" applyBorder="1" applyAlignment="1" applyProtection="1">
      <alignment horizontal="center" vertical="top" wrapText="1"/>
      <protection locked="0"/>
    </xf>
    <xf numFmtId="0" fontId="79" fillId="0" borderId="20" xfId="171" applyFont="1" applyFill="1" applyBorder="1" applyAlignment="1" applyProtection="1">
      <alignment horizontal="left" vertical="top" wrapText="1"/>
      <protection locked="0"/>
    </xf>
    <xf numFmtId="0" fontId="79" fillId="0" borderId="50" xfId="171" applyFont="1" applyFill="1" applyBorder="1" applyAlignment="1" applyProtection="1">
      <alignment horizontal="left" vertical="top" wrapText="1"/>
      <protection locked="0"/>
    </xf>
    <xf numFmtId="0" fontId="79" fillId="0" borderId="51" xfId="171" applyFont="1" applyFill="1" applyBorder="1" applyAlignment="1" applyProtection="1">
      <alignment horizontal="left" vertical="top" wrapText="1"/>
      <protection locked="0"/>
    </xf>
    <xf numFmtId="0" fontId="76" fillId="45" borderId="44" xfId="171" applyFont="1" applyFill="1" applyBorder="1" applyAlignment="1" applyProtection="1">
      <alignment horizontal="left" vertical="top" wrapText="1"/>
    </xf>
    <xf numFmtId="0" fontId="76" fillId="45" borderId="45" xfId="171" applyFont="1" applyFill="1" applyBorder="1" applyAlignment="1" applyProtection="1">
      <alignment horizontal="left" vertical="top" wrapText="1"/>
    </xf>
    <xf numFmtId="0" fontId="79" fillId="25" borderId="34" xfId="171" applyFont="1" applyFill="1" applyBorder="1" applyAlignment="1" applyProtection="1">
      <alignment horizontal="left" vertical="top" wrapText="1"/>
    </xf>
    <xf numFmtId="0" fontId="79" fillId="25" borderId="0" xfId="171" applyFont="1" applyFill="1" applyBorder="1" applyAlignment="1" applyProtection="1">
      <alignment horizontal="left" vertical="top" wrapText="1"/>
    </xf>
    <xf numFmtId="0" fontId="79" fillId="24" borderId="53" xfId="171" applyFont="1" applyFill="1" applyBorder="1" applyAlignment="1" applyProtection="1">
      <alignment horizontal="center" vertical="top" wrapText="1"/>
    </xf>
    <xf numFmtId="0" fontId="79" fillId="24" borderId="54" xfId="171" applyFont="1" applyFill="1" applyBorder="1" applyAlignment="1" applyProtection="1">
      <alignment horizontal="center" vertical="top" wrapText="1"/>
    </xf>
    <xf numFmtId="0" fontId="72" fillId="24" borderId="42" xfId="171" applyFont="1" applyFill="1" applyBorder="1" applyAlignment="1" applyProtection="1">
      <alignment horizontal="center" vertical="top" wrapText="1"/>
    </xf>
    <xf numFmtId="0" fontId="72" fillId="24" borderId="27" xfId="171" applyFont="1" applyFill="1" applyBorder="1" applyAlignment="1" applyProtection="1">
      <alignment horizontal="center" vertical="top" wrapText="1"/>
    </xf>
    <xf numFmtId="0" fontId="72" fillId="24" borderId="40" xfId="171" applyFont="1" applyFill="1" applyBorder="1" applyAlignment="1" applyProtection="1">
      <alignment horizontal="center" vertical="top" wrapText="1"/>
    </xf>
    <xf numFmtId="0" fontId="79" fillId="0" borderId="20" xfId="171" applyFont="1" applyFill="1" applyBorder="1" applyAlignment="1" applyProtection="1">
      <alignment horizontal="center" vertical="top" wrapText="1"/>
      <protection locked="0"/>
    </xf>
    <xf numFmtId="0" fontId="79" fillId="0" borderId="17" xfId="171" applyFont="1" applyFill="1" applyBorder="1" applyAlignment="1" applyProtection="1">
      <alignment horizontal="center" vertical="top" wrapText="1"/>
      <protection locked="0"/>
    </xf>
    <xf numFmtId="0" fontId="38" fillId="53" borderId="29" xfId="171" applyFont="1" applyFill="1" applyBorder="1" applyAlignment="1" applyProtection="1">
      <alignment horizontal="left" vertical="top" wrapText="1"/>
    </xf>
    <xf numFmtId="0" fontId="38" fillId="53" borderId="18" xfId="171" applyFont="1" applyFill="1" applyBorder="1" applyAlignment="1" applyProtection="1">
      <alignment horizontal="left" vertical="top" wrapText="1"/>
    </xf>
    <xf numFmtId="0" fontId="38" fillId="53" borderId="39" xfId="171" applyFont="1" applyFill="1" applyBorder="1" applyAlignment="1" applyProtection="1">
      <alignment horizontal="left" vertical="top" wrapText="1"/>
    </xf>
    <xf numFmtId="0" fontId="40" fillId="24" borderId="46" xfId="171" applyFont="1" applyFill="1" applyBorder="1" applyAlignment="1" applyProtection="1">
      <alignment horizontal="center" vertical="center" wrapText="1"/>
    </xf>
    <xf numFmtId="0" fontId="40" fillId="24" borderId="48" xfId="171" applyFont="1" applyFill="1" applyBorder="1" applyAlignment="1" applyProtection="1">
      <alignment horizontal="center" vertical="center" wrapText="1"/>
    </xf>
    <xf numFmtId="9" fontId="40" fillId="24" borderId="43" xfId="171" applyNumberFormat="1" applyFont="1" applyFill="1" applyBorder="1" applyAlignment="1" applyProtection="1">
      <alignment horizontal="left" vertical="top" wrapText="1"/>
    </xf>
    <xf numFmtId="9" fontId="40" fillId="24" borderId="47" xfId="171" applyNumberFormat="1" applyFont="1" applyFill="1" applyBorder="1" applyAlignment="1" applyProtection="1">
      <alignment horizontal="left" vertical="top" wrapText="1"/>
    </xf>
    <xf numFmtId="9" fontId="40" fillId="24" borderId="48" xfId="171" applyNumberFormat="1" applyFont="1" applyFill="1" applyBorder="1" applyAlignment="1" applyProtection="1">
      <alignment horizontal="left" vertical="top" wrapText="1"/>
    </xf>
    <xf numFmtId="9" fontId="40" fillId="24" borderId="52" xfId="171" applyNumberFormat="1" applyFont="1" applyFill="1" applyBorder="1" applyAlignment="1" applyProtection="1">
      <alignment horizontal="left" vertical="top" wrapText="1"/>
    </xf>
    <xf numFmtId="9" fontId="38" fillId="0" borderId="11" xfId="171" applyNumberFormat="1" applyFont="1" applyFill="1" applyBorder="1" applyAlignment="1" applyProtection="1">
      <alignment horizontal="center" vertical="top" wrapText="1"/>
      <protection locked="0"/>
    </xf>
    <xf numFmtId="9" fontId="38" fillId="0" borderId="24" xfId="171" applyNumberFormat="1" applyFont="1" applyFill="1" applyBorder="1" applyAlignment="1" applyProtection="1">
      <alignment horizontal="center" vertical="top" wrapText="1"/>
      <protection locked="0"/>
    </xf>
    <xf numFmtId="9" fontId="38" fillId="0" borderId="21"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left" vertical="top" wrapText="1"/>
      <protection locked="0"/>
    </xf>
    <xf numFmtId="9" fontId="38" fillId="0" borderId="38" xfId="171" applyNumberFormat="1" applyFont="1" applyFill="1" applyBorder="1" applyAlignment="1" applyProtection="1">
      <alignment horizontal="left" vertical="top" wrapText="1"/>
      <protection locked="0"/>
    </xf>
    <xf numFmtId="9" fontId="79" fillId="0" borderId="21" xfId="171" applyNumberFormat="1" applyFont="1" applyFill="1" applyBorder="1" applyAlignment="1" applyProtection="1">
      <alignment horizontal="left" vertical="top" wrapText="1"/>
      <protection locked="0"/>
    </xf>
    <xf numFmtId="0" fontId="79" fillId="24" borderId="50" xfId="171" applyFont="1" applyFill="1" applyBorder="1" applyAlignment="1" applyProtection="1">
      <alignment horizontal="left" vertical="top" wrapText="1"/>
    </xf>
    <xf numFmtId="9" fontId="79" fillId="0" borderId="20" xfId="171" applyNumberFormat="1" applyFont="1" applyFill="1" applyBorder="1" applyAlignment="1" applyProtection="1">
      <alignment horizontal="left" vertical="top" wrapText="1"/>
      <protection locked="0"/>
    </xf>
    <xf numFmtId="9" fontId="79" fillId="0" borderId="50" xfId="171" applyNumberFormat="1" applyFont="1" applyFill="1" applyBorder="1" applyAlignment="1" applyProtection="1">
      <alignment horizontal="left" vertical="top" wrapText="1"/>
      <protection locked="0"/>
    </xf>
    <xf numFmtId="9" fontId="79" fillId="0" borderId="17" xfId="171" applyNumberFormat="1" applyFont="1" applyFill="1" applyBorder="1" applyAlignment="1" applyProtection="1">
      <alignment horizontal="left"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50" xfId="171" applyNumberFormat="1" applyFont="1" applyFill="1" applyBorder="1" applyAlignment="1" applyProtection="1">
      <alignment horizontal="center" vertical="top" wrapText="1"/>
      <protection locked="0"/>
    </xf>
    <xf numFmtId="9" fontId="38" fillId="0" borderId="17"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left" vertical="top" wrapText="1"/>
      <protection locked="0"/>
    </xf>
    <xf numFmtId="9" fontId="38" fillId="0" borderId="51" xfId="171" applyNumberFormat="1" applyFont="1" applyFill="1" applyBorder="1" applyAlignment="1" applyProtection="1">
      <alignment horizontal="left" vertical="top" wrapText="1"/>
      <protection locked="0"/>
    </xf>
    <xf numFmtId="0" fontId="38" fillId="24" borderId="15" xfId="171" applyFont="1" applyFill="1" applyBorder="1" applyAlignment="1" applyProtection="1">
      <alignment horizontal="left" vertical="top" wrapText="1"/>
    </xf>
    <xf numFmtId="0" fontId="38" fillId="24" borderId="23" xfId="171" applyFont="1" applyFill="1" applyBorder="1" applyAlignment="1" applyProtection="1">
      <alignment horizontal="left" vertical="top" wrapText="1"/>
    </xf>
    <xf numFmtId="0" fontId="38" fillId="0" borderId="26" xfId="171" applyFont="1" applyFill="1" applyBorder="1" applyAlignment="1" applyProtection="1">
      <alignment horizontal="left" vertical="top" wrapText="1"/>
      <protection locked="0"/>
    </xf>
    <xf numFmtId="0" fontId="38" fillId="0" borderId="15" xfId="171" applyFont="1" applyFill="1" applyBorder="1" applyAlignment="1" applyProtection="1">
      <alignment horizontal="left" vertical="top" wrapText="1"/>
      <protection locked="0"/>
    </xf>
    <xf numFmtId="0" fontId="38" fillId="0" borderId="19" xfId="171" applyFont="1" applyFill="1" applyBorder="1" applyAlignment="1" applyProtection="1">
      <alignment horizontal="left" vertical="top" wrapText="1"/>
      <protection locked="0"/>
    </xf>
    <xf numFmtId="0" fontId="79" fillId="25" borderId="34" xfId="171" applyFont="1" applyFill="1" applyBorder="1" applyAlignment="1" applyProtection="1">
      <alignment horizontal="center"/>
    </xf>
    <xf numFmtId="0" fontId="79" fillId="25" borderId="15" xfId="171" applyFont="1" applyFill="1" applyBorder="1" applyAlignment="1" applyProtection="1">
      <alignment horizontal="center"/>
    </xf>
    <xf numFmtId="0" fontId="79" fillId="25" borderId="19" xfId="171" applyFont="1" applyFill="1" applyBorder="1" applyAlignment="1" applyProtection="1">
      <alignment horizontal="center"/>
    </xf>
    <xf numFmtId="9" fontId="72" fillId="24" borderId="43" xfId="171" applyNumberFormat="1" applyFont="1" applyFill="1" applyBorder="1" applyAlignment="1" applyProtection="1">
      <alignment horizontal="left" vertical="top" wrapText="1"/>
    </xf>
    <xf numFmtId="9" fontId="72" fillId="24" borderId="47" xfId="171" applyNumberFormat="1" applyFont="1" applyFill="1" applyBorder="1" applyAlignment="1" applyProtection="1">
      <alignment horizontal="left" vertical="top" wrapText="1"/>
    </xf>
    <xf numFmtId="9" fontId="72" fillId="24" borderId="48" xfId="171" applyNumberFormat="1" applyFont="1" applyFill="1" applyBorder="1" applyAlignment="1" applyProtection="1">
      <alignment horizontal="left" vertical="top" wrapText="1"/>
    </xf>
    <xf numFmtId="0" fontId="79" fillId="0" borderId="11" xfId="171" applyFont="1" applyFill="1" applyBorder="1" applyAlignment="1" applyProtection="1">
      <alignment horizontal="center" vertical="top" wrapText="1"/>
      <protection locked="0"/>
    </xf>
    <xf numFmtId="0" fontId="79" fillId="0" borderId="24" xfId="171" applyFont="1" applyFill="1" applyBorder="1" applyAlignment="1" applyProtection="1">
      <alignment horizontal="center" vertical="top" wrapText="1"/>
      <protection locked="0"/>
    </xf>
    <xf numFmtId="0" fontId="79" fillId="0" borderId="38" xfId="171" applyFont="1" applyFill="1" applyBorder="1" applyAlignment="1" applyProtection="1">
      <alignment horizontal="center" vertical="top" wrapText="1"/>
      <protection locked="0"/>
    </xf>
    <xf numFmtId="0" fontId="79" fillId="24" borderId="29" xfId="171" applyFont="1" applyFill="1" applyBorder="1" applyAlignment="1" applyProtection="1">
      <alignment horizontal="left"/>
    </xf>
    <xf numFmtId="0" fontId="79" fillId="24" borderId="24" xfId="171" applyFont="1" applyFill="1" applyBorder="1" applyAlignment="1" applyProtection="1">
      <alignment horizontal="left"/>
    </xf>
    <xf numFmtId="0" fontId="79" fillId="24" borderId="18" xfId="171" applyFont="1" applyFill="1" applyBorder="1" applyAlignment="1" applyProtection="1">
      <alignment horizontal="left"/>
    </xf>
    <xf numFmtId="0" fontId="79" fillId="24" borderId="49" xfId="171" applyFont="1" applyFill="1" applyBorder="1" applyAlignment="1" applyProtection="1">
      <alignment horizontal="left"/>
    </xf>
    <xf numFmtId="0" fontId="79" fillId="0" borderId="41" xfId="171" applyFont="1" applyFill="1" applyBorder="1" applyAlignment="1" applyProtection="1">
      <alignment horizontal="center" vertical="top" wrapText="1"/>
      <protection locked="0"/>
    </xf>
    <xf numFmtId="0" fontId="79" fillId="0" borderId="18" xfId="171" applyFont="1" applyFill="1" applyBorder="1" applyAlignment="1" applyProtection="1">
      <alignment horizontal="center" vertical="top" wrapText="1"/>
      <protection locked="0"/>
    </xf>
    <xf numFmtId="0" fontId="79" fillId="0" borderId="39" xfId="171" applyFont="1" applyFill="1" applyBorder="1" applyAlignment="1" applyProtection="1">
      <alignment horizontal="center" vertical="top" wrapText="1"/>
      <protection locked="0"/>
    </xf>
    <xf numFmtId="0" fontId="79" fillId="24" borderId="18" xfId="171" applyFont="1" applyFill="1" applyBorder="1" applyAlignment="1" applyProtection="1">
      <alignment horizontal="left" wrapText="1"/>
    </xf>
    <xf numFmtId="0" fontId="79" fillId="26" borderId="41" xfId="171" applyFont="1" applyFill="1" applyBorder="1" applyAlignment="1" applyProtection="1">
      <alignment horizontal="center" vertical="top" wrapText="1"/>
      <protection locked="0"/>
    </xf>
    <xf numFmtId="0" fontId="79" fillId="26" borderId="18" xfId="171" applyFont="1" applyFill="1" applyBorder="1" applyAlignment="1" applyProtection="1">
      <alignment horizontal="center" vertical="top" wrapText="1"/>
      <protection locked="0"/>
    </xf>
    <xf numFmtId="0" fontId="79" fillId="26" borderId="39" xfId="171" applyFont="1" applyFill="1" applyBorder="1" applyAlignment="1" applyProtection="1">
      <alignment horizontal="center" vertical="top" wrapText="1"/>
      <protection locked="0"/>
    </xf>
    <xf numFmtId="0" fontId="76" fillId="25" borderId="44" xfId="171" applyFont="1" applyFill="1" applyBorder="1" applyAlignment="1" applyProtection="1">
      <alignment vertical="top" wrapText="1"/>
    </xf>
    <xf numFmtId="0" fontId="76" fillId="25" borderId="45" xfId="171" applyFont="1" applyFill="1" applyBorder="1" applyAlignment="1" applyProtection="1">
      <alignment vertical="top" wrapText="1"/>
    </xf>
    <xf numFmtId="9" fontId="79" fillId="0" borderId="43" xfId="171" applyNumberFormat="1" applyFont="1" applyFill="1" applyBorder="1" applyAlignment="1" applyProtection="1">
      <alignment horizontal="center" vertical="center" wrapText="1"/>
      <protection locked="0"/>
    </xf>
    <xf numFmtId="9" fontId="79" fillId="0" borderId="52" xfId="171" applyNumberFormat="1" applyFont="1" applyFill="1" applyBorder="1" applyAlignment="1" applyProtection="1">
      <alignment horizontal="center" vertical="center" wrapText="1"/>
      <protection locked="0"/>
    </xf>
    <xf numFmtId="0" fontId="79" fillId="25" borderId="62" xfId="171" applyFont="1" applyFill="1" applyBorder="1" applyAlignment="1" applyProtection="1">
      <alignment horizontal="left" vertical="top" wrapText="1"/>
    </xf>
    <xf numFmtId="0" fontId="79" fillId="25" borderId="63" xfId="171" applyFont="1" applyFill="1" applyBorder="1" applyAlignment="1" applyProtection="1">
      <alignment horizontal="left" vertical="top" wrapText="1"/>
    </xf>
    <xf numFmtId="0" fontId="79" fillId="25" borderId="64" xfId="171" applyFont="1" applyFill="1" applyBorder="1" applyAlignment="1" applyProtection="1">
      <alignment horizontal="left" vertical="top" wrapText="1"/>
    </xf>
    <xf numFmtId="0" fontId="79" fillId="0" borderId="59" xfId="171" applyFont="1" applyFill="1" applyBorder="1" applyAlignment="1" applyProtection="1">
      <alignment horizontal="left" vertical="top" wrapText="1"/>
      <protection locked="0"/>
    </xf>
    <xf numFmtId="0" fontId="79" fillId="0" borderId="60" xfId="171" applyFont="1" applyFill="1" applyBorder="1" applyAlignment="1" applyProtection="1">
      <alignment horizontal="left" vertical="top" wrapText="1"/>
      <protection locked="0"/>
    </xf>
    <xf numFmtId="0" fontId="79" fillId="0" borderId="61" xfId="171" applyFont="1" applyFill="1" applyBorder="1" applyAlignment="1" applyProtection="1">
      <alignment horizontal="left" vertical="top" wrapText="1"/>
      <protection locked="0"/>
    </xf>
    <xf numFmtId="0" fontId="37" fillId="26" borderId="0" xfId="0" applyFont="1" applyFill="1" applyBorder="1" applyAlignment="1" applyProtection="1">
      <alignment horizontal="left" vertical="top" wrapText="1"/>
      <protection locked="0"/>
    </xf>
    <xf numFmtId="0" fontId="58" fillId="26" borderId="0" xfId="168" applyFont="1" applyFill="1" applyBorder="1" applyAlignment="1" applyProtection="1">
      <alignment horizontal="left" vertical="top" wrapText="1"/>
    </xf>
    <xf numFmtId="9" fontId="79" fillId="0" borderId="41" xfId="171" applyNumberFormat="1" applyFont="1" applyFill="1" applyBorder="1" applyAlignment="1" applyProtection="1">
      <alignment horizontal="center" vertical="top" wrapText="1"/>
      <protection locked="0"/>
    </xf>
    <xf numFmtId="9" fontId="79" fillId="0" borderId="39" xfId="171" applyNumberFormat="1" applyFont="1" applyFill="1" applyBorder="1" applyAlignment="1" applyProtection="1">
      <alignment horizontal="center" vertical="top" wrapText="1"/>
      <protection locked="0"/>
    </xf>
    <xf numFmtId="0" fontId="16" fillId="48" borderId="0" xfId="0" applyFont="1" applyFill="1" applyAlignment="1">
      <alignment horizontal="left" wrapText="1"/>
    </xf>
    <xf numFmtId="0" fontId="0" fillId="48" borderId="0" xfId="0" applyFill="1" applyAlignment="1">
      <alignment horizontal="left"/>
    </xf>
    <xf numFmtId="0" fontId="99" fillId="48" borderId="0" xfId="80" applyFont="1" applyFill="1" applyAlignment="1" applyProtection="1">
      <alignment horizontal="left"/>
      <protection locked="0"/>
    </xf>
    <xf numFmtId="0" fontId="38" fillId="0" borderId="11" xfId="171" applyFont="1" applyFill="1" applyBorder="1" applyAlignment="1" applyProtection="1">
      <alignment horizontal="left" vertical="top" wrapText="1"/>
      <protection locked="0"/>
    </xf>
    <xf numFmtId="0" fontId="38" fillId="0" borderId="24" xfId="171" applyFont="1" applyFill="1" applyBorder="1" applyAlignment="1" applyProtection="1">
      <alignment horizontal="left" vertical="top" wrapText="1"/>
      <protection locked="0"/>
    </xf>
    <xf numFmtId="0" fontId="38" fillId="0" borderId="38" xfId="171" applyFont="1" applyFill="1" applyBorder="1" applyAlignment="1" applyProtection="1">
      <alignment horizontal="left" vertical="top" wrapText="1"/>
      <protection locked="0"/>
    </xf>
    <xf numFmtId="0" fontId="38" fillId="26" borderId="41" xfId="171" applyFont="1" applyFill="1" applyBorder="1" applyAlignment="1" applyProtection="1">
      <alignment horizontal="center" vertical="top" wrapText="1"/>
      <protection locked="0"/>
    </xf>
    <xf numFmtId="0" fontId="38" fillId="26" borderId="18" xfId="171" applyFont="1" applyFill="1" applyBorder="1" applyAlignment="1" applyProtection="1">
      <alignment horizontal="center" vertical="top" wrapText="1"/>
      <protection locked="0"/>
    </xf>
    <xf numFmtId="0" fontId="38" fillId="26" borderId="39" xfId="171" applyFont="1" applyFill="1" applyBorder="1" applyAlignment="1" applyProtection="1">
      <alignment horizontal="center" vertical="top" wrapText="1"/>
      <protection locked="0"/>
    </xf>
    <xf numFmtId="0" fontId="38" fillId="0" borderId="11" xfId="171" applyFont="1" applyFill="1" applyBorder="1" applyAlignment="1" applyProtection="1">
      <alignment horizontal="center" vertical="top" wrapText="1"/>
      <protection locked="0"/>
    </xf>
    <xf numFmtId="0" fontId="38" fillId="0" borderId="24" xfId="171" applyFont="1" applyFill="1" applyBorder="1" applyAlignment="1" applyProtection="1">
      <alignment horizontal="center" vertical="top" wrapText="1"/>
      <protection locked="0"/>
    </xf>
    <xf numFmtId="0" fontId="38" fillId="0" borderId="38" xfId="171" applyFont="1" applyFill="1" applyBorder="1" applyAlignment="1" applyProtection="1">
      <alignment horizontal="center" vertical="top" wrapText="1"/>
      <protection locked="0"/>
    </xf>
    <xf numFmtId="17" fontId="38" fillId="0" borderId="41" xfId="171" applyNumberFormat="1" applyFont="1" applyFill="1" applyBorder="1" applyAlignment="1" applyProtection="1">
      <alignment horizontal="center" vertical="top" wrapText="1"/>
      <protection locked="0"/>
    </xf>
    <xf numFmtId="0" fontId="38" fillId="0" borderId="18" xfId="171" applyFont="1" applyFill="1" applyBorder="1" applyAlignment="1" applyProtection="1">
      <alignment horizontal="center" vertical="top" wrapText="1"/>
      <protection locked="0"/>
    </xf>
    <xf numFmtId="0" fontId="38" fillId="0" borderId="39" xfId="171" applyFont="1" applyFill="1" applyBorder="1" applyAlignment="1" applyProtection="1">
      <alignment horizontal="center" vertical="top" wrapText="1"/>
      <protection locked="0"/>
    </xf>
    <xf numFmtId="0" fontId="38" fillId="0" borderId="11" xfId="0" applyFont="1" applyFill="1" applyBorder="1" applyAlignment="1" applyProtection="1">
      <alignment horizontal="left" vertical="top" wrapText="1"/>
      <protection locked="0"/>
    </xf>
    <xf numFmtId="0" fontId="38" fillId="0" borderId="24" xfId="0" applyFont="1" applyFill="1" applyBorder="1" applyAlignment="1" applyProtection="1">
      <alignment horizontal="left" vertical="top" wrapText="1"/>
      <protection locked="0"/>
    </xf>
    <xf numFmtId="0" fontId="38" fillId="0" borderId="38" xfId="0" applyFont="1" applyFill="1" applyBorder="1" applyAlignment="1" applyProtection="1">
      <alignment horizontal="left" vertical="top" wrapText="1"/>
      <protection locked="0"/>
    </xf>
    <xf numFmtId="9" fontId="38" fillId="0" borderId="38" xfId="171" applyNumberFormat="1" applyFont="1" applyFill="1" applyBorder="1" applyAlignment="1" applyProtection="1">
      <alignment horizontal="center" vertical="top" wrapText="1"/>
      <protection locked="0"/>
    </xf>
    <xf numFmtId="9" fontId="38" fillId="0" borderId="24" xfId="171" applyNumberFormat="1" applyFont="1" applyFill="1" applyBorder="1" applyAlignment="1" applyProtection="1">
      <alignment horizontal="left" vertical="top" wrapText="1"/>
      <protection locked="0"/>
    </xf>
    <xf numFmtId="9" fontId="38" fillId="0" borderId="11" xfId="0" applyNumberFormat="1" applyFont="1" applyFill="1" applyBorder="1" applyAlignment="1" applyProtection="1">
      <alignment horizontal="left" vertical="top" wrapText="1"/>
      <protection locked="0"/>
    </xf>
    <xf numFmtId="9" fontId="38" fillId="0" borderId="24" xfId="0" applyNumberFormat="1" applyFont="1" applyFill="1" applyBorder="1" applyAlignment="1" applyProtection="1">
      <alignment horizontal="left" vertical="top" wrapText="1"/>
      <protection locked="0"/>
    </xf>
    <xf numFmtId="9" fontId="38" fillId="0" borderId="38" xfId="0" applyNumberFormat="1" applyFont="1" applyFill="1" applyBorder="1" applyAlignment="1" applyProtection="1">
      <alignment horizontal="left" vertical="top" wrapText="1"/>
      <protection locked="0"/>
    </xf>
    <xf numFmtId="9" fontId="38" fillId="0" borderId="16" xfId="171" applyNumberFormat="1" applyFont="1" applyFill="1" applyBorder="1" applyAlignment="1" applyProtection="1">
      <alignment horizontal="center" vertical="center" wrapText="1"/>
      <protection locked="0"/>
    </xf>
    <xf numFmtId="0" fontId="38" fillId="48" borderId="0" xfId="168" applyFont="1" applyFill="1" applyBorder="1" applyAlignment="1" applyProtection="1">
      <alignment horizontal="left" vertical="center" wrapText="1"/>
    </xf>
    <xf numFmtId="0" fontId="40" fillId="48" borderId="0" xfId="168" applyFont="1" applyFill="1" applyBorder="1" applyAlignment="1" applyProtection="1">
      <alignment horizontal="left" vertical="center" wrapText="1"/>
    </xf>
    <xf numFmtId="0" fontId="44" fillId="48" borderId="0" xfId="168" applyFont="1" applyFill="1" applyBorder="1" applyAlignment="1" applyProtection="1">
      <alignment horizontal="left" vertical="center"/>
    </xf>
    <xf numFmtId="0" fontId="104" fillId="24" borderId="24" xfId="171" applyFont="1" applyFill="1" applyBorder="1" applyAlignment="1" applyProtection="1">
      <alignment horizontal="left" vertical="top" wrapText="1"/>
    </xf>
    <xf numFmtId="0" fontId="104" fillId="24" borderId="21" xfId="171" applyFont="1" applyFill="1" applyBorder="1" applyAlignment="1" applyProtection="1">
      <alignment horizontal="left" vertical="top" wrapText="1"/>
    </xf>
    <xf numFmtId="9" fontId="104" fillId="0" borderId="11" xfId="171" applyNumberFormat="1" applyFont="1" applyFill="1" applyBorder="1" applyAlignment="1" applyProtection="1">
      <alignment horizontal="center" vertical="top" wrapText="1"/>
      <protection locked="0"/>
    </xf>
    <xf numFmtId="9" fontId="104" fillId="0" borderId="38" xfId="171" applyNumberFormat="1" applyFont="1" applyFill="1" applyBorder="1" applyAlignment="1" applyProtection="1">
      <alignment horizontal="center" vertical="top" wrapText="1"/>
      <protection locked="0"/>
    </xf>
    <xf numFmtId="0" fontId="104" fillId="25" borderId="62" xfId="171" applyFont="1" applyFill="1" applyBorder="1" applyAlignment="1" applyProtection="1">
      <alignment horizontal="left" vertical="top" wrapText="1"/>
    </xf>
    <xf numFmtId="0" fontId="104" fillId="25" borderId="63" xfId="171" applyFont="1" applyFill="1" applyBorder="1" applyAlignment="1" applyProtection="1">
      <alignment horizontal="left" vertical="top" wrapText="1"/>
    </xf>
    <xf numFmtId="0" fontId="104" fillId="25" borderId="64" xfId="171" applyFont="1" applyFill="1" applyBorder="1" applyAlignment="1" applyProtection="1">
      <alignment horizontal="left" vertical="top" wrapText="1"/>
    </xf>
    <xf numFmtId="0" fontId="104" fillId="0" borderId="59" xfId="171" applyFont="1" applyFill="1" applyBorder="1" applyAlignment="1" applyProtection="1">
      <alignment horizontal="left" vertical="top" wrapText="1"/>
      <protection locked="0"/>
    </xf>
    <xf numFmtId="0" fontId="104" fillId="0" borderId="60" xfId="171" applyFont="1" applyFill="1" applyBorder="1" applyAlignment="1" applyProtection="1">
      <alignment horizontal="left" vertical="top" wrapText="1"/>
      <protection locked="0"/>
    </xf>
    <xf numFmtId="0" fontId="104" fillId="0" borderId="61" xfId="171" applyFont="1" applyFill="1" applyBorder="1" applyAlignment="1" applyProtection="1">
      <alignment horizontal="left" vertical="top" wrapText="1"/>
      <protection locked="0"/>
    </xf>
    <xf numFmtId="0" fontId="104" fillId="0" borderId="11" xfId="171" applyFont="1" applyFill="1" applyBorder="1" applyAlignment="1" applyProtection="1">
      <alignment horizontal="left" vertical="top" wrapText="1"/>
      <protection locked="0"/>
    </xf>
    <xf numFmtId="0" fontId="104" fillId="0" borderId="24" xfId="171" applyFont="1" applyFill="1" applyBorder="1" applyAlignment="1" applyProtection="1">
      <alignment horizontal="left" vertical="top" wrapText="1"/>
      <protection locked="0"/>
    </xf>
    <xf numFmtId="0" fontId="104" fillId="0" borderId="38" xfId="171" applyFont="1" applyFill="1" applyBorder="1" applyAlignment="1" applyProtection="1">
      <alignment horizontal="left" vertical="top" wrapText="1"/>
      <protection locked="0"/>
    </xf>
    <xf numFmtId="0" fontId="104" fillId="24" borderId="29" xfId="171" applyFont="1" applyFill="1" applyBorder="1" applyAlignment="1" applyProtection="1">
      <alignment horizontal="left" vertical="top" wrapText="1"/>
    </xf>
    <xf numFmtId="0" fontId="104" fillId="24" borderId="38" xfId="171" applyFont="1" applyFill="1" applyBorder="1" applyAlignment="1" applyProtection="1">
      <alignment horizontal="left" vertical="top" wrapText="1"/>
    </xf>
    <xf numFmtId="0" fontId="104" fillId="24" borderId="18" xfId="171" applyFont="1" applyFill="1" applyBorder="1" applyAlignment="1" applyProtection="1">
      <alignment horizontal="left" vertical="top" wrapText="1"/>
    </xf>
    <xf numFmtId="0" fontId="104" fillId="24" borderId="49" xfId="171" applyFont="1" applyFill="1" applyBorder="1" applyAlignment="1" applyProtection="1">
      <alignment horizontal="left" vertical="top" wrapText="1"/>
    </xf>
    <xf numFmtId="9" fontId="104" fillId="0" borderId="41" xfId="171" applyNumberFormat="1" applyFont="1" applyFill="1" applyBorder="1" applyAlignment="1" applyProtection="1">
      <alignment horizontal="center" vertical="top" wrapText="1"/>
      <protection locked="0"/>
    </xf>
    <xf numFmtId="9" fontId="104" fillId="0" borderId="39" xfId="171" applyNumberFormat="1" applyFont="1" applyFill="1" applyBorder="1" applyAlignment="1" applyProtection="1">
      <alignment horizontal="center" vertical="top" wrapText="1"/>
      <protection locked="0"/>
    </xf>
    <xf numFmtId="0" fontId="104" fillId="0" borderId="20" xfId="171" applyFont="1" applyFill="1" applyBorder="1" applyAlignment="1" applyProtection="1">
      <alignment horizontal="left" vertical="top" wrapText="1"/>
      <protection locked="0"/>
    </xf>
    <xf numFmtId="0" fontId="104" fillId="0" borderId="50" xfId="171" applyFont="1" applyFill="1" applyBorder="1" applyAlignment="1" applyProtection="1">
      <alignment horizontal="left" vertical="top" wrapText="1"/>
      <protection locked="0"/>
    </xf>
    <xf numFmtId="0" fontId="104" fillId="0" borderId="51" xfId="171" applyFont="1" applyFill="1" applyBorder="1" applyAlignment="1" applyProtection="1">
      <alignment horizontal="left" vertical="top" wrapText="1"/>
      <protection locked="0"/>
    </xf>
    <xf numFmtId="0" fontId="109" fillId="25" borderId="44" xfId="171" applyFont="1" applyFill="1" applyBorder="1" applyAlignment="1" applyProtection="1">
      <alignment vertical="top" wrapText="1"/>
    </xf>
    <xf numFmtId="0" fontId="109" fillId="25" borderId="45" xfId="171" applyFont="1" applyFill="1" applyBorder="1" applyAlignment="1" applyProtection="1">
      <alignment vertical="top" wrapText="1"/>
    </xf>
    <xf numFmtId="0" fontId="104" fillId="24" borderId="46" xfId="171" applyFont="1" applyFill="1" applyBorder="1" applyAlignment="1" applyProtection="1">
      <alignment horizontal="left" vertical="top" wrapText="1"/>
    </xf>
    <xf numFmtId="0" fontId="104" fillId="24" borderId="47" xfId="171" applyFont="1" applyFill="1" applyBorder="1" applyAlignment="1" applyProtection="1">
      <alignment horizontal="left" vertical="top" wrapText="1"/>
    </xf>
    <xf numFmtId="0" fontId="104" fillId="24" borderId="48" xfId="171" applyFont="1" applyFill="1" applyBorder="1" applyAlignment="1" applyProtection="1">
      <alignment horizontal="left" vertical="top" wrapText="1"/>
    </xf>
    <xf numFmtId="9" fontId="104" fillId="0" borderId="43" xfId="171" applyNumberFormat="1" applyFont="1" applyFill="1" applyBorder="1" applyAlignment="1" applyProtection="1">
      <alignment horizontal="center" vertical="center" wrapText="1"/>
      <protection locked="0"/>
    </xf>
    <xf numFmtId="9" fontId="104" fillId="0" borderId="52" xfId="171" applyNumberFormat="1" applyFont="1" applyFill="1" applyBorder="1" applyAlignment="1" applyProtection="1">
      <alignment horizontal="center" vertical="center" wrapText="1"/>
      <protection locked="0"/>
    </xf>
    <xf numFmtId="0" fontId="104" fillId="24" borderId="18" xfId="171" applyFont="1" applyFill="1" applyBorder="1" applyAlignment="1" applyProtection="1">
      <alignment horizontal="left" wrapText="1"/>
    </xf>
    <xf numFmtId="0" fontId="104" fillId="26" borderId="41" xfId="171" applyFont="1" applyFill="1" applyBorder="1" applyAlignment="1" applyProtection="1">
      <alignment horizontal="center" vertical="top" wrapText="1"/>
      <protection locked="0"/>
    </xf>
    <xf numFmtId="0" fontId="104" fillId="26" borderId="18" xfId="171" applyFont="1" applyFill="1" applyBorder="1" applyAlignment="1" applyProtection="1">
      <alignment horizontal="center" vertical="top" wrapText="1"/>
      <protection locked="0"/>
    </xf>
    <xf numFmtId="0" fontId="104" fillId="26" borderId="39" xfId="171" applyFont="1" applyFill="1" applyBorder="1" applyAlignment="1" applyProtection="1">
      <alignment horizontal="center" vertical="top" wrapText="1"/>
      <protection locked="0"/>
    </xf>
    <xf numFmtId="0" fontId="104" fillId="0" borderId="11" xfId="171" applyFont="1" applyFill="1" applyBorder="1" applyAlignment="1" applyProtection="1">
      <alignment horizontal="center" vertical="top" wrapText="1"/>
      <protection locked="0"/>
    </xf>
    <xf numFmtId="0" fontId="104" fillId="0" borderId="24" xfId="171" applyFont="1" applyFill="1" applyBorder="1" applyAlignment="1" applyProtection="1">
      <alignment horizontal="center" vertical="top" wrapText="1"/>
      <protection locked="0"/>
    </xf>
    <xf numFmtId="0" fontId="104" fillId="0" borderId="38" xfId="171" applyFont="1" applyFill="1" applyBorder="1" applyAlignment="1" applyProtection="1">
      <alignment horizontal="center" vertical="top" wrapText="1"/>
      <protection locked="0"/>
    </xf>
    <xf numFmtId="0" fontId="104" fillId="24" borderId="29" xfId="171" applyFont="1" applyFill="1" applyBorder="1" applyAlignment="1" applyProtection="1">
      <alignment horizontal="left"/>
    </xf>
    <xf numFmtId="0" fontId="104" fillId="24" borderId="24" xfId="171" applyFont="1" applyFill="1" applyBorder="1" applyAlignment="1" applyProtection="1">
      <alignment horizontal="left"/>
    </xf>
    <xf numFmtId="0" fontId="104" fillId="24" borderId="18" xfId="171" applyFont="1" applyFill="1" applyBorder="1" applyAlignment="1" applyProtection="1">
      <alignment horizontal="left"/>
    </xf>
    <xf numFmtId="0" fontId="104" fillId="24" borderId="49" xfId="171" applyFont="1" applyFill="1" applyBorder="1" applyAlignment="1" applyProtection="1">
      <alignment horizontal="left"/>
    </xf>
    <xf numFmtId="0" fontId="104" fillId="0" borderId="41" xfId="171" applyFont="1" applyFill="1" applyBorder="1" applyAlignment="1" applyProtection="1">
      <alignment horizontal="center" vertical="top" wrapText="1"/>
      <protection locked="0"/>
    </xf>
    <xf numFmtId="0" fontId="104" fillId="0" borderId="18" xfId="171" applyFont="1" applyFill="1" applyBorder="1" applyAlignment="1" applyProtection="1">
      <alignment horizontal="center" vertical="top" wrapText="1"/>
      <protection locked="0"/>
    </xf>
    <xf numFmtId="0" fontId="104" fillId="0" borderId="39" xfId="171" applyFont="1" applyFill="1" applyBorder="1" applyAlignment="1" applyProtection="1">
      <alignment horizontal="center" vertical="top" wrapText="1"/>
      <protection locked="0"/>
    </xf>
    <xf numFmtId="9" fontId="104" fillId="0" borderId="11" xfId="171" applyNumberFormat="1" applyFont="1" applyFill="1" applyBorder="1" applyAlignment="1" applyProtection="1">
      <alignment horizontal="left" vertical="top" wrapText="1"/>
      <protection locked="0"/>
    </xf>
    <xf numFmtId="9" fontId="104" fillId="0" borderId="24" xfId="171" applyNumberFormat="1" applyFont="1" applyFill="1" applyBorder="1" applyAlignment="1" applyProtection="1">
      <alignment horizontal="left" vertical="top" wrapText="1"/>
      <protection locked="0"/>
    </xf>
    <xf numFmtId="9" fontId="104" fillId="0" borderId="38" xfId="171" applyNumberFormat="1" applyFont="1" applyFill="1" applyBorder="1" applyAlignment="1" applyProtection="1">
      <alignment horizontal="left" vertical="top" wrapText="1"/>
      <protection locked="0"/>
    </xf>
    <xf numFmtId="0" fontId="104" fillId="25" borderId="34" xfId="171" applyFont="1" applyFill="1" applyBorder="1" applyAlignment="1" applyProtection="1">
      <alignment horizontal="center"/>
    </xf>
    <xf numFmtId="0" fontId="104" fillId="25" borderId="15" xfId="171" applyFont="1" applyFill="1" applyBorder="1" applyAlignment="1" applyProtection="1">
      <alignment horizontal="center"/>
    </xf>
    <xf numFmtId="0" fontId="104" fillId="25" borderId="19" xfId="171" applyFont="1" applyFill="1" applyBorder="1" applyAlignment="1" applyProtection="1">
      <alignment horizontal="center"/>
    </xf>
    <xf numFmtId="9" fontId="104" fillId="0" borderId="21" xfId="171" applyNumberFormat="1" applyFont="1" applyFill="1" applyBorder="1" applyAlignment="1" applyProtection="1">
      <alignment horizontal="left" vertical="top" wrapText="1"/>
      <protection locked="0"/>
    </xf>
    <xf numFmtId="0" fontId="104" fillId="24" borderId="50" xfId="171" applyFont="1" applyFill="1" applyBorder="1" applyAlignment="1" applyProtection="1">
      <alignment horizontal="left" vertical="top" wrapText="1"/>
    </xf>
    <xf numFmtId="9" fontId="104" fillId="0" borderId="20" xfId="171" applyNumberFormat="1" applyFont="1" applyFill="1" applyBorder="1" applyAlignment="1" applyProtection="1">
      <alignment horizontal="left" vertical="top" wrapText="1"/>
      <protection locked="0"/>
    </xf>
    <xf numFmtId="9" fontId="104" fillId="0" borderId="50" xfId="171" applyNumberFormat="1" applyFont="1" applyFill="1" applyBorder="1" applyAlignment="1" applyProtection="1">
      <alignment horizontal="left" vertical="top" wrapText="1"/>
      <protection locked="0"/>
    </xf>
    <xf numFmtId="9" fontId="104" fillId="0" borderId="17" xfId="171" applyNumberFormat="1" applyFont="1" applyFill="1" applyBorder="1" applyAlignment="1" applyProtection="1">
      <alignment horizontal="left" vertical="top" wrapText="1"/>
      <protection locked="0"/>
    </xf>
    <xf numFmtId="9" fontId="113" fillId="24" borderId="43" xfId="171" applyNumberFormat="1" applyFont="1" applyFill="1" applyBorder="1" applyAlignment="1" applyProtection="1">
      <alignment horizontal="left" vertical="top" wrapText="1"/>
    </xf>
    <xf numFmtId="9" fontId="113" fillId="24" borderId="47" xfId="171" applyNumberFormat="1" applyFont="1" applyFill="1" applyBorder="1" applyAlignment="1" applyProtection="1">
      <alignment horizontal="left" vertical="top" wrapText="1"/>
    </xf>
    <xf numFmtId="9" fontId="113" fillId="24" borderId="48" xfId="171" applyNumberFormat="1" applyFont="1" applyFill="1" applyBorder="1" applyAlignment="1" applyProtection="1">
      <alignment horizontal="left" vertical="top" wrapText="1"/>
    </xf>
    <xf numFmtId="9" fontId="104" fillId="0" borderId="20" xfId="171" applyNumberFormat="1" applyFont="1" applyFill="1" applyBorder="1" applyAlignment="1" applyProtection="1">
      <alignment horizontal="center" vertical="top" wrapText="1"/>
      <protection locked="0"/>
    </xf>
    <xf numFmtId="9" fontId="104" fillId="0" borderId="51" xfId="171" applyNumberFormat="1" applyFont="1" applyFill="1" applyBorder="1" applyAlignment="1" applyProtection="1">
      <alignment horizontal="center" vertical="top" wrapText="1"/>
      <protection locked="0"/>
    </xf>
    <xf numFmtId="0" fontId="104" fillId="24" borderId="37" xfId="171" applyFont="1" applyFill="1" applyBorder="1" applyAlignment="1" applyProtection="1">
      <alignment horizontal="left" vertical="top" wrapText="1"/>
    </xf>
    <xf numFmtId="0" fontId="104" fillId="24" borderId="0" xfId="171" applyFont="1" applyFill="1" applyBorder="1" applyAlignment="1" applyProtection="1">
      <alignment horizontal="left" vertical="top" wrapText="1"/>
    </xf>
    <xf numFmtId="9" fontId="104" fillId="0" borderId="26" xfId="171" applyNumberFormat="1" applyFont="1" applyFill="1" applyBorder="1" applyAlignment="1" applyProtection="1">
      <alignment horizontal="center" vertical="top" wrapText="1"/>
      <protection locked="0"/>
    </xf>
    <xf numFmtId="9" fontId="104" fillId="0" borderId="15" xfId="171" applyNumberFormat="1" applyFont="1" applyFill="1" applyBorder="1" applyAlignment="1" applyProtection="1">
      <alignment horizontal="center" vertical="top" wrapText="1"/>
      <protection locked="0"/>
    </xf>
    <xf numFmtId="9" fontId="104" fillId="0" borderId="19" xfId="171" applyNumberFormat="1" applyFont="1" applyFill="1" applyBorder="1" applyAlignment="1" applyProtection="1">
      <alignment horizontal="center" vertical="top" wrapText="1"/>
      <protection locked="0"/>
    </xf>
    <xf numFmtId="0" fontId="104" fillId="24" borderId="33" xfId="171" applyFont="1" applyFill="1" applyBorder="1" applyAlignment="1" applyProtection="1">
      <alignment horizontal="left" vertical="top" wrapText="1"/>
    </xf>
    <xf numFmtId="0" fontId="109" fillId="45" borderId="44" xfId="171" applyFont="1" applyFill="1" applyBorder="1" applyAlignment="1" applyProtection="1">
      <alignment horizontal="left" vertical="top" wrapText="1"/>
    </xf>
    <xf numFmtId="0" fontId="109" fillId="45" borderId="45" xfId="171" applyFont="1" applyFill="1" applyBorder="1" applyAlignment="1" applyProtection="1">
      <alignment horizontal="left" vertical="top" wrapText="1"/>
    </xf>
    <xf numFmtId="0" fontId="104" fillId="24" borderId="34" xfId="171" applyFont="1" applyFill="1" applyBorder="1" applyAlignment="1" applyProtection="1">
      <alignment horizontal="left" vertical="top" wrapText="1"/>
    </xf>
    <xf numFmtId="0" fontId="104" fillId="24" borderId="15" xfId="171" applyFont="1" applyFill="1" applyBorder="1" applyAlignment="1" applyProtection="1">
      <alignment horizontal="left" vertical="top" wrapText="1"/>
    </xf>
    <xf numFmtId="0" fontId="104" fillId="24" borderId="23" xfId="171" applyFont="1" applyFill="1" applyBorder="1" applyAlignment="1" applyProtection="1">
      <alignment horizontal="left" vertical="top" wrapText="1"/>
    </xf>
    <xf numFmtId="0" fontId="104" fillId="25" borderId="34" xfId="171" applyFont="1" applyFill="1" applyBorder="1" applyAlignment="1" applyProtection="1">
      <alignment horizontal="left" vertical="top" wrapText="1"/>
    </xf>
    <xf numFmtId="0" fontId="104" fillId="25" borderId="0" xfId="171" applyFont="1" applyFill="1" applyBorder="1" applyAlignment="1" applyProtection="1">
      <alignment horizontal="left" vertical="top" wrapText="1"/>
    </xf>
    <xf numFmtId="0" fontId="104" fillId="24" borderId="53" xfId="171" applyFont="1" applyFill="1" applyBorder="1" applyAlignment="1" applyProtection="1">
      <alignment horizontal="center" vertical="top" wrapText="1"/>
    </xf>
    <xf numFmtId="0" fontId="104" fillId="24" borderId="54" xfId="171" applyFont="1" applyFill="1" applyBorder="1" applyAlignment="1" applyProtection="1">
      <alignment horizontal="center" vertical="top" wrapText="1"/>
    </xf>
    <xf numFmtId="0" fontId="113" fillId="24" borderId="42" xfId="171" applyFont="1" applyFill="1" applyBorder="1" applyAlignment="1" applyProtection="1">
      <alignment horizontal="center" vertical="top" wrapText="1"/>
    </xf>
    <xf numFmtId="0" fontId="113" fillId="24" borderId="27" xfId="171" applyFont="1" applyFill="1" applyBorder="1" applyAlignment="1" applyProtection="1">
      <alignment horizontal="center" vertical="top" wrapText="1"/>
    </xf>
    <xf numFmtId="0" fontId="113" fillId="24" borderId="40" xfId="171" applyFont="1" applyFill="1" applyBorder="1" applyAlignment="1" applyProtection="1">
      <alignment horizontal="center" vertical="top" wrapText="1"/>
    </xf>
    <xf numFmtId="0" fontId="104" fillId="0" borderId="20" xfId="171" applyFont="1" applyFill="1" applyBorder="1" applyAlignment="1" applyProtection="1">
      <alignment horizontal="center" vertical="top" wrapText="1"/>
      <protection locked="0"/>
    </xf>
    <xf numFmtId="0" fontId="104" fillId="0" borderId="17" xfId="171" applyFont="1" applyFill="1" applyBorder="1" applyAlignment="1" applyProtection="1">
      <alignment horizontal="center" vertical="top" wrapText="1"/>
      <protection locked="0"/>
    </xf>
    <xf numFmtId="0" fontId="104" fillId="27" borderId="24" xfId="171" applyNumberFormat="1" applyFont="1" applyFill="1" applyBorder="1" applyAlignment="1" applyProtection="1">
      <alignment horizontal="left" vertical="top" wrapText="1"/>
    </xf>
    <xf numFmtId="0" fontId="104" fillId="27" borderId="21" xfId="171" applyNumberFormat="1" applyFont="1" applyFill="1" applyBorder="1" applyAlignment="1" applyProtection="1">
      <alignment horizontal="left" vertical="top" wrapText="1"/>
    </xf>
    <xf numFmtId="9" fontId="104" fillId="0" borderId="16" xfId="171" applyNumberFormat="1" applyFont="1" applyFill="1" applyBorder="1" applyAlignment="1" applyProtection="1">
      <alignment horizontal="center" vertical="center" wrapText="1"/>
      <protection locked="0"/>
    </xf>
    <xf numFmtId="0" fontId="104" fillId="27" borderId="18" xfId="171" applyNumberFormat="1" applyFont="1" applyFill="1" applyBorder="1" applyAlignment="1" applyProtection="1">
      <alignment horizontal="left" vertical="top" wrapText="1"/>
    </xf>
    <xf numFmtId="0" fontId="104" fillId="27" borderId="49" xfId="171" applyNumberFormat="1" applyFont="1" applyFill="1" applyBorder="1" applyAlignment="1" applyProtection="1">
      <alignment horizontal="left" vertical="top" wrapText="1"/>
    </xf>
    <xf numFmtId="0" fontId="109" fillId="25" borderId="30" xfId="171" applyFont="1" applyFill="1" applyBorder="1" applyAlignment="1" applyProtection="1">
      <alignment horizontal="left" vertical="top" wrapText="1"/>
    </xf>
    <xf numFmtId="0" fontId="109" fillId="25" borderId="50" xfId="171" applyFont="1" applyFill="1" applyBorder="1" applyAlignment="1" applyProtection="1">
      <alignment horizontal="left" vertical="top" wrapText="1"/>
    </xf>
    <xf numFmtId="0" fontId="104" fillId="27" borderId="46" xfId="171" applyNumberFormat="1" applyFont="1" applyFill="1" applyBorder="1" applyAlignment="1" applyProtection="1">
      <alignment horizontal="left" vertical="top" wrapText="1"/>
    </xf>
    <xf numFmtId="0" fontId="104" fillId="27" borderId="47" xfId="171" applyNumberFormat="1" applyFont="1" applyFill="1" applyBorder="1" applyAlignment="1" applyProtection="1">
      <alignment horizontal="left" vertical="top" wrapText="1"/>
    </xf>
    <xf numFmtId="0" fontId="104" fillId="27" borderId="52" xfId="171" applyNumberFormat="1" applyFont="1" applyFill="1" applyBorder="1" applyAlignment="1" applyProtection="1">
      <alignment horizontal="left" vertical="top" wrapText="1"/>
    </xf>
    <xf numFmtId="0" fontId="113" fillId="27" borderId="34" xfId="171" applyNumberFormat="1" applyFont="1" applyFill="1" applyBorder="1" applyAlignment="1" applyProtection="1">
      <alignment horizontal="left" vertical="center" wrapText="1"/>
    </xf>
    <xf numFmtId="0" fontId="113" fillId="27" borderId="15" xfId="171" applyFont="1" applyFill="1" applyBorder="1" applyAlignment="1" applyProtection="1">
      <alignment horizontal="left" vertical="center" wrapText="1"/>
    </xf>
    <xf numFmtId="0" fontId="113" fillId="27" borderId="23" xfId="171" applyFont="1" applyFill="1" applyBorder="1" applyAlignment="1" applyProtection="1">
      <alignment horizontal="left" vertical="center" wrapText="1"/>
    </xf>
    <xf numFmtId="0" fontId="113" fillId="27" borderId="11" xfId="171" applyNumberFormat="1" applyFont="1" applyFill="1" applyBorder="1" applyAlignment="1" applyProtection="1">
      <alignment horizontal="center" vertical="top" wrapText="1"/>
    </xf>
    <xf numFmtId="0" fontId="113" fillId="27" borderId="21" xfId="171" applyNumberFormat="1" applyFont="1" applyFill="1" applyBorder="1" applyAlignment="1" applyProtection="1">
      <alignment horizontal="center" vertical="top" wrapText="1"/>
    </xf>
    <xf numFmtId="9" fontId="104" fillId="0" borderId="24" xfId="171" applyNumberFormat="1" applyFont="1" applyFill="1" applyBorder="1" applyAlignment="1" applyProtection="1">
      <alignment horizontal="center" vertical="top" wrapText="1"/>
      <protection locked="0"/>
    </xf>
    <xf numFmtId="1" fontId="104" fillId="0" borderId="11" xfId="171" applyNumberFormat="1" applyFont="1" applyFill="1" applyBorder="1" applyAlignment="1" applyProtection="1">
      <alignment horizontal="left" vertical="top" wrapText="1"/>
      <protection locked="0"/>
    </xf>
    <xf numFmtId="1" fontId="104" fillId="0" borderId="38" xfId="171" applyNumberFormat="1" applyFont="1" applyFill="1" applyBorder="1" applyAlignment="1" applyProtection="1">
      <alignment horizontal="left" vertical="top" wrapText="1"/>
      <protection locked="0"/>
    </xf>
    <xf numFmtId="9" fontId="104" fillId="24" borderId="29" xfId="183" applyFont="1" applyFill="1" applyBorder="1" applyAlignment="1" applyProtection="1">
      <alignment horizontal="left" vertical="top" wrapText="1"/>
    </xf>
    <xf numFmtId="165" fontId="104" fillId="0" borderId="11" xfId="158" applyNumberFormat="1" applyFont="1" applyFill="1" applyBorder="1" applyAlignment="1" applyProtection="1">
      <alignment horizontal="left" vertical="top" wrapText="1"/>
      <protection locked="0"/>
    </xf>
    <xf numFmtId="165" fontId="104" fillId="0" borderId="24" xfId="158" applyNumberFormat="1" applyFont="1" applyFill="1" applyBorder="1" applyAlignment="1" applyProtection="1">
      <alignment horizontal="left" vertical="top" wrapText="1"/>
      <protection locked="0"/>
    </xf>
    <xf numFmtId="165" fontId="104" fillId="0" borderId="38" xfId="158" applyNumberFormat="1" applyFont="1" applyFill="1" applyBorder="1" applyAlignment="1" applyProtection="1">
      <alignment horizontal="left" vertical="top" wrapText="1"/>
      <protection locked="0"/>
    </xf>
    <xf numFmtId="9" fontId="104" fillId="24" borderId="24" xfId="183" applyFont="1" applyFill="1" applyBorder="1" applyAlignment="1" applyProtection="1">
      <alignment horizontal="left" vertical="top" wrapText="1"/>
    </xf>
    <xf numFmtId="9" fontId="104" fillId="24" borderId="21" xfId="183" applyFont="1" applyFill="1" applyBorder="1" applyAlignment="1" applyProtection="1">
      <alignment horizontal="left" vertical="top" wrapText="1"/>
    </xf>
    <xf numFmtId="0" fontId="113" fillId="24" borderId="24" xfId="171" applyFont="1" applyFill="1" applyBorder="1" applyAlignment="1" applyProtection="1">
      <alignment horizontal="left" vertical="top" wrapText="1"/>
    </xf>
    <xf numFmtId="0" fontId="104" fillId="24" borderId="39" xfId="171" applyFont="1" applyFill="1" applyBorder="1" applyAlignment="1" applyProtection="1">
      <alignment horizontal="left" vertical="top" wrapText="1"/>
    </xf>
    <xf numFmtId="0" fontId="104" fillId="24" borderId="26" xfId="171" applyFont="1" applyFill="1" applyBorder="1" applyAlignment="1" applyProtection="1">
      <alignment horizontal="center" vertical="top" wrapText="1"/>
    </xf>
    <xf numFmtId="0" fontId="104" fillId="24" borderId="23" xfId="171" applyFont="1" applyFill="1" applyBorder="1" applyAlignment="1" applyProtection="1">
      <alignment horizontal="center" vertical="top" wrapText="1"/>
    </xf>
    <xf numFmtId="165" fontId="104" fillId="0" borderId="26" xfId="158" applyNumberFormat="1" applyFont="1" applyFill="1" applyBorder="1" applyAlignment="1" applyProtection="1">
      <alignment horizontal="left" vertical="top" wrapText="1"/>
      <protection locked="0"/>
    </xf>
    <xf numFmtId="165" fontId="104" fillId="0" borderId="19" xfId="158" applyNumberFormat="1" applyFont="1" applyFill="1" applyBorder="1" applyAlignment="1" applyProtection="1">
      <alignment horizontal="left" vertical="top" wrapText="1"/>
      <protection locked="0"/>
    </xf>
    <xf numFmtId="49" fontId="104" fillId="0" borderId="11" xfId="158" applyNumberFormat="1" applyFont="1" applyFill="1" applyBorder="1" applyAlignment="1" applyProtection="1">
      <alignment horizontal="left" vertical="top" wrapText="1"/>
      <protection locked="0"/>
    </xf>
    <xf numFmtId="49" fontId="104" fillId="0" borderId="38" xfId="158" applyNumberFormat="1" applyFont="1" applyFill="1" applyBorder="1" applyAlignment="1" applyProtection="1">
      <alignment horizontal="left" vertical="top" wrapText="1"/>
      <protection locked="0"/>
    </xf>
    <xf numFmtId="0" fontId="109" fillId="25" borderId="44" xfId="171" applyFont="1" applyFill="1" applyBorder="1" applyAlignment="1" applyProtection="1">
      <alignment horizontal="left" vertical="top" wrapText="1"/>
    </xf>
    <xf numFmtId="0" fontId="109" fillId="25" borderId="45" xfId="171" applyFont="1" applyFill="1" applyBorder="1" applyAlignment="1" applyProtection="1">
      <alignment horizontal="left" vertical="top" wrapText="1"/>
    </xf>
    <xf numFmtId="0" fontId="104" fillId="24" borderId="29" xfId="171" applyFont="1" applyFill="1" applyBorder="1" applyAlignment="1" applyProtection="1">
      <alignment horizontal="left" vertical="center" wrapText="1"/>
    </xf>
    <xf numFmtId="0" fontId="104" fillId="24" borderId="24" xfId="171" applyFont="1" applyFill="1" applyBorder="1" applyAlignment="1" applyProtection="1">
      <alignment horizontal="left" vertical="center" wrapText="1"/>
    </xf>
    <xf numFmtId="0" fontId="117" fillId="24" borderId="24" xfId="171" applyFont="1" applyFill="1" applyBorder="1" applyAlignment="1" applyProtection="1">
      <alignment horizontal="left" wrapText="1"/>
    </xf>
    <xf numFmtId="0" fontId="117" fillId="24" borderId="38" xfId="171" applyFont="1" applyFill="1" applyBorder="1" applyAlignment="1" applyProtection="1">
      <alignment horizontal="left" wrapText="1"/>
    </xf>
    <xf numFmtId="0" fontId="104" fillId="24" borderId="23" xfId="171" applyFont="1" applyFill="1" applyBorder="1" applyAlignment="1" applyProtection="1">
      <alignment horizontal="left"/>
    </xf>
    <xf numFmtId="0" fontId="137" fillId="48" borderId="0" xfId="171" applyFont="1" applyFill="1" applyBorder="1" applyAlignment="1" applyProtection="1">
      <alignment horizontal="left" vertical="top" wrapText="1"/>
      <protection locked="0"/>
    </xf>
    <xf numFmtId="0" fontId="109" fillId="48" borderId="0" xfId="171" applyFont="1" applyFill="1" applyBorder="1" applyAlignment="1" applyProtection="1">
      <alignment horizontal="left" vertical="top" wrapText="1"/>
      <protection locked="0"/>
    </xf>
    <xf numFmtId="0" fontId="117" fillId="48" borderId="0" xfId="171" applyFont="1" applyFill="1" applyBorder="1" applyAlignment="1" applyProtection="1">
      <alignment horizontal="left" vertical="top" wrapText="1"/>
      <protection locked="0"/>
    </xf>
    <xf numFmtId="0" fontId="79" fillId="24" borderId="24" xfId="89" applyFont="1" applyFill="1" applyBorder="1" applyAlignment="1" applyProtection="1">
      <alignment horizontal="left" vertical="top" wrapText="1"/>
    </xf>
    <xf numFmtId="0" fontId="79" fillId="24" borderId="21" xfId="89" applyFont="1" applyFill="1" applyBorder="1" applyAlignment="1" applyProtection="1">
      <alignment horizontal="left" vertical="top" wrapText="1"/>
    </xf>
    <xf numFmtId="9" fontId="79" fillId="0" borderId="11" xfId="89" applyNumberFormat="1" applyFont="1" applyFill="1" applyBorder="1" applyAlignment="1" applyProtection="1">
      <alignment horizontal="center" vertical="top" wrapText="1"/>
      <protection locked="0"/>
    </xf>
    <xf numFmtId="9" fontId="79" fillId="0" borderId="38" xfId="89" applyNumberFormat="1" applyFont="1" applyFill="1" applyBorder="1" applyAlignment="1" applyProtection="1">
      <alignment horizontal="center" vertical="top" wrapText="1"/>
      <protection locked="0"/>
    </xf>
    <xf numFmtId="0" fontId="79" fillId="25" borderId="62" xfId="89" applyFont="1" applyFill="1" applyBorder="1" applyAlignment="1" applyProtection="1">
      <alignment horizontal="left" vertical="top" wrapText="1"/>
    </xf>
    <xf numFmtId="0" fontId="79" fillId="25" borderId="63" xfId="89" applyFont="1" applyFill="1" applyBorder="1" applyAlignment="1" applyProtection="1">
      <alignment horizontal="left" vertical="top" wrapText="1"/>
    </xf>
    <xf numFmtId="0" fontId="79" fillId="25" borderId="64" xfId="89" applyFont="1" applyFill="1" applyBorder="1" applyAlignment="1" applyProtection="1">
      <alignment horizontal="left" vertical="top" wrapText="1"/>
    </xf>
    <xf numFmtId="0" fontId="79" fillId="0" borderId="59" xfId="89" applyFont="1" applyFill="1" applyBorder="1" applyAlignment="1" applyProtection="1">
      <alignment horizontal="left" vertical="top" wrapText="1"/>
      <protection locked="0"/>
    </xf>
    <xf numFmtId="0" fontId="79" fillId="0" borderId="60" xfId="89" applyFont="1" applyFill="1" applyBorder="1" applyAlignment="1" applyProtection="1">
      <alignment horizontal="left" vertical="top" wrapText="1"/>
      <protection locked="0"/>
    </xf>
    <xf numFmtId="0" fontId="79" fillId="0" borderId="61" xfId="89" applyFont="1" applyFill="1" applyBorder="1" applyAlignment="1" applyProtection="1">
      <alignment horizontal="left" vertical="top" wrapText="1"/>
      <protection locked="0"/>
    </xf>
    <xf numFmtId="9" fontId="38" fillId="0" borderId="11" xfId="171" applyNumberFormat="1" applyFont="1" applyFill="1" applyBorder="1" applyAlignment="1" applyProtection="1">
      <alignment horizontal="center" vertical="center" wrapText="1"/>
      <protection locked="0"/>
    </xf>
    <xf numFmtId="9" fontId="38" fillId="0" borderId="21" xfId="171" applyNumberFormat="1" applyFont="1" applyFill="1" applyBorder="1" applyAlignment="1" applyProtection="1">
      <alignment horizontal="center" vertical="center" wrapText="1"/>
      <protection locked="0"/>
    </xf>
    <xf numFmtId="0" fontId="38" fillId="0" borderId="20" xfId="171" applyFont="1" applyFill="1" applyBorder="1" applyAlignment="1" applyProtection="1">
      <alignment horizontal="center" vertical="top" wrapText="1"/>
      <protection locked="0"/>
    </xf>
    <xf numFmtId="0" fontId="38" fillId="0" borderId="17" xfId="171" applyFont="1" applyFill="1" applyBorder="1" applyAlignment="1" applyProtection="1">
      <alignment horizontal="center" vertical="top" wrapText="1"/>
      <protection locked="0"/>
    </xf>
    <xf numFmtId="9" fontId="38" fillId="0" borderId="51" xfId="171" applyNumberFormat="1" applyFont="1" applyFill="1" applyBorder="1" applyAlignment="1" applyProtection="1">
      <alignment horizontal="center" vertical="top" wrapText="1"/>
      <protection locked="0"/>
    </xf>
    <xf numFmtId="0" fontId="79" fillId="0" borderId="11" xfId="89" applyFont="1" applyFill="1" applyBorder="1" applyAlignment="1" applyProtection="1">
      <alignment horizontal="left" vertical="top" wrapText="1"/>
      <protection locked="0"/>
    </xf>
    <xf numFmtId="0" fontId="79" fillId="0" borderId="24" xfId="89" applyFont="1" applyFill="1" applyBorder="1" applyAlignment="1" applyProtection="1">
      <alignment horizontal="left" vertical="top" wrapText="1"/>
      <protection locked="0"/>
    </xf>
    <xf numFmtId="0" fontId="79" fillId="0" borderId="38" xfId="89" applyFont="1" applyFill="1" applyBorder="1" applyAlignment="1" applyProtection="1">
      <alignment horizontal="left" vertical="top" wrapText="1"/>
      <protection locked="0"/>
    </xf>
    <xf numFmtId="0" fontId="79" fillId="24" borderId="29" xfId="89" applyFont="1" applyFill="1" applyBorder="1" applyAlignment="1" applyProtection="1">
      <alignment horizontal="left" vertical="top" wrapText="1"/>
    </xf>
    <xf numFmtId="0" fontId="79" fillId="24" borderId="38" xfId="89" applyFont="1" applyFill="1" applyBorder="1" applyAlignment="1" applyProtection="1">
      <alignment horizontal="left" vertical="top" wrapText="1"/>
    </xf>
    <xf numFmtId="0" fontId="79" fillId="24" borderId="18" xfId="89" applyFont="1" applyFill="1" applyBorder="1" applyAlignment="1" applyProtection="1">
      <alignment horizontal="left" vertical="top" wrapText="1"/>
    </xf>
    <xf numFmtId="0" fontId="79" fillId="24" borderId="49" xfId="89" applyFont="1" applyFill="1" applyBorder="1" applyAlignment="1" applyProtection="1">
      <alignment horizontal="left" vertical="top" wrapText="1"/>
    </xf>
    <xf numFmtId="9" fontId="79" fillId="0" borderId="41" xfId="89" applyNumberFormat="1" applyFont="1" applyFill="1" applyBorder="1" applyAlignment="1" applyProtection="1">
      <alignment horizontal="center" vertical="top" wrapText="1"/>
      <protection locked="0"/>
    </xf>
    <xf numFmtId="9" fontId="79" fillId="0" borderId="39" xfId="89" applyNumberFormat="1" applyFont="1" applyFill="1" applyBorder="1" applyAlignment="1" applyProtection="1">
      <alignment horizontal="center" vertical="top" wrapText="1"/>
      <protection locked="0"/>
    </xf>
    <xf numFmtId="0" fontId="38" fillId="0" borderId="41" xfId="171" applyFont="1" applyFill="1" applyBorder="1" applyAlignment="1" applyProtection="1">
      <alignment horizontal="center" vertical="top" wrapText="1"/>
      <protection locked="0"/>
    </xf>
    <xf numFmtId="9" fontId="38" fillId="0" borderId="21" xfId="171" applyNumberFormat="1" applyFont="1" applyFill="1" applyBorder="1" applyAlignment="1" applyProtection="1">
      <alignment horizontal="left" vertical="top" wrapText="1"/>
      <protection locked="0"/>
    </xf>
    <xf numFmtId="0" fontId="79" fillId="0" borderId="20" xfId="89" applyFont="1" applyFill="1" applyBorder="1" applyAlignment="1" applyProtection="1">
      <alignment horizontal="left" vertical="top" wrapText="1"/>
      <protection locked="0"/>
    </xf>
    <xf numFmtId="0" fontId="79" fillId="0" borderId="50" xfId="89" applyFont="1" applyFill="1" applyBorder="1" applyAlignment="1" applyProtection="1">
      <alignment horizontal="left" vertical="top" wrapText="1"/>
      <protection locked="0"/>
    </xf>
    <xf numFmtId="0" fontId="79" fillId="0" borderId="51" xfId="89" applyFont="1" applyFill="1" applyBorder="1" applyAlignment="1" applyProtection="1">
      <alignment horizontal="left" vertical="top" wrapText="1"/>
      <protection locked="0"/>
    </xf>
    <xf numFmtId="0" fontId="76" fillId="25" borderId="44" xfId="89" applyFont="1" applyFill="1" applyBorder="1" applyAlignment="1" applyProtection="1">
      <alignment vertical="top" wrapText="1"/>
    </xf>
    <xf numFmtId="0" fontId="76" fillId="25" borderId="45" xfId="89" applyFont="1" applyFill="1" applyBorder="1" applyAlignment="1" applyProtection="1">
      <alignment vertical="top" wrapText="1"/>
    </xf>
    <xf numFmtId="0" fontId="79" fillId="24" borderId="46" xfId="89" applyFont="1" applyFill="1" applyBorder="1" applyAlignment="1" applyProtection="1">
      <alignment horizontal="left" vertical="top" wrapText="1"/>
    </xf>
    <xf numFmtId="0" fontId="79" fillId="24" borderId="47" xfId="89" applyFont="1" applyFill="1" applyBorder="1" applyAlignment="1" applyProtection="1">
      <alignment horizontal="left" vertical="top" wrapText="1"/>
    </xf>
    <xf numFmtId="0" fontId="79" fillId="24" borderId="48" xfId="89" applyFont="1" applyFill="1" applyBorder="1" applyAlignment="1" applyProtection="1">
      <alignment horizontal="left" vertical="top" wrapText="1"/>
    </xf>
    <xf numFmtId="9" fontId="79" fillId="0" borderId="43" xfId="89" applyNumberFormat="1" applyFont="1" applyFill="1" applyBorder="1" applyAlignment="1" applyProtection="1">
      <alignment horizontal="center" vertical="center" wrapText="1"/>
      <protection locked="0"/>
    </xf>
    <xf numFmtId="9" fontId="79" fillId="0" borderId="52" xfId="89" applyNumberFormat="1" applyFont="1" applyFill="1" applyBorder="1" applyAlignment="1" applyProtection="1">
      <alignment horizontal="center" vertical="center" wrapText="1"/>
      <protection locked="0"/>
    </xf>
    <xf numFmtId="0" fontId="79" fillId="24" borderId="18" xfId="89" applyFont="1" applyFill="1" applyBorder="1" applyAlignment="1" applyProtection="1">
      <alignment horizontal="left" wrapText="1"/>
    </xf>
    <xf numFmtId="0" fontId="79" fillId="26" borderId="41" xfId="89" applyFont="1" applyFill="1" applyBorder="1" applyAlignment="1" applyProtection="1">
      <alignment horizontal="center" vertical="top" wrapText="1"/>
      <protection locked="0"/>
    </xf>
    <xf numFmtId="0" fontId="79" fillId="26" borderId="18" xfId="89" applyFont="1" applyFill="1" applyBorder="1" applyAlignment="1" applyProtection="1">
      <alignment horizontal="center" vertical="top" wrapText="1"/>
      <protection locked="0"/>
    </xf>
    <xf numFmtId="0" fontId="79" fillId="26" borderId="39" xfId="89" applyFont="1" applyFill="1" applyBorder="1" applyAlignment="1" applyProtection="1">
      <alignment horizontal="center" vertical="top" wrapText="1"/>
      <protection locked="0"/>
    </xf>
    <xf numFmtId="0" fontId="79" fillId="24" borderId="29" xfId="89" applyFont="1" applyFill="1" applyBorder="1" applyAlignment="1" applyProtection="1">
      <alignment horizontal="left"/>
    </xf>
    <xf numFmtId="0" fontId="79" fillId="24" borderId="24" xfId="89" applyFont="1" applyFill="1" applyBorder="1" applyAlignment="1" applyProtection="1">
      <alignment horizontal="left"/>
    </xf>
    <xf numFmtId="0" fontId="79" fillId="24" borderId="18" xfId="89" applyFont="1" applyFill="1" applyBorder="1" applyAlignment="1" applyProtection="1">
      <alignment horizontal="left"/>
    </xf>
    <xf numFmtId="0" fontId="79" fillId="24" borderId="49" xfId="89" applyFont="1" applyFill="1" applyBorder="1" applyAlignment="1" applyProtection="1">
      <alignment horizontal="left"/>
    </xf>
    <xf numFmtId="9" fontId="79" fillId="0" borderId="11" xfId="89" applyNumberFormat="1" applyFont="1" applyFill="1" applyBorder="1" applyAlignment="1" applyProtection="1">
      <alignment horizontal="left" vertical="top" wrapText="1"/>
      <protection locked="0"/>
    </xf>
    <xf numFmtId="9" fontId="79" fillId="0" borderId="24" xfId="89" applyNumberFormat="1" applyFont="1" applyFill="1" applyBorder="1" applyAlignment="1" applyProtection="1">
      <alignment horizontal="left" vertical="top" wrapText="1"/>
      <protection locked="0"/>
    </xf>
    <xf numFmtId="9" fontId="79" fillId="0" borderId="38" xfId="89" applyNumberFormat="1" applyFont="1" applyFill="1" applyBorder="1" applyAlignment="1" applyProtection="1">
      <alignment horizontal="left" vertical="top" wrapText="1"/>
      <protection locked="0"/>
    </xf>
    <xf numFmtId="0" fontId="79" fillId="25" borderId="34" xfId="89" applyFont="1" applyFill="1" applyBorder="1" applyAlignment="1" applyProtection="1">
      <alignment horizontal="center"/>
    </xf>
    <xf numFmtId="0" fontId="79" fillId="25" borderId="15" xfId="89" applyFont="1" applyFill="1" applyBorder="1" applyAlignment="1" applyProtection="1">
      <alignment horizontal="center"/>
    </xf>
    <xf numFmtId="0" fontId="79" fillId="25" borderId="19" xfId="89" applyFont="1" applyFill="1" applyBorder="1" applyAlignment="1" applyProtection="1">
      <alignment horizontal="center"/>
    </xf>
    <xf numFmtId="0" fontId="79" fillId="24" borderId="50" xfId="89" applyFont="1" applyFill="1" applyBorder="1" applyAlignment="1" applyProtection="1">
      <alignment horizontal="left" vertical="top" wrapText="1"/>
    </xf>
    <xf numFmtId="0" fontId="38" fillId="24" borderId="29" xfId="89" applyFont="1" applyFill="1" applyBorder="1" applyAlignment="1" applyProtection="1">
      <alignment horizontal="left" vertical="top" wrapText="1"/>
    </xf>
    <xf numFmtId="0" fontId="38" fillId="24" borderId="15" xfId="89" applyFont="1" applyFill="1" applyBorder="1" applyAlignment="1" applyProtection="1">
      <alignment horizontal="left" vertical="top" wrapText="1"/>
    </xf>
    <xf numFmtId="0" fontId="38" fillId="24" borderId="23" xfId="89" applyFont="1" applyFill="1" applyBorder="1" applyAlignment="1" applyProtection="1">
      <alignment horizontal="left" vertical="top" wrapText="1"/>
    </xf>
    <xf numFmtId="0" fontId="38" fillId="0" borderId="26" xfId="89" applyFont="1" applyFill="1" applyBorder="1" applyAlignment="1" applyProtection="1">
      <alignment horizontal="left" vertical="top" wrapText="1"/>
      <protection locked="0"/>
    </xf>
    <xf numFmtId="0" fontId="38" fillId="0" borderId="15" xfId="89" applyFont="1" applyFill="1" applyBorder="1" applyAlignment="1" applyProtection="1">
      <alignment horizontal="left" vertical="top" wrapText="1"/>
      <protection locked="0"/>
    </xf>
    <xf numFmtId="0" fontId="38" fillId="0" borderId="19" xfId="89" applyFont="1" applyFill="1" applyBorder="1" applyAlignment="1" applyProtection="1">
      <alignment horizontal="left" vertical="top" wrapText="1"/>
      <protection locked="0"/>
    </xf>
    <xf numFmtId="9" fontId="72" fillId="24" borderId="43" xfId="89" applyNumberFormat="1" applyFont="1" applyFill="1" applyBorder="1" applyAlignment="1" applyProtection="1">
      <alignment horizontal="left" vertical="top" wrapText="1"/>
    </xf>
    <xf numFmtId="9" fontId="72" fillId="24" borderId="47" xfId="89" applyNumberFormat="1" applyFont="1" applyFill="1" applyBorder="1" applyAlignment="1" applyProtection="1">
      <alignment horizontal="left" vertical="top" wrapText="1"/>
    </xf>
    <xf numFmtId="9" fontId="72" fillId="24" borderId="48" xfId="89" applyNumberFormat="1" applyFont="1" applyFill="1" applyBorder="1" applyAlignment="1" applyProtection="1">
      <alignment horizontal="left" vertical="top" wrapText="1"/>
    </xf>
    <xf numFmtId="0" fontId="40" fillId="24" borderId="46" xfId="89" applyFont="1" applyFill="1" applyBorder="1" applyAlignment="1" applyProtection="1">
      <alignment horizontal="center" vertical="center" wrapText="1"/>
    </xf>
    <xf numFmtId="0" fontId="40" fillId="24" borderId="48" xfId="89" applyFont="1" applyFill="1" applyBorder="1" applyAlignment="1" applyProtection="1">
      <alignment horizontal="center" vertical="center" wrapText="1"/>
    </xf>
    <xf numFmtId="9" fontId="40" fillId="24" borderId="43" xfId="89" applyNumberFormat="1" applyFont="1" applyFill="1" applyBorder="1" applyAlignment="1" applyProtection="1">
      <alignment horizontal="left" vertical="top" wrapText="1"/>
    </xf>
    <xf numFmtId="9" fontId="40" fillId="24" borderId="47" xfId="89" applyNumberFormat="1" applyFont="1" applyFill="1" applyBorder="1" applyAlignment="1" applyProtection="1">
      <alignment horizontal="left" vertical="top" wrapText="1"/>
    </xf>
    <xf numFmtId="9" fontId="40" fillId="24" borderId="48" xfId="89" applyNumberFormat="1" applyFont="1" applyFill="1" applyBorder="1" applyAlignment="1" applyProtection="1">
      <alignment horizontal="left" vertical="top" wrapText="1"/>
    </xf>
    <xf numFmtId="9" fontId="40" fillId="24" borderId="52" xfId="89" applyNumberFormat="1" applyFont="1" applyFill="1" applyBorder="1" applyAlignment="1" applyProtection="1">
      <alignment horizontal="left" vertical="top" wrapText="1"/>
    </xf>
    <xf numFmtId="0" fontId="79" fillId="24" borderId="37" xfId="89" applyFont="1" applyFill="1" applyBorder="1" applyAlignment="1" applyProtection="1">
      <alignment horizontal="left" vertical="top" wrapText="1"/>
    </xf>
    <xf numFmtId="0" fontId="79" fillId="24" borderId="0" xfId="89" applyFont="1" applyFill="1" applyBorder="1" applyAlignment="1" applyProtection="1">
      <alignment horizontal="left" vertical="top" wrapText="1"/>
    </xf>
    <xf numFmtId="9" fontId="79" fillId="0" borderId="26" xfId="89" applyNumberFormat="1" applyFont="1" applyFill="1" applyBorder="1" applyAlignment="1" applyProtection="1">
      <alignment horizontal="center" vertical="top" wrapText="1"/>
      <protection locked="0"/>
    </xf>
    <xf numFmtId="9" fontId="79" fillId="0" borderId="15" xfId="89" applyNumberFormat="1" applyFont="1" applyFill="1" applyBorder="1" applyAlignment="1" applyProtection="1">
      <alignment horizontal="center" vertical="top" wrapText="1"/>
      <protection locked="0"/>
    </xf>
    <xf numFmtId="9" fontId="79" fillId="0" borderId="19" xfId="89" applyNumberFormat="1" applyFont="1" applyFill="1" applyBorder="1" applyAlignment="1" applyProtection="1">
      <alignment horizontal="center" vertical="top" wrapText="1"/>
      <protection locked="0"/>
    </xf>
    <xf numFmtId="0" fontId="79" fillId="24" borderId="33" xfId="89" applyFont="1" applyFill="1" applyBorder="1" applyAlignment="1" applyProtection="1">
      <alignment horizontal="left" vertical="top" wrapText="1"/>
    </xf>
    <xf numFmtId="0" fontId="76" fillId="45" borderId="44" xfId="89" applyFont="1" applyFill="1" applyBorder="1" applyAlignment="1" applyProtection="1">
      <alignment horizontal="left" vertical="top" wrapText="1"/>
    </xf>
    <xf numFmtId="0" fontId="76" fillId="45" borderId="45" xfId="89" applyFont="1" applyFill="1" applyBorder="1" applyAlignment="1" applyProtection="1">
      <alignment horizontal="left" vertical="top" wrapText="1"/>
    </xf>
    <xf numFmtId="0" fontId="79" fillId="24" borderId="34" xfId="89" applyFont="1" applyFill="1" applyBorder="1" applyAlignment="1" applyProtection="1">
      <alignment horizontal="left" vertical="top" wrapText="1"/>
    </xf>
    <xf numFmtId="0" fontId="79" fillId="24" borderId="15" xfId="89" applyFont="1" applyFill="1" applyBorder="1" applyAlignment="1" applyProtection="1">
      <alignment horizontal="left" vertical="top" wrapText="1"/>
    </xf>
    <xf numFmtId="0" fontId="79" fillId="24" borderId="23" xfId="89" applyFont="1" applyFill="1" applyBorder="1" applyAlignment="1" applyProtection="1">
      <alignment horizontal="left" vertical="top" wrapText="1"/>
    </xf>
    <xf numFmtId="0" fontId="79" fillId="25" borderId="34" xfId="89" applyFont="1" applyFill="1" applyBorder="1" applyAlignment="1" applyProtection="1">
      <alignment horizontal="left" vertical="top" wrapText="1"/>
    </xf>
    <xf numFmtId="0" fontId="79" fillId="25" borderId="0" xfId="89" applyFont="1" applyFill="1" applyBorder="1" applyAlignment="1" applyProtection="1">
      <alignment horizontal="left" vertical="top" wrapText="1"/>
    </xf>
    <xf numFmtId="0" fontId="79" fillId="24" borderId="53" xfId="89" applyFont="1" applyFill="1" applyBorder="1" applyAlignment="1" applyProtection="1">
      <alignment horizontal="center" vertical="top" wrapText="1"/>
    </xf>
    <xf numFmtId="0" fontId="79" fillId="24" borderId="54" xfId="89" applyFont="1" applyFill="1" applyBorder="1" applyAlignment="1" applyProtection="1">
      <alignment horizontal="center" vertical="top" wrapText="1"/>
    </xf>
    <xf numFmtId="0" fontId="72" fillId="24" borderId="42" xfId="89" applyFont="1" applyFill="1" applyBorder="1" applyAlignment="1" applyProtection="1">
      <alignment horizontal="center" vertical="top" wrapText="1"/>
    </xf>
    <xf numFmtId="0" fontId="72" fillId="24" borderId="27" xfId="89" applyFont="1" applyFill="1" applyBorder="1" applyAlignment="1" applyProtection="1">
      <alignment horizontal="center" vertical="top" wrapText="1"/>
    </xf>
    <xf numFmtId="0" fontId="72" fillId="24" borderId="40" xfId="89" applyFont="1" applyFill="1" applyBorder="1" applyAlignment="1" applyProtection="1">
      <alignment horizontal="center" vertical="top" wrapText="1"/>
    </xf>
    <xf numFmtId="0" fontId="79" fillId="27" borderId="24" xfId="89" applyNumberFormat="1" applyFont="1" applyFill="1" applyBorder="1" applyAlignment="1" applyProtection="1">
      <alignment horizontal="left" vertical="top" wrapText="1"/>
    </xf>
    <xf numFmtId="0" fontId="79" fillId="27" borderId="21" xfId="89" applyNumberFormat="1" applyFont="1" applyFill="1" applyBorder="1" applyAlignment="1" applyProtection="1">
      <alignment horizontal="left" vertical="top" wrapText="1"/>
    </xf>
    <xf numFmtId="0" fontId="79" fillId="27" borderId="18" xfId="89" applyNumberFormat="1" applyFont="1" applyFill="1" applyBorder="1" applyAlignment="1" applyProtection="1">
      <alignment horizontal="left" vertical="top" wrapText="1"/>
    </xf>
    <xf numFmtId="0" fontId="79" fillId="27" borderId="49" xfId="89" applyNumberFormat="1" applyFont="1" applyFill="1" applyBorder="1" applyAlignment="1" applyProtection="1">
      <alignment horizontal="left" vertical="top" wrapText="1"/>
    </xf>
    <xf numFmtId="0" fontId="76" fillId="25" borderId="30" xfId="89" applyFont="1" applyFill="1" applyBorder="1" applyAlignment="1" applyProtection="1">
      <alignment horizontal="left" vertical="top" wrapText="1"/>
    </xf>
    <xf numFmtId="0" fontId="76" fillId="25" borderId="50" xfId="89" applyFont="1" applyFill="1" applyBorder="1" applyAlignment="1" applyProtection="1">
      <alignment horizontal="left" vertical="top" wrapText="1"/>
    </xf>
    <xf numFmtId="0" fontId="79" fillId="27" borderId="46" xfId="89" applyNumberFormat="1" applyFont="1" applyFill="1" applyBorder="1" applyAlignment="1" applyProtection="1">
      <alignment horizontal="left" vertical="top" wrapText="1"/>
    </xf>
    <xf numFmtId="0" fontId="79" fillId="27" borderId="47" xfId="89" applyNumberFormat="1" applyFont="1" applyFill="1" applyBorder="1" applyAlignment="1" applyProtection="1">
      <alignment horizontal="left" vertical="top" wrapText="1"/>
    </xf>
    <xf numFmtId="0" fontId="79" fillId="27" borderId="52" xfId="89" applyNumberFormat="1" applyFont="1" applyFill="1" applyBorder="1" applyAlignment="1" applyProtection="1">
      <alignment horizontal="left" vertical="top" wrapText="1"/>
    </xf>
    <xf numFmtId="0" fontId="72" fillId="27" borderId="34" xfId="89" applyNumberFormat="1" applyFont="1" applyFill="1" applyBorder="1" applyAlignment="1" applyProtection="1">
      <alignment horizontal="left" vertical="center" wrapText="1"/>
    </xf>
    <xf numFmtId="0" fontId="72" fillId="27" borderId="15" xfId="89" applyFont="1" applyFill="1" applyBorder="1" applyAlignment="1" applyProtection="1">
      <alignment horizontal="left" vertical="center" wrapText="1"/>
    </xf>
    <xf numFmtId="0" fontId="72" fillId="27" borderId="23" xfId="89" applyFont="1" applyFill="1" applyBorder="1" applyAlignment="1" applyProtection="1">
      <alignment horizontal="left" vertical="center" wrapText="1"/>
    </xf>
    <xf numFmtId="0" fontId="72" fillId="27" borderId="11" xfId="89" applyNumberFormat="1" applyFont="1" applyFill="1" applyBorder="1" applyAlignment="1" applyProtection="1">
      <alignment horizontal="center" vertical="top" wrapText="1"/>
    </xf>
    <xf numFmtId="0" fontId="72" fillId="27" borderId="21" xfId="89" applyNumberFormat="1" applyFont="1" applyFill="1" applyBorder="1" applyAlignment="1" applyProtection="1">
      <alignment horizontal="center" vertical="top" wrapText="1"/>
    </xf>
    <xf numFmtId="9" fontId="79" fillId="0" borderId="24" xfId="89" applyNumberFormat="1" applyFont="1" applyFill="1" applyBorder="1" applyAlignment="1" applyProtection="1">
      <alignment horizontal="center" vertical="top" wrapText="1"/>
      <protection locked="0"/>
    </xf>
    <xf numFmtId="9" fontId="38" fillId="24" borderId="29" xfId="111" applyFont="1" applyFill="1" applyBorder="1" applyAlignment="1" applyProtection="1">
      <alignment horizontal="left" vertical="top" wrapText="1"/>
    </xf>
    <xf numFmtId="9" fontId="38" fillId="24" borderId="24" xfId="111" applyFont="1" applyFill="1" applyBorder="1" applyAlignment="1" applyProtection="1">
      <alignment horizontal="left" vertical="top" wrapText="1"/>
    </xf>
    <xf numFmtId="9" fontId="38" fillId="24" borderId="21" xfId="111" applyFont="1" applyFill="1" applyBorder="1" applyAlignment="1" applyProtection="1">
      <alignment horizontal="left" vertical="top" wrapText="1"/>
    </xf>
    <xf numFmtId="1" fontId="79" fillId="0" borderId="11" xfId="89" applyNumberFormat="1" applyFont="1" applyFill="1" applyBorder="1" applyAlignment="1" applyProtection="1">
      <alignment horizontal="left" vertical="top" wrapText="1"/>
      <protection locked="0"/>
    </xf>
    <xf numFmtId="1" fontId="79" fillId="0" borderId="38" xfId="89" applyNumberFormat="1" applyFont="1" applyFill="1" applyBorder="1" applyAlignment="1" applyProtection="1">
      <alignment horizontal="left" vertical="top" wrapText="1"/>
      <protection locked="0"/>
    </xf>
    <xf numFmtId="9" fontId="79" fillId="24" borderId="29" xfId="111" applyFont="1" applyFill="1" applyBorder="1" applyAlignment="1" applyProtection="1">
      <alignment horizontal="left" vertical="top" wrapText="1"/>
    </xf>
    <xf numFmtId="9" fontId="38" fillId="24" borderId="29" xfId="111" applyFont="1" applyFill="1" applyBorder="1" applyAlignment="1" applyProtection="1">
      <alignment vertical="top" wrapText="1"/>
    </xf>
    <xf numFmtId="9" fontId="38" fillId="24" borderId="24" xfId="111" applyFont="1" applyFill="1" applyBorder="1" applyAlignment="1" applyProtection="1">
      <alignment vertical="top" wrapText="1"/>
    </xf>
    <xf numFmtId="9" fontId="38" fillId="24" borderId="21" xfId="111" applyFont="1" applyFill="1" applyBorder="1" applyAlignment="1" applyProtection="1">
      <alignment vertical="top" wrapText="1"/>
    </xf>
    <xf numFmtId="165" fontId="79" fillId="0" borderId="11" xfId="54" applyNumberFormat="1" applyFont="1" applyFill="1" applyBorder="1" applyAlignment="1" applyProtection="1">
      <alignment horizontal="left" vertical="top" wrapText="1"/>
      <protection locked="0"/>
    </xf>
    <xf numFmtId="165" fontId="79" fillId="0" borderId="24" xfId="54" applyNumberFormat="1" applyFont="1" applyFill="1" applyBorder="1" applyAlignment="1" applyProtection="1">
      <alignment horizontal="left" vertical="top" wrapText="1"/>
      <protection locked="0"/>
    </xf>
    <xf numFmtId="165" fontId="79" fillId="0" borderId="38" xfId="54" applyNumberFormat="1" applyFont="1" applyFill="1" applyBorder="1" applyAlignment="1" applyProtection="1">
      <alignment horizontal="left" vertical="top" wrapText="1"/>
      <protection locked="0"/>
    </xf>
    <xf numFmtId="9" fontId="79" fillId="24" borderId="24" xfId="111" applyFont="1" applyFill="1" applyBorder="1" applyAlignment="1" applyProtection="1">
      <alignment horizontal="left" vertical="top" wrapText="1"/>
    </xf>
    <xf numFmtId="9" fontId="79" fillId="24" borderId="21" xfId="111" applyFont="1" applyFill="1" applyBorder="1" applyAlignment="1" applyProtection="1">
      <alignment horizontal="left" vertical="top" wrapText="1"/>
    </xf>
    <xf numFmtId="0" fontId="72" fillId="24" borderId="24" xfId="89" applyFont="1" applyFill="1" applyBorder="1" applyAlignment="1" applyProtection="1">
      <alignment horizontal="left" vertical="top" wrapText="1"/>
    </xf>
    <xf numFmtId="0" fontId="38" fillId="24" borderId="24" xfId="89" applyFont="1" applyFill="1" applyBorder="1" applyAlignment="1" applyProtection="1">
      <alignment horizontal="left" vertical="top" wrapText="1"/>
    </xf>
    <xf numFmtId="0" fontId="38" fillId="24" borderId="21" xfId="89" applyFont="1" applyFill="1" applyBorder="1" applyAlignment="1" applyProtection="1">
      <alignment horizontal="left" vertical="top" wrapText="1"/>
    </xf>
    <xf numFmtId="0" fontId="79" fillId="24" borderId="26" xfId="89" applyFont="1" applyFill="1" applyBorder="1" applyAlignment="1" applyProtection="1">
      <alignment horizontal="center" vertical="top" wrapText="1"/>
    </xf>
    <xf numFmtId="0" fontId="79" fillId="24" borderId="23" xfId="89" applyFont="1" applyFill="1" applyBorder="1" applyAlignment="1" applyProtection="1">
      <alignment horizontal="center" vertical="top" wrapText="1"/>
    </xf>
    <xf numFmtId="165" fontId="79" fillId="0" borderId="26" xfId="54" applyNumberFormat="1" applyFont="1" applyFill="1" applyBorder="1" applyAlignment="1" applyProtection="1">
      <alignment horizontal="left" vertical="top" wrapText="1"/>
      <protection locked="0"/>
    </xf>
    <xf numFmtId="165" fontId="79" fillId="0" borderId="19" xfId="54" applyNumberFormat="1" applyFont="1" applyFill="1" applyBorder="1" applyAlignment="1" applyProtection="1">
      <alignment horizontal="left" vertical="top" wrapText="1"/>
      <protection locked="0"/>
    </xf>
    <xf numFmtId="49" fontId="79" fillId="0" borderId="11" xfId="54" applyNumberFormat="1" applyFont="1" applyFill="1" applyBorder="1" applyAlignment="1" applyProtection="1">
      <alignment horizontal="left" vertical="top" wrapText="1"/>
      <protection locked="0"/>
    </xf>
    <xf numFmtId="49" fontId="79" fillId="0" borderId="38" xfId="54" applyNumberFormat="1" applyFont="1" applyFill="1" applyBorder="1" applyAlignment="1" applyProtection="1">
      <alignment horizontal="left" vertical="top" wrapText="1"/>
      <protection locked="0"/>
    </xf>
    <xf numFmtId="0" fontId="76" fillId="25" borderId="44" xfId="89" applyFont="1" applyFill="1" applyBorder="1" applyAlignment="1" applyProtection="1">
      <alignment horizontal="left" vertical="top" wrapText="1"/>
    </xf>
    <xf numFmtId="0" fontId="76" fillId="25" borderId="45" xfId="89" applyFont="1" applyFill="1" applyBorder="1" applyAlignment="1" applyProtection="1">
      <alignment horizontal="left" vertical="top" wrapText="1"/>
    </xf>
    <xf numFmtId="0" fontId="137" fillId="26" borderId="0" xfId="89" applyFont="1" applyFill="1" applyBorder="1" applyAlignment="1" applyProtection="1">
      <alignment horizontal="left" vertical="top" wrapText="1"/>
      <protection locked="0"/>
    </xf>
    <xf numFmtId="0" fontId="76" fillId="26" borderId="0" xfId="89" applyFont="1" applyFill="1" applyBorder="1" applyAlignment="1" applyProtection="1">
      <alignment horizontal="left" vertical="top" wrapText="1"/>
      <protection locked="0"/>
    </xf>
    <xf numFmtId="0" fontId="75" fillId="26" borderId="0" xfId="89" applyFont="1" applyFill="1" applyBorder="1" applyAlignment="1" applyProtection="1">
      <alignment horizontal="left" vertical="top" wrapText="1"/>
      <protection locked="0"/>
    </xf>
    <xf numFmtId="0" fontId="37" fillId="26" borderId="0" xfId="89" applyFont="1" applyFill="1" applyBorder="1" applyAlignment="1" applyProtection="1">
      <alignment horizontal="right" vertical="top" wrapText="1"/>
    </xf>
    <xf numFmtId="0" fontId="37" fillId="26" borderId="0" xfId="89" applyFont="1" applyFill="1" applyBorder="1" applyAlignment="1" applyProtection="1">
      <alignment horizontal="left" vertical="top" wrapText="1"/>
    </xf>
    <xf numFmtId="0" fontId="18" fillId="26" borderId="0" xfId="89" applyFont="1" applyFill="1" applyBorder="1" applyAlignment="1" applyProtection="1">
      <alignment horizontal="left" vertical="top" wrapText="1"/>
    </xf>
    <xf numFmtId="0" fontId="79" fillId="24" borderId="29" xfId="89" applyFont="1" applyFill="1" applyBorder="1" applyAlignment="1" applyProtection="1">
      <alignment horizontal="left" vertical="center" wrapText="1"/>
    </xf>
    <xf numFmtId="0" fontId="79" fillId="24" borderId="24" xfId="89" applyFont="1" applyFill="1" applyBorder="1" applyAlignment="1" applyProtection="1">
      <alignment horizontal="left" vertical="center" wrapText="1"/>
    </xf>
    <xf numFmtId="0" fontId="75" fillId="24" borderId="24" xfId="89" applyFont="1" applyFill="1" applyBorder="1" applyAlignment="1" applyProtection="1">
      <alignment horizontal="left" wrapText="1"/>
    </xf>
    <xf numFmtId="0" fontId="75" fillId="24" borderId="38" xfId="89" applyFont="1" applyFill="1" applyBorder="1" applyAlignment="1" applyProtection="1">
      <alignment horizontal="left" wrapText="1"/>
    </xf>
    <xf numFmtId="0" fontId="79" fillId="24" borderId="23" xfId="89" applyFont="1" applyFill="1" applyBorder="1" applyAlignment="1" applyProtection="1">
      <alignment horizontal="left"/>
    </xf>
    <xf numFmtId="9" fontId="38" fillId="0" borderId="50" xfId="171" applyNumberFormat="1" applyFont="1" applyFill="1" applyBorder="1" applyAlignment="1" applyProtection="1">
      <alignment horizontal="left" vertical="top" wrapText="1"/>
      <protection locked="0"/>
    </xf>
    <xf numFmtId="9" fontId="38" fillId="0" borderId="17" xfId="171" applyNumberFormat="1" applyFont="1" applyFill="1" applyBorder="1" applyAlignment="1" applyProtection="1">
      <alignment horizontal="left" vertical="top" wrapText="1"/>
      <protection locked="0"/>
    </xf>
    <xf numFmtId="9" fontId="38" fillId="48" borderId="11" xfId="171" applyNumberFormat="1" applyFont="1" applyFill="1" applyBorder="1" applyAlignment="1" applyProtection="1">
      <alignment horizontal="left" vertical="top" wrapText="1"/>
      <protection locked="0"/>
    </xf>
    <xf numFmtId="9" fontId="38" fillId="48" borderId="24" xfId="171" applyNumberFormat="1" applyFont="1" applyFill="1" applyBorder="1" applyAlignment="1" applyProtection="1">
      <alignment horizontal="left" vertical="top" wrapText="1"/>
      <protection locked="0"/>
    </xf>
    <xf numFmtId="9" fontId="38" fillId="48" borderId="38" xfId="171" applyNumberFormat="1" applyFont="1" applyFill="1" applyBorder="1" applyAlignment="1" applyProtection="1">
      <alignment horizontal="left" vertical="top" wrapText="1"/>
      <protection locked="0"/>
    </xf>
    <xf numFmtId="0" fontId="137" fillId="26" borderId="0" xfId="171" applyFont="1" applyFill="1" applyBorder="1" applyAlignment="1" applyProtection="1">
      <alignment horizontal="left" vertical="top" wrapText="1"/>
      <protection locked="0"/>
    </xf>
    <xf numFmtId="9" fontId="38" fillId="0" borderId="21" xfId="0" applyNumberFormat="1" applyFont="1" applyFill="1" applyBorder="1" applyAlignment="1" applyProtection="1">
      <alignment horizontal="left" vertical="top" wrapText="1"/>
      <protection locked="0"/>
    </xf>
    <xf numFmtId="9" fontId="38" fillId="0" borderId="18" xfId="0" applyNumberFormat="1" applyFont="1" applyFill="1" applyBorder="1" applyAlignment="1" applyProtection="1">
      <alignment horizontal="left" vertical="top" wrapText="1"/>
      <protection locked="0"/>
    </xf>
    <xf numFmtId="9" fontId="38" fillId="0" borderId="49" xfId="0" applyNumberFormat="1" applyFont="1" applyFill="1" applyBorder="1" applyAlignment="1" applyProtection="1">
      <alignment horizontal="left" vertical="top" wrapText="1"/>
      <protection locked="0"/>
    </xf>
    <xf numFmtId="9" fontId="38" fillId="0" borderId="18" xfId="171" applyNumberFormat="1" applyFont="1" applyFill="1" applyBorder="1" applyAlignment="1" applyProtection="1">
      <alignment horizontal="left" vertical="top" wrapText="1"/>
      <protection locked="0"/>
    </xf>
    <xf numFmtId="9" fontId="38" fillId="0" borderId="49" xfId="171" applyNumberFormat="1" applyFont="1" applyFill="1" applyBorder="1" applyAlignment="1" applyProtection="1">
      <alignment horizontal="left" vertical="top" wrapText="1"/>
      <protection locked="0"/>
    </xf>
    <xf numFmtId="9" fontId="38" fillId="0" borderId="16" xfId="0" applyNumberFormat="1" applyFont="1" applyFill="1" applyBorder="1" applyAlignment="1" applyProtection="1">
      <alignment horizontal="center" vertical="center" wrapText="1"/>
      <protection locked="0"/>
    </xf>
    <xf numFmtId="0" fontId="38" fillId="0" borderId="20" xfId="171" applyFont="1" applyFill="1" applyBorder="1" applyAlignment="1" applyProtection="1">
      <alignment horizontal="left" vertical="top" wrapText="1"/>
      <protection locked="0"/>
    </xf>
    <xf numFmtId="0" fontId="38" fillId="0" borderId="50" xfId="171" applyFont="1" applyFill="1" applyBorder="1" applyAlignment="1" applyProtection="1">
      <alignment horizontal="left" vertical="top" wrapText="1"/>
      <protection locked="0"/>
    </xf>
    <xf numFmtId="0" fontId="38" fillId="0" borderId="51" xfId="171" applyFont="1" applyFill="1" applyBorder="1" applyAlignment="1" applyProtection="1">
      <alignment horizontal="left" vertical="top" wrapText="1"/>
      <protection locked="0"/>
    </xf>
    <xf numFmtId="49" fontId="38" fillId="0" borderId="11" xfId="158" applyNumberFormat="1" applyFont="1" applyFill="1" applyBorder="1" applyAlignment="1" applyProtection="1">
      <alignment horizontal="left" vertical="top" wrapText="1"/>
      <protection locked="0"/>
    </xf>
    <xf numFmtId="49" fontId="38" fillId="0" borderId="38" xfId="158" applyNumberFormat="1" applyFont="1" applyFill="1" applyBorder="1" applyAlignment="1" applyProtection="1">
      <alignment horizontal="left" vertical="top" wrapText="1"/>
      <protection locked="0"/>
    </xf>
    <xf numFmtId="0" fontId="80" fillId="0" borderId="11" xfId="171" applyFont="1" applyFill="1" applyBorder="1" applyAlignment="1" applyProtection="1">
      <alignment horizontal="left" vertical="top" wrapText="1"/>
      <protection locked="0"/>
    </xf>
    <xf numFmtId="0" fontId="97" fillId="0" borderId="11" xfId="171" applyFont="1" applyFill="1" applyBorder="1" applyAlignment="1" applyProtection="1">
      <alignment horizontal="left" vertical="top" wrapText="1"/>
      <protection locked="0"/>
    </xf>
    <xf numFmtId="9" fontId="79" fillId="48" borderId="11" xfId="171" applyNumberFormat="1" applyFont="1" applyFill="1" applyBorder="1" applyAlignment="1" applyProtection="1">
      <alignment horizontal="left" vertical="top" wrapText="1"/>
      <protection locked="0"/>
    </xf>
    <xf numFmtId="9" fontId="79" fillId="48" borderId="24" xfId="171" applyNumberFormat="1" applyFont="1" applyFill="1" applyBorder="1" applyAlignment="1" applyProtection="1">
      <alignment horizontal="left" vertical="top" wrapText="1"/>
      <protection locked="0"/>
    </xf>
    <xf numFmtId="9" fontId="79" fillId="48" borderId="38" xfId="171" applyNumberFormat="1" applyFont="1" applyFill="1" applyBorder="1" applyAlignment="1" applyProtection="1">
      <alignment horizontal="left" vertical="top" wrapText="1"/>
      <protection locked="0"/>
    </xf>
    <xf numFmtId="0" fontId="79" fillId="48" borderId="11" xfId="171" applyFont="1" applyFill="1" applyBorder="1" applyAlignment="1" applyProtection="1">
      <alignment horizontal="left" vertical="top" wrapText="1"/>
      <protection locked="0"/>
    </xf>
    <xf numFmtId="0" fontId="79" fillId="48" borderId="24" xfId="171" applyFont="1" applyFill="1" applyBorder="1" applyAlignment="1" applyProtection="1">
      <alignment horizontal="left" vertical="top" wrapText="1"/>
      <protection locked="0"/>
    </xf>
    <xf numFmtId="0" fontId="79" fillId="48" borderId="38" xfId="171" applyFont="1" applyFill="1" applyBorder="1" applyAlignment="1" applyProtection="1">
      <alignment horizontal="left" vertical="top" wrapText="1"/>
      <protection locked="0"/>
    </xf>
    <xf numFmtId="165" fontId="76" fillId="0" borderId="26" xfId="158" applyNumberFormat="1" applyFont="1" applyFill="1" applyBorder="1" applyAlignment="1" applyProtection="1">
      <alignment horizontal="left" vertical="top" wrapText="1"/>
      <protection locked="0"/>
    </xf>
    <xf numFmtId="165" fontId="76" fillId="0" borderId="19" xfId="158" applyNumberFormat="1" applyFont="1" applyFill="1" applyBorder="1" applyAlignment="1" applyProtection="1">
      <alignment horizontal="left" vertical="top" wrapText="1"/>
      <protection locked="0"/>
    </xf>
    <xf numFmtId="9" fontId="79" fillId="48" borderId="20" xfId="171" applyNumberFormat="1" applyFont="1" applyFill="1" applyBorder="1" applyAlignment="1" applyProtection="1">
      <alignment horizontal="center" vertical="top" wrapText="1"/>
      <protection locked="0"/>
    </xf>
    <xf numFmtId="9" fontId="79" fillId="48" borderId="51" xfId="171" applyNumberFormat="1" applyFont="1" applyFill="1" applyBorder="1" applyAlignment="1" applyProtection="1">
      <alignment horizontal="center" vertical="top" wrapText="1"/>
      <protection locked="0"/>
    </xf>
    <xf numFmtId="0" fontId="79" fillId="48" borderId="20" xfId="171" applyFont="1" applyFill="1" applyBorder="1" applyAlignment="1" applyProtection="1">
      <alignment horizontal="center" vertical="top" wrapText="1"/>
      <protection locked="0"/>
    </xf>
    <xf numFmtId="0" fontId="79" fillId="48" borderId="17" xfId="17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vertical="top" wrapText="1"/>
      <protection locked="0"/>
    </xf>
    <xf numFmtId="9" fontId="38" fillId="0" borderId="24" xfId="171" applyNumberFormat="1" applyFont="1" applyFill="1" applyBorder="1" applyAlignment="1" applyProtection="1">
      <alignment vertical="top" wrapText="1"/>
      <protection locked="0"/>
    </xf>
    <xf numFmtId="9" fontId="38" fillId="0" borderId="21" xfId="171" applyNumberFormat="1" applyFont="1" applyFill="1" applyBorder="1" applyAlignment="1" applyProtection="1">
      <alignment vertical="top" wrapText="1"/>
      <protection locked="0"/>
    </xf>
    <xf numFmtId="0" fontId="38" fillId="48" borderId="11" xfId="171" applyFont="1" applyFill="1" applyBorder="1" applyAlignment="1" applyProtection="1">
      <alignment horizontal="left" vertical="top" wrapText="1"/>
      <protection locked="0"/>
    </xf>
    <xf numFmtId="0" fontId="38" fillId="48" borderId="24" xfId="171" applyFont="1" applyFill="1" applyBorder="1" applyAlignment="1" applyProtection="1">
      <alignment horizontal="left" vertical="top" wrapText="1"/>
      <protection locked="0"/>
    </xf>
    <xf numFmtId="0" fontId="38" fillId="48" borderId="38" xfId="171" applyFont="1" applyFill="1" applyBorder="1" applyAlignment="1" applyProtection="1">
      <alignment horizontal="left" vertical="top" wrapText="1"/>
      <protection locked="0"/>
    </xf>
    <xf numFmtId="0" fontId="56" fillId="26" borderId="0" xfId="475" applyFont="1" applyFill="1" applyBorder="1" applyAlignment="1" applyProtection="1">
      <alignment horizontal="center" vertical="top" wrapText="1"/>
      <protection locked="0"/>
    </xf>
    <xf numFmtId="0" fontId="37" fillId="26" borderId="0" xfId="475" applyFont="1" applyFill="1" applyBorder="1" applyAlignment="1" applyProtection="1">
      <alignment horizontal="left" vertical="top" wrapText="1"/>
      <protection locked="0"/>
    </xf>
    <xf numFmtId="9" fontId="38" fillId="48" borderId="11" xfId="168" applyNumberFormat="1" applyFont="1" applyFill="1" applyBorder="1" applyAlignment="1" applyProtection="1">
      <alignment horizontal="left" vertical="top" wrapText="1"/>
      <protection locked="0"/>
    </xf>
    <xf numFmtId="9" fontId="38" fillId="48" borderId="24" xfId="168" applyNumberFormat="1" applyFont="1" applyFill="1" applyBorder="1" applyAlignment="1" applyProtection="1">
      <alignment horizontal="left" vertical="top" wrapText="1"/>
      <protection locked="0"/>
    </xf>
    <xf numFmtId="9" fontId="38" fillId="48" borderId="21" xfId="168" applyNumberFormat="1" applyFont="1" applyFill="1" applyBorder="1" applyAlignment="1" applyProtection="1">
      <alignment horizontal="left" vertical="top" wrapText="1"/>
      <protection locked="0"/>
    </xf>
    <xf numFmtId="0" fontId="38" fillId="48" borderId="11" xfId="168" applyFont="1" applyFill="1" applyBorder="1" applyAlignment="1" applyProtection="1">
      <alignment horizontal="left" vertical="top" wrapText="1"/>
      <protection locked="0"/>
    </xf>
    <xf numFmtId="0" fontId="38" fillId="48" borderId="24" xfId="168" applyFont="1" applyFill="1" applyBorder="1" applyAlignment="1" applyProtection="1">
      <alignment horizontal="left" vertical="top" wrapText="1"/>
      <protection locked="0"/>
    </xf>
    <xf numFmtId="0" fontId="38" fillId="48" borderId="21" xfId="168" applyFont="1" applyFill="1" applyBorder="1" applyAlignment="1" applyProtection="1">
      <alignment horizontal="left" vertical="top" wrapText="1"/>
      <protection locked="0"/>
    </xf>
    <xf numFmtId="9" fontId="38" fillId="48" borderId="16" xfId="171" applyNumberFormat="1" applyFont="1" applyFill="1" applyBorder="1" applyAlignment="1" applyProtection="1">
      <alignment horizontal="center" vertical="center" wrapText="1"/>
      <protection locked="0"/>
    </xf>
    <xf numFmtId="9" fontId="38" fillId="48" borderId="20" xfId="171" applyNumberFormat="1" applyFont="1" applyFill="1" applyBorder="1" applyAlignment="1" applyProtection="1">
      <alignment horizontal="center" vertical="top" wrapText="1"/>
      <protection locked="0"/>
    </xf>
    <xf numFmtId="9" fontId="38" fillId="48" borderId="51" xfId="171" applyNumberFormat="1" applyFont="1" applyFill="1" applyBorder="1" applyAlignment="1" applyProtection="1">
      <alignment horizontal="center" vertical="top" wrapText="1"/>
      <protection locked="0"/>
    </xf>
    <xf numFmtId="9" fontId="79" fillId="48" borderId="26" xfId="171" applyNumberFormat="1" applyFont="1" applyFill="1" applyBorder="1" applyAlignment="1" applyProtection="1">
      <alignment horizontal="center" vertical="top" wrapText="1"/>
      <protection locked="0"/>
    </xf>
    <xf numFmtId="9" fontId="79" fillId="48" borderId="15" xfId="171" applyNumberFormat="1" applyFont="1" applyFill="1" applyBorder="1" applyAlignment="1" applyProtection="1">
      <alignment horizontal="center" vertical="top" wrapText="1"/>
      <protection locked="0"/>
    </xf>
    <xf numFmtId="9" fontId="79" fillId="48" borderId="19" xfId="171" applyNumberFormat="1" applyFont="1" applyFill="1" applyBorder="1" applyAlignment="1" applyProtection="1">
      <alignment horizontal="center" vertical="top" wrapText="1"/>
      <protection locked="0"/>
    </xf>
    <xf numFmtId="0" fontId="38" fillId="48" borderId="41" xfId="168" applyFont="1" applyFill="1" applyBorder="1" applyAlignment="1" applyProtection="1">
      <alignment horizontal="left" vertical="top" wrapText="1"/>
      <protection locked="0"/>
    </xf>
    <xf numFmtId="0" fontId="38" fillId="48" borderId="18" xfId="168" applyFont="1" applyFill="1" applyBorder="1" applyAlignment="1" applyProtection="1">
      <alignment horizontal="left" vertical="top" wrapText="1"/>
      <protection locked="0"/>
    </xf>
    <xf numFmtId="0" fontId="38" fillId="48" borderId="49" xfId="168" applyFont="1" applyFill="1" applyBorder="1" applyAlignment="1" applyProtection="1">
      <alignment horizontal="left" vertical="top" wrapText="1"/>
      <protection locked="0"/>
    </xf>
    <xf numFmtId="0" fontId="38" fillId="48" borderId="20" xfId="168" applyFont="1" applyFill="1" applyBorder="1" applyAlignment="1" applyProtection="1">
      <alignment horizontal="center" vertical="top" wrapText="1"/>
      <protection locked="0"/>
    </xf>
    <xf numFmtId="0" fontId="38" fillId="48" borderId="17" xfId="168" applyFont="1" applyFill="1" applyBorder="1" applyAlignment="1" applyProtection="1">
      <alignment horizontal="center" vertical="top" wrapText="1"/>
      <protection locked="0"/>
    </xf>
    <xf numFmtId="9" fontId="79" fillId="48" borderId="21" xfId="171" applyNumberFormat="1" applyFont="1" applyFill="1" applyBorder="1" applyAlignment="1" applyProtection="1">
      <alignment horizontal="left" vertical="top" wrapText="1"/>
      <protection locked="0"/>
    </xf>
    <xf numFmtId="9" fontId="79" fillId="48" borderId="20" xfId="171" applyNumberFormat="1" applyFont="1" applyFill="1" applyBorder="1" applyAlignment="1" applyProtection="1">
      <alignment horizontal="left" vertical="top" wrapText="1"/>
      <protection locked="0"/>
    </xf>
    <xf numFmtId="9" fontId="79" fillId="48" borderId="50" xfId="171" applyNumberFormat="1" applyFont="1" applyFill="1" applyBorder="1" applyAlignment="1" applyProtection="1">
      <alignment horizontal="left" vertical="top" wrapText="1"/>
      <protection locked="0"/>
    </xf>
    <xf numFmtId="9" fontId="79" fillId="48" borderId="17" xfId="171" applyNumberFormat="1" applyFont="1" applyFill="1" applyBorder="1" applyAlignment="1" applyProtection="1">
      <alignment horizontal="left" vertical="top" wrapText="1"/>
      <protection locked="0"/>
    </xf>
    <xf numFmtId="9" fontId="38" fillId="48" borderId="11" xfId="171" applyNumberFormat="1" applyFont="1" applyFill="1" applyBorder="1" applyAlignment="1" applyProtection="1">
      <alignment horizontal="center" vertical="top" wrapText="1"/>
      <protection locked="0"/>
    </xf>
    <xf numFmtId="9" fontId="38" fillId="48" borderId="38" xfId="171" applyNumberFormat="1" applyFont="1" applyFill="1" applyBorder="1" applyAlignment="1" applyProtection="1">
      <alignment horizontal="center" vertical="top" wrapText="1"/>
      <protection locked="0"/>
    </xf>
    <xf numFmtId="0" fontId="38" fillId="48" borderId="11" xfId="168" applyFont="1" applyFill="1" applyBorder="1" applyAlignment="1" applyProtection="1">
      <alignment horizontal="center" vertical="top" wrapText="1"/>
      <protection locked="0"/>
    </xf>
    <xf numFmtId="0" fontId="38" fillId="48" borderId="24" xfId="168" applyFont="1" applyFill="1" applyBorder="1" applyAlignment="1" applyProtection="1">
      <alignment horizontal="center" vertical="top" wrapText="1"/>
      <protection locked="0"/>
    </xf>
    <xf numFmtId="0" fontId="38" fillId="48" borderId="21" xfId="168" applyFont="1" applyFill="1" applyBorder="1" applyAlignment="1" applyProtection="1">
      <alignment horizontal="center" vertical="top" wrapText="1"/>
      <protection locked="0"/>
    </xf>
    <xf numFmtId="0" fontId="38" fillId="48" borderId="41" xfId="168" applyFont="1" applyFill="1" applyBorder="1" applyAlignment="1" applyProtection="1">
      <alignment horizontal="center" vertical="top" wrapText="1"/>
      <protection locked="0"/>
    </xf>
    <xf numFmtId="0" fontId="38" fillId="48" borderId="18" xfId="168" applyFont="1" applyFill="1" applyBorder="1" applyAlignment="1" applyProtection="1">
      <alignment horizontal="center" vertical="top" wrapText="1"/>
      <protection locked="0"/>
    </xf>
    <xf numFmtId="0" fontId="38" fillId="48" borderId="49" xfId="168" applyFont="1" applyFill="1" applyBorder="1" applyAlignment="1" applyProtection="1">
      <alignment horizontal="center" vertical="top" wrapText="1"/>
      <protection locked="0"/>
    </xf>
    <xf numFmtId="0" fontId="38" fillId="0" borderId="59" xfId="171" applyFont="1" applyFill="1" applyBorder="1" applyAlignment="1" applyProtection="1">
      <alignment horizontal="left" vertical="top" wrapText="1"/>
      <protection locked="0"/>
    </xf>
    <xf numFmtId="0" fontId="38" fillId="0" borderId="60" xfId="171" applyFont="1" applyFill="1" applyBorder="1" applyAlignment="1" applyProtection="1">
      <alignment horizontal="left" vertical="top" wrapText="1"/>
      <protection locked="0"/>
    </xf>
    <xf numFmtId="0" fontId="38" fillId="0" borderId="61" xfId="171" applyFont="1" applyFill="1" applyBorder="1" applyAlignment="1" applyProtection="1">
      <alignment horizontal="left" vertical="top" wrapText="1"/>
      <protection locked="0"/>
    </xf>
    <xf numFmtId="0" fontId="37" fillId="26" borderId="0" xfId="171" applyFont="1" applyFill="1" applyBorder="1" applyAlignment="1" applyProtection="1">
      <alignment horizontal="left" vertical="top" wrapText="1"/>
      <protection locked="0"/>
    </xf>
    <xf numFmtId="16" fontId="79" fillId="0" borderId="11" xfId="171" applyNumberFormat="1" applyFont="1" applyFill="1" applyBorder="1" applyAlignment="1" applyProtection="1">
      <alignment horizontal="left" vertical="top" wrapText="1"/>
      <protection locked="0"/>
    </xf>
    <xf numFmtId="0" fontId="56" fillId="26" borderId="0" xfId="171" applyFont="1" applyFill="1" applyBorder="1" applyAlignment="1" applyProtection="1">
      <alignment horizontal="center" vertical="top" wrapText="1"/>
      <protection locked="0"/>
    </xf>
    <xf numFmtId="9" fontId="38" fillId="0" borderId="26" xfId="171" applyNumberFormat="1" applyFont="1" applyFill="1" applyBorder="1" applyAlignment="1" applyProtection="1">
      <alignment horizontal="center" vertical="top" wrapText="1"/>
      <protection locked="0"/>
    </xf>
    <xf numFmtId="9" fontId="38" fillId="0" borderId="15" xfId="171" applyNumberFormat="1" applyFont="1" applyFill="1" applyBorder="1" applyAlignment="1" applyProtection="1">
      <alignment horizontal="center" vertical="top" wrapText="1"/>
      <protection locked="0"/>
    </xf>
    <xf numFmtId="9" fontId="38" fillId="0" borderId="19" xfId="171" applyNumberFormat="1" applyFont="1" applyFill="1" applyBorder="1" applyAlignment="1" applyProtection="1">
      <alignment horizontal="center" vertical="top" wrapText="1"/>
      <protection locked="0"/>
    </xf>
    <xf numFmtId="9" fontId="38" fillId="0" borderId="11" xfId="475" applyNumberFormat="1" applyFont="1" applyFill="1" applyBorder="1" applyAlignment="1" applyProtection="1">
      <alignment horizontal="left" vertical="top" wrapText="1"/>
      <protection locked="0"/>
    </xf>
    <xf numFmtId="9" fontId="38" fillId="0" borderId="24" xfId="475" applyNumberFormat="1" applyFont="1" applyFill="1" applyBorder="1" applyAlignment="1" applyProtection="1">
      <alignment horizontal="left" vertical="top" wrapText="1"/>
      <protection locked="0"/>
    </xf>
    <xf numFmtId="9" fontId="38" fillId="0" borderId="21" xfId="475" applyNumberFormat="1" applyFont="1" applyFill="1" applyBorder="1" applyAlignment="1" applyProtection="1">
      <alignment horizontal="left" vertical="top" wrapText="1"/>
      <protection locked="0"/>
    </xf>
    <xf numFmtId="0" fontId="120" fillId="0" borderId="24" xfId="171" applyFont="1" applyFill="1" applyBorder="1" applyAlignment="1" applyProtection="1">
      <alignment horizontal="left" vertical="top" wrapText="1"/>
      <protection locked="0"/>
    </xf>
    <xf numFmtId="0" fontId="120" fillId="0" borderId="38" xfId="171" applyFont="1" applyFill="1" applyBorder="1" applyAlignment="1" applyProtection="1">
      <alignment horizontal="left" vertical="top" wrapText="1"/>
      <protection locked="0"/>
    </xf>
    <xf numFmtId="0" fontId="38" fillId="48" borderId="11" xfId="171" applyFont="1" applyFill="1" applyBorder="1" applyAlignment="1" applyProtection="1">
      <alignment horizontal="center" vertical="top" wrapText="1"/>
      <protection locked="0"/>
    </xf>
    <xf numFmtId="0" fontId="38" fillId="48" borderId="24" xfId="171" applyFont="1" applyFill="1" applyBorder="1" applyAlignment="1" applyProtection="1">
      <alignment horizontal="center" vertical="top" wrapText="1"/>
      <protection locked="0"/>
    </xf>
    <xf numFmtId="0" fontId="38" fillId="48" borderId="38" xfId="171" applyFont="1" applyFill="1" applyBorder="1" applyAlignment="1" applyProtection="1">
      <alignment horizontal="center" vertical="top" wrapText="1"/>
      <protection locked="0"/>
    </xf>
    <xf numFmtId="0" fontId="79" fillId="48" borderId="11" xfId="171" applyFont="1" applyFill="1" applyBorder="1" applyAlignment="1" applyProtection="1">
      <alignment horizontal="center" vertical="top" wrapText="1"/>
      <protection locked="0"/>
    </xf>
    <xf numFmtId="0" fontId="79" fillId="48" borderId="24" xfId="171" applyFont="1" applyFill="1" applyBorder="1" applyAlignment="1" applyProtection="1">
      <alignment horizontal="center" vertical="top" wrapText="1"/>
      <protection locked="0"/>
    </xf>
    <xf numFmtId="0" fontId="79" fillId="48" borderId="38" xfId="171" applyFont="1" applyFill="1" applyBorder="1" applyAlignment="1" applyProtection="1">
      <alignment horizontal="center" vertical="top" wrapText="1"/>
      <protection locked="0"/>
    </xf>
    <xf numFmtId="9" fontId="38" fillId="48" borderId="15" xfId="171" applyNumberFormat="1" applyFont="1" applyFill="1" applyBorder="1" applyAlignment="1" applyProtection="1">
      <alignment horizontal="center" vertical="top" wrapText="1"/>
      <protection locked="0"/>
    </xf>
    <xf numFmtId="9" fontId="38" fillId="48" borderId="19" xfId="171" applyNumberFormat="1" applyFont="1" applyFill="1" applyBorder="1" applyAlignment="1" applyProtection="1">
      <alignment horizontal="center" vertical="top" wrapText="1"/>
      <protection locked="0"/>
    </xf>
    <xf numFmtId="0" fontId="38" fillId="48" borderId="20" xfId="171" applyFont="1" applyFill="1" applyBorder="1" applyAlignment="1" applyProtection="1">
      <alignment horizontal="left" vertical="top" wrapText="1"/>
      <protection locked="0"/>
    </xf>
    <xf numFmtId="0" fontId="38" fillId="48" borderId="50" xfId="171" applyFont="1" applyFill="1" applyBorder="1" applyAlignment="1" applyProtection="1">
      <alignment horizontal="left" vertical="top" wrapText="1"/>
      <protection locked="0"/>
    </xf>
    <xf numFmtId="0" fontId="38" fillId="48" borderId="51" xfId="171" applyFont="1" applyFill="1" applyBorder="1" applyAlignment="1" applyProtection="1">
      <alignment horizontal="left" vertical="top" wrapText="1"/>
      <protection locked="0"/>
    </xf>
    <xf numFmtId="0" fontId="38" fillId="48" borderId="20" xfId="171" applyFont="1" applyFill="1" applyBorder="1" applyAlignment="1" applyProtection="1">
      <alignment horizontal="center" vertical="top" wrapText="1"/>
      <protection locked="0"/>
    </xf>
    <xf numFmtId="0" fontId="38" fillId="48" borderId="17" xfId="171" applyFont="1" applyFill="1" applyBorder="1" applyAlignment="1" applyProtection="1">
      <alignment horizontal="center" vertical="top" wrapText="1"/>
      <protection locked="0"/>
    </xf>
    <xf numFmtId="0" fontId="75" fillId="0" borderId="0" xfId="171" applyFont="1" applyFill="1" applyBorder="1" applyAlignment="1" applyProtection="1">
      <alignment horizontal="left" vertical="top" wrapText="1"/>
      <protection locked="0"/>
    </xf>
    <xf numFmtId="9" fontId="38" fillId="0" borderId="11" xfId="168" applyNumberFormat="1" applyFont="1" applyFill="1" applyBorder="1" applyAlignment="1" applyProtection="1">
      <alignment horizontal="left" vertical="top" wrapText="1"/>
      <protection locked="0"/>
    </xf>
    <xf numFmtId="9" fontId="38" fillId="0" borderId="24" xfId="168" applyNumberFormat="1" applyFont="1" applyFill="1" applyBorder="1" applyAlignment="1" applyProtection="1">
      <alignment horizontal="left" vertical="top" wrapText="1"/>
      <protection locked="0"/>
    </xf>
    <xf numFmtId="9" fontId="38" fillId="0" borderId="21" xfId="168" applyNumberFormat="1" applyFont="1" applyFill="1" applyBorder="1" applyAlignment="1" applyProtection="1">
      <alignment horizontal="left" vertical="top" wrapText="1"/>
      <protection locked="0"/>
    </xf>
    <xf numFmtId="9" fontId="79" fillId="0" borderId="11" xfId="171" quotePrefix="1" applyNumberFormat="1" applyFont="1" applyFill="1" applyBorder="1" applyAlignment="1" applyProtection="1">
      <alignment horizontal="left" vertical="top" wrapText="1"/>
      <protection locked="0"/>
    </xf>
    <xf numFmtId="9" fontId="79" fillId="0" borderId="16" xfId="171" quotePrefix="1" applyNumberFormat="1" applyFont="1" applyFill="1" applyBorder="1" applyAlignment="1" applyProtection="1">
      <alignment horizontal="center" vertical="center" wrapText="1"/>
      <protection locked="0"/>
    </xf>
    <xf numFmtId="9" fontId="38" fillId="0" borderId="11" xfId="171" quotePrefix="1" applyNumberFormat="1" applyFont="1" applyFill="1" applyBorder="1" applyAlignment="1" applyProtection="1">
      <alignment horizontal="center" vertical="top" wrapText="1"/>
      <protection locked="0"/>
    </xf>
    <xf numFmtId="9" fontId="38" fillId="0" borderId="20" xfId="171" quotePrefix="1" applyNumberFormat="1" applyFont="1" applyFill="1" applyBorder="1" applyAlignment="1" applyProtection="1">
      <alignment horizontal="center" vertical="top" wrapText="1"/>
      <protection locked="0"/>
    </xf>
    <xf numFmtId="0" fontId="79" fillId="0" borderId="11" xfId="171" quotePrefix="1" applyFont="1" applyFill="1" applyBorder="1" applyAlignment="1" applyProtection="1">
      <alignment horizontal="left" vertical="top" wrapText="1"/>
      <protection locked="0"/>
    </xf>
    <xf numFmtId="9" fontId="38" fillId="48" borderId="11" xfId="0" applyNumberFormat="1" applyFont="1" applyFill="1" applyBorder="1" applyAlignment="1" applyProtection="1">
      <alignment horizontal="left" vertical="top" wrapText="1"/>
      <protection locked="0"/>
    </xf>
    <xf numFmtId="9" fontId="38" fillId="48" borderId="24" xfId="0" applyNumberFormat="1" applyFont="1" applyFill="1" applyBorder="1" applyAlignment="1" applyProtection="1">
      <alignment horizontal="left" vertical="top" wrapText="1"/>
      <protection locked="0"/>
    </xf>
    <xf numFmtId="9" fontId="38" fillId="48" borderId="21" xfId="0" applyNumberFormat="1" applyFont="1" applyFill="1" applyBorder="1" applyAlignment="1" applyProtection="1">
      <alignment horizontal="left" vertical="top" wrapText="1"/>
      <protection locked="0"/>
    </xf>
    <xf numFmtId="0" fontId="38" fillId="48" borderId="11" xfId="0" applyFont="1" applyFill="1" applyBorder="1" applyAlignment="1" applyProtection="1">
      <alignment horizontal="left" vertical="top" wrapText="1"/>
      <protection locked="0"/>
    </xf>
    <xf numFmtId="0" fontId="38" fillId="48" borderId="24" xfId="0" applyFont="1" applyFill="1" applyBorder="1" applyAlignment="1" applyProtection="1">
      <alignment horizontal="left" vertical="top" wrapText="1"/>
      <protection locked="0"/>
    </xf>
    <xf numFmtId="0" fontId="38" fillId="48" borderId="21" xfId="0" applyFont="1" applyFill="1" applyBorder="1" applyAlignment="1" applyProtection="1">
      <alignment horizontal="left" vertical="top" wrapText="1"/>
      <protection locked="0"/>
    </xf>
    <xf numFmtId="0" fontId="38" fillId="0" borderId="21" xfId="0" applyFont="1" applyFill="1" applyBorder="1" applyAlignment="1" applyProtection="1">
      <alignment horizontal="left" vertical="top" wrapText="1"/>
      <protection locked="0"/>
    </xf>
    <xf numFmtId="165" fontId="79" fillId="48" borderId="26" xfId="158" applyNumberFormat="1" applyFont="1" applyFill="1" applyBorder="1" applyAlignment="1" applyProtection="1">
      <alignment horizontal="left" vertical="top" wrapText="1"/>
      <protection locked="0"/>
    </xf>
    <xf numFmtId="165" fontId="79" fillId="48" borderId="19" xfId="158" applyNumberFormat="1" applyFont="1" applyFill="1" applyBorder="1" applyAlignment="1" applyProtection="1">
      <alignment horizontal="left" vertical="top" wrapText="1"/>
      <protection locked="0"/>
    </xf>
    <xf numFmtId="49" fontId="38" fillId="0" borderId="11" xfId="164" applyNumberFormat="1" applyFont="1" applyFill="1" applyBorder="1" applyAlignment="1" applyProtection="1">
      <alignment horizontal="left" vertical="top" wrapText="1"/>
      <protection locked="0"/>
    </xf>
    <xf numFmtId="49" fontId="38" fillId="0" borderId="38" xfId="164" applyNumberFormat="1" applyFont="1" applyFill="1" applyBorder="1" applyAlignment="1" applyProtection="1">
      <alignment horizontal="left" vertical="top" wrapText="1"/>
      <protection locked="0"/>
    </xf>
    <xf numFmtId="9" fontId="38" fillId="48" borderId="11" xfId="171" applyNumberFormat="1" applyFont="1" applyFill="1" applyBorder="1" applyAlignment="1" applyProtection="1">
      <alignment horizontal="center" vertical="center" wrapText="1"/>
      <protection locked="0"/>
    </xf>
    <xf numFmtId="9" fontId="38" fillId="48" borderId="21" xfId="171" applyNumberFormat="1" applyFont="1" applyFill="1" applyBorder="1" applyAlignment="1" applyProtection="1">
      <alignment horizontal="center" vertical="center" wrapText="1"/>
      <protection locked="0"/>
    </xf>
    <xf numFmtId="9" fontId="38" fillId="48" borderId="16" xfId="0" applyNumberFormat="1" applyFont="1" applyFill="1" applyBorder="1" applyAlignment="1" applyProtection="1">
      <alignment horizontal="center" vertical="center" wrapText="1"/>
      <protection locked="0"/>
    </xf>
    <xf numFmtId="0" fontId="38" fillId="48" borderId="41" xfId="0" applyFont="1" applyFill="1" applyBorder="1" applyAlignment="1" applyProtection="1">
      <alignment horizontal="left" vertical="top" wrapText="1"/>
      <protection locked="0"/>
    </xf>
    <xf numFmtId="0" fontId="38" fillId="48" borderId="18" xfId="0" applyFont="1" applyFill="1" applyBorder="1" applyAlignment="1" applyProtection="1">
      <alignment horizontal="left" vertical="top" wrapText="1"/>
      <protection locked="0"/>
    </xf>
    <xf numFmtId="0" fontId="38" fillId="48" borderId="49" xfId="0" applyFont="1" applyFill="1" applyBorder="1" applyAlignment="1" applyProtection="1">
      <alignment horizontal="left" vertical="top" wrapText="1"/>
      <protection locked="0"/>
    </xf>
    <xf numFmtId="0" fontId="38" fillId="48" borderId="20" xfId="0" applyFont="1" applyFill="1" applyBorder="1" applyAlignment="1" applyProtection="1">
      <alignment horizontal="center" vertical="top" wrapText="1"/>
      <protection locked="0"/>
    </xf>
    <xf numFmtId="0" fontId="38" fillId="48" borderId="17" xfId="0" applyFont="1" applyFill="1" applyBorder="1" applyAlignment="1" applyProtection="1">
      <alignment horizontal="center" vertical="top" wrapText="1"/>
      <protection locked="0"/>
    </xf>
    <xf numFmtId="0" fontId="38" fillId="48" borderId="41" xfId="171" applyFont="1" applyFill="1" applyBorder="1" applyAlignment="1" applyProtection="1">
      <alignment horizontal="center" vertical="top" wrapText="1"/>
      <protection locked="0"/>
    </xf>
    <xf numFmtId="0" fontId="38" fillId="48" borderId="18" xfId="171" applyFont="1" applyFill="1" applyBorder="1" applyAlignment="1" applyProtection="1">
      <alignment horizontal="center" vertical="top" wrapText="1"/>
      <protection locked="0"/>
    </xf>
    <xf numFmtId="0" fontId="38" fillId="48" borderId="39" xfId="171" applyFont="1" applyFill="1" applyBorder="1" applyAlignment="1" applyProtection="1">
      <alignment horizontal="center" vertical="top" wrapText="1"/>
      <protection locked="0"/>
    </xf>
    <xf numFmtId="0" fontId="38" fillId="0" borderId="70" xfId="0" applyFont="1" applyFill="1" applyBorder="1" applyAlignment="1" applyProtection="1">
      <alignment horizontal="left" vertical="top" wrapText="1"/>
      <protection locked="0"/>
    </xf>
    <xf numFmtId="0" fontId="38" fillId="0" borderId="68" xfId="0" applyFont="1" applyFill="1" applyBorder="1" applyAlignment="1" applyProtection="1">
      <alignment horizontal="left" vertical="top" wrapText="1"/>
      <protection locked="0"/>
    </xf>
    <xf numFmtId="0" fontId="38" fillId="0" borderId="69" xfId="0" applyFont="1" applyFill="1" applyBorder="1" applyAlignment="1" applyProtection="1">
      <alignment horizontal="left" vertical="top" wrapText="1"/>
      <protection locked="0"/>
    </xf>
    <xf numFmtId="165" fontId="79" fillId="0" borderId="0" xfId="158" applyNumberFormat="1" applyFont="1" applyFill="1" applyBorder="1" applyAlignment="1" applyProtection="1">
      <alignment horizontal="left" vertical="top" wrapText="1"/>
      <protection locked="0"/>
    </xf>
    <xf numFmtId="0" fontId="38" fillId="0" borderId="24" xfId="171" applyFont="1" applyFill="1" applyBorder="1" applyAlignment="1" applyProtection="1">
      <alignment horizontal="left"/>
      <protection locked="0"/>
    </xf>
    <xf numFmtId="0" fontId="137" fillId="48" borderId="0" xfId="171" applyFont="1" applyFill="1" applyBorder="1" applyAlignment="1" applyProtection="1">
      <alignment horizontal="left" vertical="top"/>
    </xf>
    <xf numFmtId="0" fontId="75" fillId="48" borderId="0" xfId="171" applyFont="1" applyFill="1" applyBorder="1" applyAlignment="1" applyProtection="1">
      <alignment horizontal="left" vertical="top" wrapText="1"/>
      <protection locked="0"/>
    </xf>
    <xf numFmtId="0" fontId="38" fillId="0" borderId="44" xfId="171" applyFont="1" applyFill="1" applyBorder="1" applyAlignment="1" applyProtection="1">
      <alignment horizontal="left" vertical="top" wrapText="1"/>
      <protection locked="0"/>
    </xf>
    <xf numFmtId="0" fontId="38" fillId="0" borderId="45" xfId="171" applyFont="1" applyFill="1" applyBorder="1" applyAlignment="1" applyProtection="1">
      <alignment horizontal="left" vertical="top" wrapText="1"/>
      <protection locked="0"/>
    </xf>
    <xf numFmtId="0" fontId="38" fillId="0" borderId="31" xfId="171" applyFont="1" applyFill="1" applyBorder="1" applyAlignment="1" applyProtection="1">
      <alignment horizontal="left" vertical="top" wrapText="1"/>
      <protection locked="0"/>
    </xf>
    <xf numFmtId="0" fontId="38" fillId="53" borderId="30" xfId="171" applyFont="1" applyFill="1" applyBorder="1" applyAlignment="1" applyProtection="1">
      <alignment horizontal="left" vertical="top" wrapText="1"/>
    </xf>
    <xf numFmtId="0" fontId="38" fillId="53" borderId="50" xfId="171" applyFont="1" applyFill="1" applyBorder="1" applyAlignment="1" applyProtection="1">
      <alignment horizontal="left" vertical="top" wrapText="1"/>
    </xf>
    <xf numFmtId="0" fontId="38" fillId="53" borderId="51" xfId="171" applyFont="1" applyFill="1" applyBorder="1" applyAlignment="1" applyProtection="1">
      <alignment horizontal="left" vertical="top" wrapText="1"/>
    </xf>
    <xf numFmtId="9" fontId="38" fillId="48" borderId="20" xfId="0" applyNumberFormat="1" applyFont="1" applyFill="1" applyBorder="1" applyAlignment="1" applyProtection="1">
      <alignment horizontal="center" vertical="top" wrapText="1"/>
      <protection locked="0"/>
    </xf>
    <xf numFmtId="9" fontId="38" fillId="48" borderId="17" xfId="0" applyNumberFormat="1" applyFont="1" applyFill="1" applyBorder="1" applyAlignment="1" applyProtection="1">
      <alignment horizontal="center" vertical="top" wrapText="1"/>
      <protection locked="0"/>
    </xf>
    <xf numFmtId="9" fontId="38" fillId="53" borderId="11" xfId="171" applyNumberFormat="1" applyFont="1" applyFill="1" applyBorder="1" applyAlignment="1" applyProtection="1">
      <alignment horizontal="left" vertical="top" wrapText="1"/>
      <protection locked="0"/>
    </xf>
    <xf numFmtId="9" fontId="38" fillId="53" borderId="24" xfId="171" applyNumberFormat="1" applyFont="1" applyFill="1" applyBorder="1" applyAlignment="1" applyProtection="1">
      <alignment horizontal="left" vertical="top" wrapText="1"/>
      <protection locked="0"/>
    </xf>
    <xf numFmtId="9" fontId="38" fillId="53" borderId="38" xfId="171" applyNumberFormat="1" applyFont="1" applyFill="1" applyBorder="1" applyAlignment="1" applyProtection="1">
      <alignment horizontal="left" vertical="top" wrapText="1"/>
      <protection locked="0"/>
    </xf>
    <xf numFmtId="9" fontId="79" fillId="48" borderId="16" xfId="171" applyNumberFormat="1" applyFont="1" applyFill="1" applyBorder="1" applyAlignment="1" applyProtection="1">
      <alignment horizontal="center" vertical="center" wrapText="1"/>
      <protection locked="0"/>
    </xf>
    <xf numFmtId="0" fontId="38" fillId="53" borderId="11" xfId="171" applyFont="1" applyFill="1" applyBorder="1" applyAlignment="1" applyProtection="1">
      <alignment horizontal="left" vertical="top" wrapText="1"/>
      <protection locked="0"/>
    </xf>
    <xf numFmtId="0" fontId="38" fillId="53" borderId="24" xfId="171" applyFont="1" applyFill="1" applyBorder="1" applyAlignment="1" applyProtection="1">
      <alignment horizontal="left" vertical="top" wrapText="1"/>
      <protection locked="0"/>
    </xf>
    <xf numFmtId="0" fontId="38" fillId="53" borderId="38" xfId="171" applyFont="1" applyFill="1" applyBorder="1" applyAlignment="1" applyProtection="1">
      <alignment horizontal="left" vertical="top" wrapText="1"/>
      <protection locked="0"/>
    </xf>
    <xf numFmtId="0" fontId="76" fillId="48" borderId="0" xfId="171" applyFont="1" applyFill="1" applyBorder="1" applyAlignment="1" applyProtection="1">
      <alignment horizontal="left" vertical="top" wrapText="1"/>
      <protection locked="0"/>
    </xf>
    <xf numFmtId="0" fontId="38" fillId="0" borderId="71" xfId="168" applyFont="1" applyFill="1" applyBorder="1" applyAlignment="1" applyProtection="1">
      <alignment horizontal="left" vertical="top" wrapText="1"/>
      <protection locked="0"/>
    </xf>
    <xf numFmtId="0" fontId="38" fillId="0" borderId="72" xfId="168" applyFont="1" applyFill="1" applyBorder="1" applyAlignment="1" applyProtection="1">
      <alignment horizontal="left" vertical="top" wrapText="1"/>
      <protection locked="0"/>
    </xf>
    <xf numFmtId="0" fontId="79" fillId="24" borderId="30" xfId="171" applyFont="1" applyFill="1" applyBorder="1" applyAlignment="1" applyProtection="1">
      <alignment horizontal="left" vertical="top" wrapText="1"/>
    </xf>
    <xf numFmtId="0" fontId="79" fillId="24" borderId="51" xfId="171" applyFont="1" applyFill="1" applyBorder="1" applyAlignment="1" applyProtection="1">
      <alignment horizontal="left" vertical="top" wrapText="1"/>
    </xf>
    <xf numFmtId="0" fontId="38" fillId="24" borderId="47" xfId="171" applyFont="1" applyFill="1" applyBorder="1" applyAlignment="1" applyProtection="1">
      <alignment horizontal="left" vertical="top" wrapText="1"/>
    </xf>
    <xf numFmtId="0" fontId="38" fillId="24" borderId="48" xfId="171" applyFont="1" applyFill="1" applyBorder="1" applyAlignment="1" applyProtection="1">
      <alignment horizontal="left" vertical="top" wrapText="1"/>
    </xf>
    <xf numFmtId="9" fontId="38" fillId="0" borderId="71" xfId="168" applyNumberFormat="1" applyFont="1" applyFill="1" applyBorder="1" applyAlignment="1" applyProtection="1">
      <alignment horizontal="center" vertical="center" wrapText="1"/>
      <protection locked="0"/>
    </xf>
    <xf numFmtId="9" fontId="38" fillId="0" borderId="74" xfId="168" applyNumberFormat="1" applyFont="1" applyFill="1" applyBorder="1" applyAlignment="1" applyProtection="1">
      <alignment horizontal="center" vertical="top" wrapText="1"/>
      <protection locked="0"/>
    </xf>
    <xf numFmtId="9" fontId="38" fillId="0" borderId="76" xfId="168" applyNumberFormat="1" applyFont="1" applyFill="1" applyBorder="1" applyAlignment="1" applyProtection="1">
      <alignment horizontal="center" vertical="top" wrapText="1"/>
      <protection locked="0"/>
    </xf>
    <xf numFmtId="0" fontId="38" fillId="0" borderId="74" xfId="168" applyFont="1" applyFill="1" applyBorder="1" applyAlignment="1" applyProtection="1">
      <alignment horizontal="center" vertical="top" wrapText="1"/>
      <protection locked="0"/>
    </xf>
    <xf numFmtId="9" fontId="38" fillId="0" borderId="71" xfId="168" applyNumberFormat="1" applyFont="1" applyFill="1" applyBorder="1" applyAlignment="1" applyProtection="1">
      <alignment horizontal="center" vertical="top" wrapText="1"/>
      <protection locked="0"/>
    </xf>
    <xf numFmtId="9" fontId="38" fillId="0" borderId="72" xfId="168" applyNumberFormat="1" applyFont="1" applyFill="1" applyBorder="1" applyAlignment="1" applyProtection="1">
      <alignment horizontal="center" vertical="top" wrapText="1"/>
      <protection locked="0"/>
    </xf>
    <xf numFmtId="0" fontId="38" fillId="24" borderId="46" xfId="171" applyFont="1" applyFill="1" applyBorder="1" applyAlignment="1" applyProtection="1">
      <alignment horizontal="left" vertical="top" wrapText="1"/>
    </xf>
    <xf numFmtId="0" fontId="38" fillId="0" borderId="43" xfId="171" applyFont="1" applyFill="1" applyBorder="1" applyAlignment="1" applyProtection="1">
      <alignment horizontal="left" vertical="top" wrapText="1"/>
      <protection locked="0"/>
    </xf>
    <xf numFmtId="0" fontId="38" fillId="0" borderId="47" xfId="171" applyFont="1" applyFill="1" applyBorder="1" applyAlignment="1" applyProtection="1">
      <alignment horizontal="left" vertical="top" wrapText="1"/>
      <protection locked="0"/>
    </xf>
    <xf numFmtId="0" fontId="38" fillId="0" borderId="52" xfId="171" applyFont="1" applyFill="1" applyBorder="1" applyAlignment="1" applyProtection="1">
      <alignment horizontal="left" vertical="top" wrapText="1"/>
      <protection locked="0"/>
    </xf>
    <xf numFmtId="0" fontId="38" fillId="0" borderId="21" xfId="171" applyFont="1" applyFill="1" applyBorder="1" applyAlignment="1" applyProtection="1">
      <alignment horizontal="left" vertical="top" wrapText="1"/>
      <protection locked="0"/>
    </xf>
    <xf numFmtId="165" fontId="38" fillId="0" borderId="26" xfId="158" applyNumberFormat="1" applyFont="1" applyFill="1" applyBorder="1" applyAlignment="1" applyProtection="1">
      <alignment horizontal="left" vertical="top" wrapText="1"/>
      <protection locked="0"/>
    </xf>
    <xf numFmtId="165" fontId="38" fillId="0" borderId="19" xfId="158" applyNumberFormat="1" applyFont="1" applyFill="1" applyBorder="1" applyAlignment="1" applyProtection="1">
      <alignment horizontal="left" vertical="top" wrapText="1"/>
      <protection locked="0"/>
    </xf>
    <xf numFmtId="165" fontId="38" fillId="0" borderId="11" xfId="158" applyNumberFormat="1" applyFont="1" applyFill="1" applyBorder="1" applyAlignment="1" applyProtection="1">
      <alignment horizontal="left" vertical="top" wrapText="1"/>
      <protection locked="0"/>
    </xf>
    <xf numFmtId="165" fontId="38" fillId="0" borderId="24" xfId="158" applyNumberFormat="1" applyFont="1" applyFill="1" applyBorder="1" applyAlignment="1" applyProtection="1">
      <alignment horizontal="left" vertical="top" wrapText="1"/>
      <protection locked="0"/>
    </xf>
    <xf numFmtId="165" fontId="38" fillId="0" borderId="38" xfId="158" applyNumberFormat="1" applyFont="1" applyFill="1" applyBorder="1" applyAlignment="1" applyProtection="1">
      <alignment horizontal="left" vertical="top" wrapText="1"/>
      <protection locked="0"/>
    </xf>
    <xf numFmtId="9" fontId="38" fillId="0" borderId="41" xfId="171" applyNumberFormat="1" applyFont="1" applyFill="1" applyBorder="1" applyAlignment="1" applyProtection="1">
      <alignment horizontal="center" vertical="top" wrapText="1"/>
      <protection locked="0"/>
    </xf>
    <xf numFmtId="9" fontId="38" fillId="0" borderId="18" xfId="171" applyNumberFormat="1" applyFont="1" applyFill="1" applyBorder="1" applyAlignment="1" applyProtection="1">
      <alignment horizontal="center" vertical="top" wrapText="1"/>
      <protection locked="0"/>
    </xf>
    <xf numFmtId="9" fontId="38" fillId="0" borderId="49" xfId="171" applyNumberFormat="1" applyFont="1" applyFill="1" applyBorder="1" applyAlignment="1" applyProtection="1">
      <alignment horizontal="center" vertical="top" wrapText="1"/>
      <protection locked="0"/>
    </xf>
    <xf numFmtId="9" fontId="38" fillId="0" borderId="41" xfId="171" applyNumberFormat="1" applyFont="1" applyFill="1" applyBorder="1" applyAlignment="1" applyProtection="1">
      <alignment horizontal="left" vertical="top" wrapText="1"/>
      <protection locked="0"/>
    </xf>
    <xf numFmtId="9" fontId="38" fillId="0" borderId="39" xfId="171" applyNumberFormat="1" applyFont="1" applyFill="1" applyBorder="1" applyAlignment="1" applyProtection="1">
      <alignment horizontal="left" vertical="top" wrapText="1"/>
      <protection locked="0"/>
    </xf>
    <xf numFmtId="0" fontId="120" fillId="0" borderId="60" xfId="171" applyFont="1" applyFill="1" applyBorder="1" applyAlignment="1" applyProtection="1">
      <alignment horizontal="left" vertical="top" wrapText="1"/>
      <protection locked="0"/>
    </xf>
    <xf numFmtId="0" fontId="120" fillId="0" borderId="61" xfId="171" applyFont="1" applyFill="1" applyBorder="1" applyAlignment="1" applyProtection="1">
      <alignment horizontal="left" vertical="top" wrapText="1"/>
      <protection locked="0"/>
    </xf>
    <xf numFmtId="9" fontId="38" fillId="0" borderId="39" xfId="171" applyNumberFormat="1" applyFont="1" applyFill="1" applyBorder="1" applyAlignment="1" applyProtection="1">
      <alignment horizontal="center" vertical="top" wrapText="1"/>
      <protection locked="0"/>
    </xf>
    <xf numFmtId="1" fontId="38" fillId="0" borderId="11" xfId="171" applyNumberFormat="1" applyFont="1" applyFill="1" applyBorder="1" applyAlignment="1" applyProtection="1">
      <alignment horizontal="left" vertical="top" wrapText="1"/>
      <protection locked="0"/>
    </xf>
    <xf numFmtId="1" fontId="38" fillId="0" borderId="38" xfId="171" applyNumberFormat="1" applyFont="1" applyFill="1" applyBorder="1" applyAlignment="1" applyProtection="1">
      <alignment horizontal="left" vertical="top" wrapText="1"/>
      <protection locked="0"/>
    </xf>
    <xf numFmtId="9" fontId="120" fillId="0" borderId="20" xfId="171" applyNumberFormat="1" applyFont="1" applyFill="1" applyBorder="1" applyAlignment="1" applyProtection="1">
      <alignment horizontal="left" vertical="top" wrapText="1"/>
      <protection locked="0"/>
    </xf>
    <xf numFmtId="9" fontId="120" fillId="0" borderId="50" xfId="171" applyNumberFormat="1" applyFont="1" applyFill="1" applyBorder="1" applyAlignment="1" applyProtection="1">
      <alignment horizontal="left" vertical="top" wrapText="1"/>
      <protection locked="0"/>
    </xf>
    <xf numFmtId="9" fontId="120" fillId="0" borderId="17" xfId="171" applyNumberFormat="1" applyFont="1" applyFill="1" applyBorder="1" applyAlignment="1" applyProtection="1">
      <alignment horizontal="left" vertical="top" wrapText="1"/>
      <protection locked="0"/>
    </xf>
    <xf numFmtId="0" fontId="79" fillId="24" borderId="17" xfId="171" applyFont="1" applyFill="1" applyBorder="1" applyAlignment="1" applyProtection="1">
      <alignment horizontal="left" vertical="top" wrapText="1"/>
    </xf>
    <xf numFmtId="0" fontId="79" fillId="25" borderId="78" xfId="171" applyFont="1" applyFill="1" applyBorder="1" applyAlignment="1" applyProtection="1">
      <alignment horizontal="left" vertical="top" wrapText="1"/>
    </xf>
    <xf numFmtId="0" fontId="79" fillId="25" borderId="68" xfId="171" applyFont="1" applyFill="1" applyBorder="1" applyAlignment="1" applyProtection="1">
      <alignment horizontal="left" vertical="top" wrapText="1"/>
    </xf>
    <xf numFmtId="0" fontId="79" fillId="25" borderId="69" xfId="171" applyFont="1" applyFill="1" applyBorder="1" applyAlignment="1" applyProtection="1">
      <alignment horizontal="left" vertical="top" wrapText="1"/>
    </xf>
    <xf numFmtId="9" fontId="38" fillId="0" borderId="20" xfId="0" applyNumberFormat="1" applyFont="1" applyFill="1" applyBorder="1" applyAlignment="1" applyProtection="1">
      <alignment horizontal="center" vertical="top" wrapText="1"/>
      <protection locked="0"/>
    </xf>
    <xf numFmtId="9" fontId="38" fillId="0" borderId="17" xfId="0" applyNumberFormat="1" applyFont="1" applyFill="1" applyBorder="1" applyAlignment="1" applyProtection="1">
      <alignment horizontal="center" vertical="top" wrapText="1"/>
      <protection locked="0"/>
    </xf>
    <xf numFmtId="0" fontId="38" fillId="0" borderId="20" xfId="0" applyFont="1" applyFill="1" applyBorder="1" applyAlignment="1" applyProtection="1">
      <alignment horizontal="center" vertical="top" wrapText="1"/>
      <protection locked="0"/>
    </xf>
    <xf numFmtId="0" fontId="38" fillId="0" borderId="17" xfId="0" applyFont="1" applyFill="1" applyBorder="1" applyAlignment="1" applyProtection="1">
      <alignment horizontal="center" vertical="top" wrapText="1"/>
      <protection locked="0"/>
    </xf>
    <xf numFmtId="0" fontId="79" fillId="0" borderId="44" xfId="171" applyFont="1" applyFill="1" applyBorder="1" applyAlignment="1" applyProtection="1">
      <alignment horizontal="left" vertical="top" wrapText="1"/>
      <protection locked="0"/>
    </xf>
    <xf numFmtId="0" fontId="79" fillId="0" borderId="45" xfId="171" applyFont="1" applyFill="1" applyBorder="1" applyAlignment="1" applyProtection="1">
      <alignment horizontal="left" vertical="top" wrapText="1"/>
      <protection locked="0"/>
    </xf>
    <xf numFmtId="0" fontId="79" fillId="0" borderId="31" xfId="171" applyFont="1" applyFill="1" applyBorder="1" applyAlignment="1" applyProtection="1">
      <alignment horizontal="left" vertical="top" wrapText="1"/>
      <protection locked="0"/>
    </xf>
    <xf numFmtId="0" fontId="109" fillId="26" borderId="0" xfId="171" applyFont="1" applyFill="1" applyBorder="1" applyAlignment="1" applyProtection="1">
      <alignment horizontal="left" vertical="top" wrapText="1"/>
      <protection locked="0"/>
    </xf>
    <xf numFmtId="0" fontId="117" fillId="26" borderId="0" xfId="171" applyFont="1" applyFill="1" applyBorder="1" applyAlignment="1" applyProtection="1">
      <alignment horizontal="left" vertical="top" wrapText="1"/>
      <protection locked="0"/>
    </xf>
    <xf numFmtId="0" fontId="38" fillId="25" borderId="29" xfId="171" applyFont="1" applyFill="1" applyBorder="1" applyAlignment="1" applyProtection="1">
      <alignment horizontal="left" vertical="top" wrapText="1"/>
    </xf>
    <xf numFmtId="0" fontId="38" fillId="25" borderId="18" xfId="171" applyFont="1" applyFill="1" applyBorder="1" applyAlignment="1" applyProtection="1">
      <alignment horizontal="left" vertical="top" wrapText="1"/>
    </xf>
    <xf numFmtId="0" fontId="38" fillId="25" borderId="39" xfId="171" applyFont="1" applyFill="1" applyBorder="1" applyAlignment="1" applyProtection="1">
      <alignment horizontal="left" vertical="top" wrapText="1"/>
    </xf>
    <xf numFmtId="9" fontId="38" fillId="48" borderId="26" xfId="171" applyNumberFormat="1" applyFont="1" applyFill="1" applyBorder="1" applyAlignment="1" applyProtection="1">
      <alignment horizontal="center" vertical="top" wrapText="1"/>
      <protection locked="0"/>
    </xf>
    <xf numFmtId="0" fontId="79" fillId="48" borderId="20" xfId="171" applyFont="1" applyFill="1" applyBorder="1" applyAlignment="1" applyProtection="1">
      <alignment horizontal="left" vertical="top" wrapText="1"/>
      <protection locked="0"/>
    </xf>
    <xf numFmtId="0" fontId="79" fillId="48" borderId="50" xfId="171" applyFont="1" applyFill="1" applyBorder="1" applyAlignment="1" applyProtection="1">
      <alignment horizontal="left" vertical="top" wrapText="1"/>
      <protection locked="0"/>
    </xf>
    <xf numFmtId="0" fontId="79" fillId="48" borderId="51" xfId="171" applyFont="1" applyFill="1" applyBorder="1" applyAlignment="1" applyProtection="1">
      <alignment horizontal="left" vertical="top" wrapText="1"/>
      <protection locked="0"/>
    </xf>
    <xf numFmtId="9" fontId="38" fillId="48" borderId="24" xfId="171" applyNumberFormat="1" applyFont="1" applyFill="1" applyBorder="1" applyAlignment="1" applyProtection="1">
      <alignment horizontal="center" vertical="top" wrapText="1"/>
      <protection locked="0"/>
    </xf>
    <xf numFmtId="9" fontId="38" fillId="48" borderId="21" xfId="171" applyNumberFormat="1" applyFont="1" applyFill="1" applyBorder="1" applyAlignment="1" applyProtection="1">
      <alignment horizontal="center" vertical="top" wrapText="1"/>
      <protection locked="0"/>
    </xf>
    <xf numFmtId="9" fontId="38" fillId="48" borderId="41" xfId="171" applyNumberFormat="1" applyFont="1" applyFill="1" applyBorder="1" applyAlignment="1" applyProtection="1">
      <alignment horizontal="center" vertical="top" wrapText="1"/>
      <protection locked="0"/>
    </xf>
    <xf numFmtId="9" fontId="38" fillId="48" borderId="18" xfId="171" applyNumberFormat="1" applyFont="1" applyFill="1" applyBorder="1" applyAlignment="1" applyProtection="1">
      <alignment horizontal="center" vertical="top" wrapText="1"/>
      <protection locked="0"/>
    </xf>
    <xf numFmtId="9" fontId="38" fillId="48" borderId="49" xfId="171" applyNumberFormat="1" applyFont="1" applyFill="1" applyBorder="1" applyAlignment="1" applyProtection="1">
      <alignment horizontal="center" vertical="top" wrapText="1"/>
      <protection locked="0"/>
    </xf>
    <xf numFmtId="9" fontId="38" fillId="48" borderId="41" xfId="171" applyNumberFormat="1" applyFont="1" applyFill="1" applyBorder="1" applyAlignment="1" applyProtection="1">
      <alignment horizontal="left" vertical="top" wrapText="1"/>
      <protection locked="0"/>
    </xf>
    <xf numFmtId="9" fontId="38" fillId="48" borderId="39" xfId="171" applyNumberFormat="1" applyFont="1" applyFill="1" applyBorder="1" applyAlignment="1" applyProtection="1">
      <alignment horizontal="left" vertical="top" wrapText="1"/>
      <protection locked="0"/>
    </xf>
    <xf numFmtId="0" fontId="38" fillId="24" borderId="79" xfId="171" applyFont="1" applyFill="1" applyBorder="1" applyAlignment="1" applyProtection="1">
      <alignment horizontal="left" vertical="top" wrapText="1"/>
    </xf>
    <xf numFmtId="0" fontId="38" fillId="48" borderId="79" xfId="171" applyFont="1" applyFill="1" applyBorder="1" applyAlignment="1" applyProtection="1">
      <alignment horizontal="left" vertical="top" wrapText="1"/>
      <protection locked="0"/>
    </xf>
    <xf numFmtId="9" fontId="79" fillId="48" borderId="11" xfId="171" applyNumberFormat="1" applyFont="1" applyFill="1" applyBorder="1" applyAlignment="1" applyProtection="1">
      <alignment horizontal="center" vertical="top" wrapText="1"/>
      <protection locked="0"/>
    </xf>
    <xf numFmtId="9" fontId="79" fillId="48" borderId="38" xfId="171" applyNumberFormat="1" applyFont="1" applyFill="1" applyBorder="1" applyAlignment="1" applyProtection="1">
      <alignment horizontal="center" vertical="top" wrapText="1"/>
      <protection locked="0"/>
    </xf>
    <xf numFmtId="0" fontId="79" fillId="48" borderId="59" xfId="171" applyFont="1" applyFill="1" applyBorder="1" applyAlignment="1" applyProtection="1">
      <alignment horizontal="left" vertical="top" wrapText="1"/>
      <protection locked="0"/>
    </xf>
    <xf numFmtId="0" fontId="79" fillId="48" borderId="60" xfId="171" applyFont="1" applyFill="1" applyBorder="1" applyAlignment="1" applyProtection="1">
      <alignment horizontal="left" vertical="top" wrapText="1"/>
      <protection locked="0"/>
    </xf>
    <xf numFmtId="0" fontId="79" fillId="48" borderId="61" xfId="171" applyFont="1" applyFill="1" applyBorder="1" applyAlignment="1" applyProtection="1">
      <alignment horizontal="left" vertical="top" wrapText="1"/>
      <protection locked="0"/>
    </xf>
    <xf numFmtId="9" fontId="79" fillId="48" borderId="41" xfId="171" applyNumberFormat="1" applyFont="1" applyFill="1" applyBorder="1" applyAlignment="1" applyProtection="1">
      <alignment horizontal="center" vertical="top" wrapText="1"/>
      <protection locked="0"/>
    </xf>
    <xf numFmtId="9" fontId="79" fillId="48" borderId="39" xfId="171" applyNumberFormat="1" applyFont="1" applyFill="1" applyBorder="1" applyAlignment="1" applyProtection="1">
      <alignment horizontal="center" vertical="top" wrapText="1"/>
      <protection locked="0"/>
    </xf>
    <xf numFmtId="0" fontId="38" fillId="0" borderId="11" xfId="168" applyFont="1" applyFill="1" applyBorder="1" applyAlignment="1" applyProtection="1">
      <alignment horizontal="left" vertical="top" wrapText="1"/>
      <protection locked="0"/>
    </xf>
    <xf numFmtId="0" fontId="38" fillId="0" borderId="24" xfId="168" applyFont="1" applyFill="1" applyBorder="1" applyAlignment="1" applyProtection="1">
      <alignment horizontal="left" vertical="top" wrapText="1"/>
      <protection locked="0"/>
    </xf>
    <xf numFmtId="0" fontId="38" fillId="0" borderId="38" xfId="168" applyFont="1" applyFill="1" applyBorder="1" applyAlignment="1" applyProtection="1">
      <alignment horizontal="left" vertical="top" wrapText="1"/>
      <protection locked="0"/>
    </xf>
    <xf numFmtId="165" fontId="79" fillId="0" borderId="26" xfId="52" applyNumberFormat="1" applyFont="1" applyFill="1" applyBorder="1" applyAlignment="1" applyProtection="1">
      <alignment horizontal="left" vertical="top" wrapText="1"/>
      <protection locked="0"/>
    </xf>
    <xf numFmtId="165" fontId="79" fillId="0" borderId="19" xfId="52" applyNumberFormat="1" applyFont="1" applyFill="1" applyBorder="1" applyAlignment="1" applyProtection="1">
      <alignment horizontal="left" vertical="top" wrapText="1"/>
      <protection locked="0"/>
    </xf>
    <xf numFmtId="49" fontId="101" fillId="0" borderId="11" xfId="158" applyNumberFormat="1" applyFont="1" applyFill="1" applyBorder="1" applyAlignment="1" applyProtection="1">
      <alignment horizontal="left" vertical="top" wrapText="1"/>
      <protection locked="0"/>
    </xf>
    <xf numFmtId="49" fontId="101" fillId="0" borderId="38" xfId="158" applyNumberFormat="1" applyFont="1" applyFill="1" applyBorder="1" applyAlignment="1" applyProtection="1">
      <alignment horizontal="left" vertical="top" wrapText="1"/>
      <protection locked="0"/>
    </xf>
    <xf numFmtId="0" fontId="38" fillId="0" borderId="41" xfId="0" applyFont="1" applyFill="1" applyBorder="1" applyAlignment="1" applyProtection="1">
      <alignment horizontal="left" vertical="top" wrapText="1"/>
      <protection locked="0"/>
    </xf>
    <xf numFmtId="0" fontId="38" fillId="0" borderId="18" xfId="0" applyFont="1" applyFill="1" applyBorder="1" applyAlignment="1" applyProtection="1">
      <alignment horizontal="left" vertical="top" wrapText="1"/>
      <protection locked="0"/>
    </xf>
    <xf numFmtId="0" fontId="38" fillId="0" borderId="39" xfId="0" applyFont="1" applyFill="1" applyBorder="1" applyAlignment="1" applyProtection="1">
      <alignment horizontal="left" vertical="top" wrapText="1"/>
      <protection locked="0"/>
    </xf>
    <xf numFmtId="9" fontId="38" fillId="0" borderId="16" xfId="168" applyNumberFormat="1" applyFont="1" applyFill="1" applyBorder="1" applyAlignment="1" applyProtection="1">
      <alignment horizontal="center" vertical="center" wrapText="1"/>
      <protection locked="0"/>
    </xf>
    <xf numFmtId="0" fontId="38" fillId="0" borderId="41" xfId="168" applyFont="1" applyFill="1" applyBorder="1" applyAlignment="1" applyProtection="1">
      <alignment horizontal="left" vertical="top" wrapText="1"/>
      <protection locked="0"/>
    </xf>
    <xf numFmtId="0" fontId="38" fillId="0" borderId="18" xfId="168" applyFont="1" applyFill="1" applyBorder="1" applyAlignment="1" applyProtection="1">
      <alignment horizontal="left" vertical="top" wrapText="1"/>
      <protection locked="0"/>
    </xf>
    <xf numFmtId="0" fontId="38" fillId="0" borderId="39" xfId="168" applyFont="1" applyFill="1" applyBorder="1" applyAlignment="1" applyProtection="1">
      <alignment horizontal="left" vertical="top" wrapText="1"/>
      <protection locked="0"/>
    </xf>
    <xf numFmtId="0" fontId="56" fillId="26" borderId="0" xfId="168" applyFont="1" applyFill="1" applyBorder="1" applyAlignment="1" applyProtection="1">
      <alignment horizontal="center" vertical="top" wrapText="1"/>
      <protection locked="0"/>
    </xf>
    <xf numFmtId="0" fontId="79" fillId="47" borderId="24" xfId="171" applyFont="1" applyFill="1" applyBorder="1" applyAlignment="1" applyProtection="1">
      <alignment horizontal="left" vertical="top" wrapText="1"/>
    </xf>
    <xf numFmtId="0" fontId="79" fillId="47" borderId="21" xfId="171" applyFont="1" applyFill="1" applyBorder="1" applyAlignment="1" applyProtection="1">
      <alignment horizontal="left" vertical="top" wrapText="1"/>
    </xf>
    <xf numFmtId="0" fontId="37" fillId="26" borderId="0" xfId="168" applyFont="1" applyFill="1" applyBorder="1" applyAlignment="1" applyProtection="1">
      <alignment horizontal="left" vertical="top" wrapText="1"/>
      <protection locked="0"/>
    </xf>
    <xf numFmtId="0" fontId="79" fillId="47" borderId="18" xfId="171" applyFont="1" applyFill="1" applyBorder="1" applyAlignment="1" applyProtection="1">
      <alignment horizontal="left" vertical="top" wrapText="1"/>
    </xf>
    <xf numFmtId="0" fontId="79" fillId="47" borderId="49" xfId="171" applyFont="1" applyFill="1" applyBorder="1" applyAlignment="1" applyProtection="1">
      <alignment horizontal="left" vertical="top" wrapText="1"/>
    </xf>
    <xf numFmtId="0" fontId="137" fillId="26" borderId="0" xfId="171" applyFont="1" applyFill="1" applyBorder="1" applyAlignment="1" applyProtection="1">
      <alignment horizontal="left" wrapText="1"/>
      <protection locked="0"/>
    </xf>
    <xf numFmtId="0" fontId="78" fillId="26" borderId="0" xfId="171" applyFont="1" applyFill="1" applyBorder="1" applyAlignment="1" applyProtection="1">
      <alignment horizontal="left" wrapText="1"/>
      <protection locked="0"/>
    </xf>
    <xf numFmtId="0" fontId="75" fillId="26" borderId="0" xfId="171" applyFont="1" applyFill="1" applyBorder="1" applyAlignment="1" applyProtection="1">
      <alignment horizontal="left" wrapText="1"/>
      <protection locked="0"/>
    </xf>
    <xf numFmtId="165" fontId="79" fillId="0" borderId="11" xfId="158" applyNumberFormat="1" applyFont="1" applyFill="1" applyBorder="1" applyAlignment="1" applyProtection="1">
      <alignment horizontal="center" vertical="center" wrapText="1"/>
      <protection locked="0"/>
    </xf>
    <xf numFmtId="165" fontId="79" fillId="0" borderId="38" xfId="158" applyNumberFormat="1" applyFont="1" applyFill="1" applyBorder="1" applyAlignment="1" applyProtection="1">
      <alignment horizontal="center" vertical="center" wrapText="1"/>
      <protection locked="0"/>
    </xf>
    <xf numFmtId="165" fontId="79" fillId="0" borderId="11" xfId="158" applyNumberFormat="1" applyFont="1" applyFill="1" applyBorder="1" applyAlignment="1" applyProtection="1">
      <alignment horizontal="left" vertical="center" wrapText="1"/>
      <protection locked="0"/>
    </xf>
    <xf numFmtId="165" fontId="79" fillId="0" borderId="24" xfId="158" applyNumberFormat="1" applyFont="1" applyFill="1" applyBorder="1" applyAlignment="1" applyProtection="1">
      <alignment horizontal="left" vertical="center" wrapText="1"/>
      <protection locked="0"/>
    </xf>
    <xf numFmtId="165" fontId="79" fillId="0" borderId="38" xfId="158" applyNumberFormat="1" applyFont="1" applyFill="1" applyBorder="1" applyAlignment="1" applyProtection="1">
      <alignment horizontal="left" vertical="center" wrapText="1"/>
      <protection locked="0"/>
    </xf>
    <xf numFmtId="1" fontId="79" fillId="0" borderId="11" xfId="171" applyNumberFormat="1" applyFont="1" applyFill="1" applyBorder="1" applyAlignment="1" applyProtection="1">
      <alignment horizontal="left" vertical="center" wrapText="1"/>
      <protection locked="0"/>
    </xf>
    <xf numFmtId="1" fontId="79" fillId="0" borderId="38" xfId="171" applyNumberFormat="1" applyFont="1" applyFill="1" applyBorder="1" applyAlignment="1" applyProtection="1">
      <alignment horizontal="left" vertical="center" wrapText="1"/>
      <protection locked="0"/>
    </xf>
    <xf numFmtId="0" fontId="79" fillId="0" borderId="11" xfId="171" applyFont="1" applyFill="1" applyBorder="1" applyAlignment="1" applyProtection="1">
      <alignment horizontal="center" vertical="center" wrapText="1"/>
      <protection locked="0"/>
    </xf>
    <xf numFmtId="0" fontId="79" fillId="0" borderId="24" xfId="171" applyFont="1" applyFill="1" applyBorder="1" applyAlignment="1" applyProtection="1">
      <alignment horizontal="center" vertical="center" wrapText="1"/>
      <protection locked="0"/>
    </xf>
    <xf numFmtId="0" fontId="79" fillId="0" borderId="38" xfId="171" applyFont="1" applyFill="1" applyBorder="1" applyAlignment="1" applyProtection="1">
      <alignment horizontal="center" vertical="center"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9" fontId="79" fillId="0" borderId="38" xfId="171" applyNumberFormat="1" applyFont="1" applyFill="1" applyBorder="1" applyAlignment="1" applyProtection="1">
      <alignment horizontal="center" vertical="center" wrapText="1"/>
      <protection locked="0"/>
    </xf>
    <xf numFmtId="0" fontId="79" fillId="0" borderId="41" xfId="171" applyFont="1" applyFill="1" applyBorder="1" applyAlignment="1" applyProtection="1">
      <alignment horizontal="center" vertical="center" wrapText="1"/>
      <protection locked="0"/>
    </xf>
    <xf numFmtId="0" fontId="79" fillId="0" borderId="18" xfId="171" applyFont="1" applyFill="1" applyBorder="1" applyAlignment="1" applyProtection="1">
      <alignment horizontal="center" vertical="center" wrapText="1"/>
      <protection locked="0"/>
    </xf>
    <xf numFmtId="0" fontId="79" fillId="0" borderId="39" xfId="171" applyFont="1" applyFill="1" applyBorder="1" applyAlignment="1" applyProtection="1">
      <alignment horizontal="center" vertical="center" wrapText="1"/>
      <protection locked="0"/>
    </xf>
    <xf numFmtId="0" fontId="38" fillId="0" borderId="11" xfId="171" applyFont="1" applyFill="1" applyBorder="1" applyAlignment="1" applyProtection="1">
      <alignment horizontal="center" vertical="center" wrapText="1"/>
      <protection locked="0"/>
    </xf>
    <xf numFmtId="0" fontId="38" fillId="0" borderId="24" xfId="171" applyFont="1" applyFill="1" applyBorder="1" applyAlignment="1" applyProtection="1">
      <alignment horizontal="center" vertical="center" wrapText="1"/>
      <protection locked="0"/>
    </xf>
    <xf numFmtId="0" fontId="38" fillId="0" borderId="38" xfId="171" applyFont="1" applyFill="1" applyBorder="1" applyAlignment="1" applyProtection="1">
      <alignment horizontal="center" vertical="center" wrapText="1"/>
      <protection locked="0"/>
    </xf>
    <xf numFmtId="0" fontId="76" fillId="45" borderId="59" xfId="171" applyFont="1" applyFill="1" applyBorder="1" applyAlignment="1" applyProtection="1">
      <alignment horizontal="left" vertical="top" wrapText="1"/>
    </xf>
    <xf numFmtId="0" fontId="76" fillId="45" borderId="60" xfId="171" applyFont="1" applyFill="1" applyBorder="1" applyAlignment="1" applyProtection="1">
      <alignment horizontal="left" vertical="top" wrapText="1"/>
    </xf>
    <xf numFmtId="0" fontId="75" fillId="0" borderId="21" xfId="171" applyFont="1" applyBorder="1" applyAlignment="1"/>
    <xf numFmtId="0" fontId="75" fillId="24" borderId="24" xfId="171" applyFont="1" applyFill="1" applyBorder="1" applyAlignment="1"/>
    <xf numFmtId="0" fontId="75" fillId="24" borderId="21" xfId="171" applyFont="1" applyFill="1" applyBorder="1" applyAlignment="1"/>
    <xf numFmtId="0" fontId="75" fillId="0" borderId="18" xfId="171" applyFont="1" applyBorder="1" applyAlignment="1"/>
    <xf numFmtId="0" fontId="75" fillId="0" borderId="49" xfId="171" applyFont="1" applyBorder="1" applyAlignment="1"/>
    <xf numFmtId="0" fontId="117" fillId="0" borderId="21" xfId="171" applyFont="1" applyBorder="1" applyAlignment="1"/>
    <xf numFmtId="0" fontId="117" fillId="24" borderId="24" xfId="171" applyFont="1" applyFill="1" applyBorder="1" applyAlignment="1"/>
    <xf numFmtId="0" fontId="117" fillId="24" borderId="21" xfId="171" applyFont="1" applyFill="1" applyBorder="1" applyAlignment="1"/>
    <xf numFmtId="0" fontId="117" fillId="0" borderId="18" xfId="171" applyFont="1" applyBorder="1" applyAlignment="1"/>
    <xf numFmtId="0" fontId="117" fillId="0" borderId="49" xfId="171" applyFont="1" applyBorder="1" applyAlignment="1"/>
    <xf numFmtId="0" fontId="16" fillId="0" borderId="0" xfId="89" applyFont="1" applyBorder="1" applyProtection="1">
      <protection locked="0"/>
    </xf>
    <xf numFmtId="0" fontId="16" fillId="26" borderId="0" xfId="89" applyFont="1" applyFill="1" applyBorder="1" applyAlignment="1" applyProtection="1">
      <alignment horizontal="center"/>
    </xf>
    <xf numFmtId="0" fontId="16" fillId="26" borderId="0" xfId="89" applyFont="1" applyFill="1" applyBorder="1" applyAlignment="1" applyProtection="1">
      <alignment horizontal="center"/>
    </xf>
    <xf numFmtId="0" fontId="16" fillId="26" borderId="0" xfId="89" applyFont="1" applyFill="1" applyBorder="1" applyAlignment="1" applyProtection="1">
      <alignment wrapText="1"/>
    </xf>
    <xf numFmtId="0" fontId="16" fillId="26" borderId="0" xfId="89" applyFont="1" applyFill="1" applyBorder="1" applyProtection="1"/>
    <xf numFmtId="0" fontId="16" fillId="26" borderId="0" xfId="89" applyFont="1" applyFill="1" applyBorder="1" applyAlignment="1" applyProtection="1">
      <alignment horizontal="left"/>
    </xf>
    <xf numFmtId="0" fontId="16" fillId="0" borderId="0" xfId="89" applyFont="1" applyProtection="1">
      <protection locked="0"/>
    </xf>
    <xf numFmtId="0" fontId="16" fillId="0" borderId="0" xfId="89" applyFont="1" applyBorder="1" applyAlignment="1" applyProtection="1">
      <alignment vertical="top"/>
      <protection locked="0"/>
    </xf>
    <xf numFmtId="0" fontId="75" fillId="0" borderId="21" xfId="89" applyFont="1" applyBorder="1" applyAlignment="1"/>
    <xf numFmtId="0" fontId="75" fillId="24" borderId="24" xfId="89" applyFont="1" applyFill="1" applyBorder="1" applyAlignment="1"/>
    <xf numFmtId="0" fontId="75" fillId="24" borderId="21" xfId="89" applyFont="1" applyFill="1" applyBorder="1" applyAlignment="1"/>
    <xf numFmtId="0" fontId="75" fillId="0" borderId="18" xfId="89" applyFont="1" applyBorder="1" applyAlignment="1"/>
    <xf numFmtId="0" fontId="75" fillId="0" borderId="49" xfId="89" applyFont="1" applyBorder="1" applyAlignment="1"/>
    <xf numFmtId="0" fontId="16" fillId="26" borderId="0" xfId="89" applyNumberFormat="1" applyFont="1" applyFill="1" applyProtection="1"/>
    <xf numFmtId="0" fontId="16" fillId="26" borderId="0" xfId="89" applyFont="1" applyFill="1" applyProtection="1"/>
    <xf numFmtId="0" fontId="16" fillId="26" borderId="0" xfId="89" applyFont="1" applyFill="1" applyAlignment="1" applyProtection="1">
      <alignment wrapText="1"/>
    </xf>
    <xf numFmtId="0" fontId="16" fillId="26" borderId="0" xfId="89" applyFont="1" applyFill="1" applyProtection="1">
      <protection locked="0"/>
    </xf>
    <xf numFmtId="0" fontId="16" fillId="26" borderId="0" xfId="89" applyFont="1" applyFill="1" applyAlignment="1" applyProtection="1">
      <alignment wrapText="1"/>
      <protection locked="0"/>
    </xf>
    <xf numFmtId="0" fontId="16" fillId="26" borderId="0" xfId="89" applyFont="1" applyFill="1" applyBorder="1" applyAlignment="1" applyProtection="1">
      <alignment wrapText="1"/>
      <protection locked="0"/>
    </xf>
  </cellXfs>
  <cellStyles count="1042">
    <cellStyle name="20% - Accent1" xfId="1" builtinId="30" customBuiltin="1"/>
    <cellStyle name="20% - Accent1 2" xfId="317" xr:uid="{00000000-0005-0000-0000-000001000000}"/>
    <cellStyle name="20% - Accent2" xfId="2" builtinId="34" customBuiltin="1"/>
    <cellStyle name="20% - Accent2 2" xfId="318" xr:uid="{00000000-0005-0000-0000-000003000000}"/>
    <cellStyle name="20% - Accent3" xfId="3" builtinId="38" customBuiltin="1"/>
    <cellStyle name="20% - Accent3 2" xfId="319" xr:uid="{00000000-0005-0000-0000-000005000000}"/>
    <cellStyle name="20% - Accent4" xfId="4" builtinId="42" customBuiltin="1"/>
    <cellStyle name="20% - Accent4 2" xfId="320" xr:uid="{00000000-0005-0000-0000-000007000000}"/>
    <cellStyle name="20% - Accent5" xfId="5" builtinId="46" customBuiltin="1"/>
    <cellStyle name="20% - Accent5 2" xfId="321" xr:uid="{00000000-0005-0000-0000-000009000000}"/>
    <cellStyle name="20% - Accent6" xfId="6" builtinId="50" customBuiltin="1"/>
    <cellStyle name="20% - Accent6 2" xfId="322" xr:uid="{00000000-0005-0000-0000-00000B000000}"/>
    <cellStyle name="40% - Accent1" xfId="7" builtinId="31" customBuiltin="1"/>
    <cellStyle name="40% - Accent1 2" xfId="323" xr:uid="{00000000-0005-0000-0000-00000D000000}"/>
    <cellStyle name="40% - Accent2" xfId="8" builtinId="35" customBuiltin="1"/>
    <cellStyle name="40% - Accent2 2" xfId="324" xr:uid="{00000000-0005-0000-0000-00000F000000}"/>
    <cellStyle name="40% - Accent3" xfId="9" builtinId="39" customBuiltin="1"/>
    <cellStyle name="40% - Accent3 2" xfId="325" xr:uid="{00000000-0005-0000-0000-000011000000}"/>
    <cellStyle name="40% - Accent4" xfId="10" builtinId="43" customBuiltin="1"/>
    <cellStyle name="40% - Accent4 2" xfId="326" xr:uid="{00000000-0005-0000-0000-000013000000}"/>
    <cellStyle name="40% - Accent5" xfId="11" builtinId="47" customBuiltin="1"/>
    <cellStyle name="40% - Accent5 2" xfId="327" xr:uid="{00000000-0005-0000-0000-000015000000}"/>
    <cellStyle name="40% - Accent6" xfId="12" builtinId="51" customBuiltin="1"/>
    <cellStyle name="40% - Accent6 2" xfId="328" xr:uid="{00000000-0005-0000-0000-000017000000}"/>
    <cellStyle name="60% - Accent1" xfId="13" builtinId="32" customBuiltin="1"/>
    <cellStyle name="60% - Accent1 2" xfId="329" xr:uid="{00000000-0005-0000-0000-000019000000}"/>
    <cellStyle name="60% - Accent2" xfId="14" builtinId="36" customBuiltin="1"/>
    <cellStyle name="60% - Accent2 2" xfId="330" xr:uid="{00000000-0005-0000-0000-00001B000000}"/>
    <cellStyle name="60% - Accent3" xfId="15" builtinId="40" customBuiltin="1"/>
    <cellStyle name="60% - Accent3 2" xfId="331" xr:uid="{00000000-0005-0000-0000-00001D000000}"/>
    <cellStyle name="60% - Accent4" xfId="16" builtinId="44" customBuiltin="1"/>
    <cellStyle name="60% - Accent4 2" xfId="332" xr:uid="{00000000-0005-0000-0000-00001F000000}"/>
    <cellStyle name="60% - Accent5" xfId="17" builtinId="48" customBuiltin="1"/>
    <cellStyle name="60% - Accent5 2" xfId="333" xr:uid="{00000000-0005-0000-0000-000021000000}"/>
    <cellStyle name="60% - Accent6" xfId="18" builtinId="52" customBuiltin="1"/>
    <cellStyle name="60% - Accent6 2" xfId="334" xr:uid="{00000000-0005-0000-0000-000023000000}"/>
    <cellStyle name="Accent1" xfId="19" builtinId="29" customBuiltin="1"/>
    <cellStyle name="Accent1 2" xfId="335" xr:uid="{00000000-0005-0000-0000-000025000000}"/>
    <cellStyle name="Accent2" xfId="20" builtinId="33" customBuiltin="1"/>
    <cellStyle name="Accent2 2" xfId="21" xr:uid="{00000000-0005-0000-0000-000027000000}"/>
    <cellStyle name="Accent2 3" xfId="336" xr:uid="{00000000-0005-0000-0000-000028000000}"/>
    <cellStyle name="Accent3" xfId="22" builtinId="37" customBuiltin="1"/>
    <cellStyle name="Accent3 2" xfId="337" xr:uid="{00000000-0005-0000-0000-00002A000000}"/>
    <cellStyle name="Accent4" xfId="23" builtinId="41" customBuiltin="1"/>
    <cellStyle name="Accent4 2" xfId="338" xr:uid="{00000000-0005-0000-0000-00002C000000}"/>
    <cellStyle name="Accent5" xfId="24" builtinId="45" customBuiltin="1"/>
    <cellStyle name="Accent5 2" xfId="339" xr:uid="{00000000-0005-0000-0000-00002E000000}"/>
    <cellStyle name="Accent6" xfId="25" builtinId="49" customBuiltin="1"/>
    <cellStyle name="Accent6 2" xfId="340" xr:uid="{00000000-0005-0000-0000-000030000000}"/>
    <cellStyle name="Bad" xfId="26" builtinId="27" customBuiltin="1"/>
    <cellStyle name="Bad 2" xfId="341" xr:uid="{00000000-0005-0000-0000-000032000000}"/>
    <cellStyle name="Calculation" xfId="27" builtinId="22" customBuiltin="1"/>
    <cellStyle name="Calculation 2" xfId="342" xr:uid="{00000000-0005-0000-0000-000034000000}"/>
    <cellStyle name="Check Cell" xfId="28" builtinId="23" customBuiltin="1"/>
    <cellStyle name="Check Cell 2" xfId="343" xr:uid="{00000000-0005-0000-0000-000036000000}"/>
    <cellStyle name="Comma 10" xfId="29" xr:uid="{00000000-0005-0000-0000-000037000000}"/>
    <cellStyle name="Comma 11" xfId="30" xr:uid="{00000000-0005-0000-0000-000038000000}"/>
    <cellStyle name="Comma 12" xfId="31" xr:uid="{00000000-0005-0000-0000-000039000000}"/>
    <cellStyle name="Comma 12 10" xfId="359" xr:uid="{00000000-0005-0000-0000-00003A000000}"/>
    <cellStyle name="Comma 12 10 2" xfId="439" xr:uid="{00000000-0005-0000-0000-00003B000000}"/>
    <cellStyle name="Comma 12 10 2 2" xfId="595" xr:uid="{00000000-0005-0000-0000-00003C000000}"/>
    <cellStyle name="Comma 12 10 3" xfId="596" xr:uid="{00000000-0005-0000-0000-00003D000000}"/>
    <cellStyle name="Comma 12 11" xfId="252" xr:uid="{00000000-0005-0000-0000-00003E000000}"/>
    <cellStyle name="Comma 12 11 2" xfId="597" xr:uid="{00000000-0005-0000-0000-00003F000000}"/>
    <cellStyle name="Comma 12 11 3" xfId="952" xr:uid="{00000000-0005-0000-0000-000040000000}"/>
    <cellStyle name="Comma 12 12" xfId="440" xr:uid="{00000000-0005-0000-0000-000041000000}"/>
    <cellStyle name="Comma 12 12 2" xfId="598" xr:uid="{00000000-0005-0000-0000-000042000000}"/>
    <cellStyle name="Comma 12 13" xfId="599" xr:uid="{00000000-0005-0000-0000-000043000000}"/>
    <cellStyle name="Comma 12 14" xfId="1018" xr:uid="{00000000-0005-0000-0000-000044000000}"/>
    <cellStyle name="Comma 12 15" xfId="1026" xr:uid="{00000000-0005-0000-0000-000045000000}"/>
    <cellStyle name="Comma 12 16" xfId="1034" xr:uid="{00000000-0005-0000-0000-000046000000}"/>
    <cellStyle name="Comma 12 2" xfId="137" xr:uid="{00000000-0005-0000-0000-000047000000}"/>
    <cellStyle name="Comma 12 2 10" xfId="253" xr:uid="{00000000-0005-0000-0000-000048000000}"/>
    <cellStyle name="Comma 12 2 10 2" xfId="600" xr:uid="{00000000-0005-0000-0000-000049000000}"/>
    <cellStyle name="Comma 12 2 10 3" xfId="953" xr:uid="{00000000-0005-0000-0000-00004A000000}"/>
    <cellStyle name="Comma 12 2 11" xfId="441" xr:uid="{00000000-0005-0000-0000-00004B000000}"/>
    <cellStyle name="Comma 12 2 11 2" xfId="601" xr:uid="{00000000-0005-0000-0000-00004C000000}"/>
    <cellStyle name="Comma 12 2 12" xfId="602" xr:uid="{00000000-0005-0000-0000-00004D000000}"/>
    <cellStyle name="Comma 12 2 13" xfId="1022" xr:uid="{00000000-0005-0000-0000-00004E000000}"/>
    <cellStyle name="Comma 12 2 14" xfId="1030" xr:uid="{00000000-0005-0000-0000-00004F000000}"/>
    <cellStyle name="Comma 12 2 15" xfId="1038" xr:uid="{00000000-0005-0000-0000-000050000000}"/>
    <cellStyle name="Comma 12 2 2" xfId="198" xr:uid="{00000000-0005-0000-0000-000051000000}"/>
    <cellStyle name="Comma 12 2 2 2" xfId="223" xr:uid="{00000000-0005-0000-0000-000052000000}"/>
    <cellStyle name="Comma 12 2 2 2 2" xfId="255" xr:uid="{00000000-0005-0000-0000-000053000000}"/>
    <cellStyle name="Comma 12 2 2 2 2 2" xfId="603" xr:uid="{00000000-0005-0000-0000-000054000000}"/>
    <cellStyle name="Comma 12 2 2 2 2 3" xfId="954" xr:uid="{00000000-0005-0000-0000-000055000000}"/>
    <cellStyle name="Comma 12 2 2 2 3" xfId="442" xr:uid="{00000000-0005-0000-0000-000056000000}"/>
    <cellStyle name="Comma 12 2 2 2 3 2" xfId="604" xr:uid="{00000000-0005-0000-0000-000057000000}"/>
    <cellStyle name="Comma 12 2 2 2 4" xfId="605" xr:uid="{00000000-0005-0000-0000-000058000000}"/>
    <cellStyle name="Comma 12 2 2 3" xfId="360" xr:uid="{00000000-0005-0000-0000-000059000000}"/>
    <cellStyle name="Comma 12 2 2 3 2" xfId="443" xr:uid="{00000000-0005-0000-0000-00005A000000}"/>
    <cellStyle name="Comma 12 2 2 3 2 2" xfId="606" xr:uid="{00000000-0005-0000-0000-00005B000000}"/>
    <cellStyle name="Comma 12 2 2 3 3" xfId="607" xr:uid="{00000000-0005-0000-0000-00005C000000}"/>
    <cellStyle name="Comma 12 2 2 4" xfId="254" xr:uid="{00000000-0005-0000-0000-00005D000000}"/>
    <cellStyle name="Comma 12 2 2 4 2" xfId="608" xr:uid="{00000000-0005-0000-0000-00005E000000}"/>
    <cellStyle name="Comma 12 2 2 4 3" xfId="955" xr:uid="{00000000-0005-0000-0000-00005F000000}"/>
    <cellStyle name="Comma 12 2 2 5" xfId="444" xr:uid="{00000000-0005-0000-0000-000060000000}"/>
    <cellStyle name="Comma 12 2 2 5 2" xfId="609" xr:uid="{00000000-0005-0000-0000-000061000000}"/>
    <cellStyle name="Comma 12 2 2 6" xfId="610" xr:uid="{00000000-0005-0000-0000-000062000000}"/>
    <cellStyle name="Comma 12 2 3" xfId="206" xr:uid="{00000000-0005-0000-0000-000063000000}"/>
    <cellStyle name="Comma 12 2 3 2" xfId="218" xr:uid="{00000000-0005-0000-0000-000064000000}"/>
    <cellStyle name="Comma 12 2 3 2 2" xfId="257" xr:uid="{00000000-0005-0000-0000-000065000000}"/>
    <cellStyle name="Comma 12 2 3 2 2 2" xfId="611" xr:uid="{00000000-0005-0000-0000-000066000000}"/>
    <cellStyle name="Comma 12 2 3 2 2 3" xfId="956" xr:uid="{00000000-0005-0000-0000-000067000000}"/>
    <cellStyle name="Comma 12 2 3 2 3" xfId="445" xr:uid="{00000000-0005-0000-0000-000068000000}"/>
    <cellStyle name="Comma 12 2 3 2 3 2" xfId="612" xr:uid="{00000000-0005-0000-0000-000069000000}"/>
    <cellStyle name="Comma 12 2 3 2 4" xfId="613" xr:uid="{00000000-0005-0000-0000-00006A000000}"/>
    <cellStyle name="Comma 12 2 3 3" xfId="361" xr:uid="{00000000-0005-0000-0000-00006B000000}"/>
    <cellStyle name="Comma 12 2 3 3 2" xfId="446" xr:uid="{00000000-0005-0000-0000-00006C000000}"/>
    <cellStyle name="Comma 12 2 3 3 2 2" xfId="614" xr:uid="{00000000-0005-0000-0000-00006D000000}"/>
    <cellStyle name="Comma 12 2 3 3 3" xfId="615" xr:uid="{00000000-0005-0000-0000-00006E000000}"/>
    <cellStyle name="Comma 12 2 3 4" xfId="256" xr:uid="{00000000-0005-0000-0000-00006F000000}"/>
    <cellStyle name="Comma 12 2 3 4 2" xfId="616" xr:uid="{00000000-0005-0000-0000-000070000000}"/>
    <cellStyle name="Comma 12 2 3 4 3" xfId="957" xr:uid="{00000000-0005-0000-0000-000071000000}"/>
    <cellStyle name="Comma 12 2 3 5" xfId="447" xr:uid="{00000000-0005-0000-0000-000072000000}"/>
    <cellStyle name="Comma 12 2 3 5 2" xfId="617" xr:uid="{00000000-0005-0000-0000-000073000000}"/>
    <cellStyle name="Comma 12 2 3 6" xfId="618" xr:uid="{00000000-0005-0000-0000-000074000000}"/>
    <cellStyle name="Comma 12 2 4" xfId="224" xr:uid="{00000000-0005-0000-0000-000075000000}"/>
    <cellStyle name="Comma 12 2 4 2" xfId="362" xr:uid="{00000000-0005-0000-0000-000076000000}"/>
    <cellStyle name="Comma 12 2 4 2 2" xfId="448" xr:uid="{00000000-0005-0000-0000-000077000000}"/>
    <cellStyle name="Comma 12 2 4 2 2 2" xfId="619" xr:uid="{00000000-0005-0000-0000-000078000000}"/>
    <cellStyle name="Comma 12 2 4 2 3" xfId="620" xr:uid="{00000000-0005-0000-0000-000079000000}"/>
    <cellStyle name="Comma 12 2 4 3" xfId="258" xr:uid="{00000000-0005-0000-0000-00007A000000}"/>
    <cellStyle name="Comma 12 2 4 3 2" xfId="621" xr:uid="{00000000-0005-0000-0000-00007B000000}"/>
    <cellStyle name="Comma 12 2 4 3 3" xfId="958" xr:uid="{00000000-0005-0000-0000-00007C000000}"/>
    <cellStyle name="Comma 12 2 4 4" xfId="449" xr:uid="{00000000-0005-0000-0000-00007D000000}"/>
    <cellStyle name="Comma 12 2 4 4 2" xfId="622" xr:uid="{00000000-0005-0000-0000-00007E000000}"/>
    <cellStyle name="Comma 12 2 4 5" xfId="623" xr:uid="{00000000-0005-0000-0000-00007F000000}"/>
    <cellStyle name="Comma 12 2 5" xfId="238" xr:uid="{00000000-0005-0000-0000-000080000000}"/>
    <cellStyle name="Comma 12 2 5 2" xfId="363" xr:uid="{00000000-0005-0000-0000-000081000000}"/>
    <cellStyle name="Comma 12 2 5 2 2" xfId="450" xr:uid="{00000000-0005-0000-0000-000082000000}"/>
    <cellStyle name="Comma 12 2 5 2 2 2" xfId="624" xr:uid="{00000000-0005-0000-0000-000083000000}"/>
    <cellStyle name="Comma 12 2 5 2 3" xfId="625" xr:uid="{00000000-0005-0000-0000-000084000000}"/>
    <cellStyle name="Comma 12 2 5 3" xfId="259" xr:uid="{00000000-0005-0000-0000-000085000000}"/>
    <cellStyle name="Comma 12 2 5 3 2" xfId="626" xr:uid="{00000000-0005-0000-0000-000086000000}"/>
    <cellStyle name="Comma 12 2 5 3 3" xfId="959" xr:uid="{00000000-0005-0000-0000-000087000000}"/>
    <cellStyle name="Comma 12 2 5 4" xfId="451" xr:uid="{00000000-0005-0000-0000-000088000000}"/>
    <cellStyle name="Comma 12 2 5 4 2" xfId="627" xr:uid="{00000000-0005-0000-0000-000089000000}"/>
    <cellStyle name="Comma 12 2 5 5" xfId="628" xr:uid="{00000000-0005-0000-0000-00008A000000}"/>
    <cellStyle name="Comma 12 2 6" xfId="247" xr:uid="{00000000-0005-0000-0000-00008B000000}"/>
    <cellStyle name="Comma 12 2 6 2" xfId="364" xr:uid="{00000000-0005-0000-0000-00008C000000}"/>
    <cellStyle name="Comma 12 2 6 2 2" xfId="452" xr:uid="{00000000-0005-0000-0000-00008D000000}"/>
    <cellStyle name="Comma 12 2 6 2 2 2" xfId="629" xr:uid="{00000000-0005-0000-0000-00008E000000}"/>
    <cellStyle name="Comma 12 2 6 2 3" xfId="630" xr:uid="{00000000-0005-0000-0000-00008F000000}"/>
    <cellStyle name="Comma 12 2 6 3" xfId="260" xr:uid="{00000000-0005-0000-0000-000090000000}"/>
    <cellStyle name="Comma 12 2 6 3 2" xfId="631" xr:uid="{00000000-0005-0000-0000-000091000000}"/>
    <cellStyle name="Comma 12 2 6 3 3" xfId="960" xr:uid="{00000000-0005-0000-0000-000092000000}"/>
    <cellStyle name="Comma 12 2 6 4" xfId="453" xr:uid="{00000000-0005-0000-0000-000093000000}"/>
    <cellStyle name="Comma 12 2 6 4 2" xfId="632" xr:uid="{00000000-0005-0000-0000-000094000000}"/>
    <cellStyle name="Comma 12 2 6 5" xfId="633" xr:uid="{00000000-0005-0000-0000-000095000000}"/>
    <cellStyle name="Comma 12 2 7" xfId="365" xr:uid="{00000000-0005-0000-0000-000096000000}"/>
    <cellStyle name="Comma 12 2 7 2" xfId="366" xr:uid="{00000000-0005-0000-0000-000097000000}"/>
    <cellStyle name="Comma 12 2 7 2 2" xfId="454" xr:uid="{00000000-0005-0000-0000-000098000000}"/>
    <cellStyle name="Comma 12 2 7 2 2 2" xfId="634" xr:uid="{00000000-0005-0000-0000-000099000000}"/>
    <cellStyle name="Comma 12 2 7 2 3" xfId="635" xr:uid="{00000000-0005-0000-0000-00009A000000}"/>
    <cellStyle name="Comma 12 2 7 3" xfId="455" xr:uid="{00000000-0005-0000-0000-00009B000000}"/>
    <cellStyle name="Comma 12 2 7 3 2" xfId="636" xr:uid="{00000000-0005-0000-0000-00009C000000}"/>
    <cellStyle name="Comma 12 2 7 4" xfId="637" xr:uid="{00000000-0005-0000-0000-00009D000000}"/>
    <cellStyle name="Comma 12 2 8" xfId="367" xr:uid="{00000000-0005-0000-0000-00009E000000}"/>
    <cellStyle name="Comma 12 2 8 2" xfId="368" xr:uid="{00000000-0005-0000-0000-00009F000000}"/>
    <cellStyle name="Comma 12 2 8 2 2" xfId="456" xr:uid="{00000000-0005-0000-0000-0000A0000000}"/>
    <cellStyle name="Comma 12 2 8 2 2 2" xfId="638" xr:uid="{00000000-0005-0000-0000-0000A1000000}"/>
    <cellStyle name="Comma 12 2 8 2 3" xfId="639" xr:uid="{00000000-0005-0000-0000-0000A2000000}"/>
    <cellStyle name="Comma 12 2 8 3" xfId="457" xr:uid="{00000000-0005-0000-0000-0000A3000000}"/>
    <cellStyle name="Comma 12 2 8 3 2" xfId="640" xr:uid="{00000000-0005-0000-0000-0000A4000000}"/>
    <cellStyle name="Comma 12 2 8 4" xfId="641" xr:uid="{00000000-0005-0000-0000-0000A5000000}"/>
    <cellStyle name="Comma 12 2 9" xfId="369" xr:uid="{00000000-0005-0000-0000-0000A6000000}"/>
    <cellStyle name="Comma 12 2 9 2" xfId="458" xr:uid="{00000000-0005-0000-0000-0000A7000000}"/>
    <cellStyle name="Comma 12 2 9 2 2" xfId="642" xr:uid="{00000000-0005-0000-0000-0000A8000000}"/>
    <cellStyle name="Comma 12 2 9 3" xfId="643" xr:uid="{00000000-0005-0000-0000-0000A9000000}"/>
    <cellStyle name="Comma 12 3" xfId="144" xr:uid="{00000000-0005-0000-0000-0000AA000000}"/>
    <cellStyle name="Comma 12 3 2" xfId="217" xr:uid="{00000000-0005-0000-0000-0000AB000000}"/>
    <cellStyle name="Comma 12 3 2 2" xfId="262" xr:uid="{00000000-0005-0000-0000-0000AC000000}"/>
    <cellStyle name="Comma 12 3 2 2 2" xfId="644" xr:uid="{00000000-0005-0000-0000-0000AD000000}"/>
    <cellStyle name="Comma 12 3 2 2 3" xfId="961" xr:uid="{00000000-0005-0000-0000-0000AE000000}"/>
    <cellStyle name="Comma 12 3 2 3" xfId="459" xr:uid="{00000000-0005-0000-0000-0000AF000000}"/>
    <cellStyle name="Comma 12 3 2 3 2" xfId="645" xr:uid="{00000000-0005-0000-0000-0000B0000000}"/>
    <cellStyle name="Comma 12 3 2 4" xfId="646" xr:uid="{00000000-0005-0000-0000-0000B1000000}"/>
    <cellStyle name="Comma 12 3 3" xfId="370" xr:uid="{00000000-0005-0000-0000-0000B2000000}"/>
    <cellStyle name="Comma 12 3 3 2" xfId="460" xr:uid="{00000000-0005-0000-0000-0000B3000000}"/>
    <cellStyle name="Comma 12 3 3 2 2" xfId="647" xr:uid="{00000000-0005-0000-0000-0000B4000000}"/>
    <cellStyle name="Comma 12 3 3 3" xfId="648" xr:uid="{00000000-0005-0000-0000-0000B5000000}"/>
    <cellStyle name="Comma 12 3 4" xfId="261" xr:uid="{00000000-0005-0000-0000-0000B6000000}"/>
    <cellStyle name="Comma 12 3 4 2" xfId="649" xr:uid="{00000000-0005-0000-0000-0000B7000000}"/>
    <cellStyle name="Comma 12 3 4 3" xfId="962" xr:uid="{00000000-0005-0000-0000-0000B8000000}"/>
    <cellStyle name="Comma 12 3 5" xfId="461" xr:uid="{00000000-0005-0000-0000-0000B9000000}"/>
    <cellStyle name="Comma 12 3 5 2" xfId="650" xr:uid="{00000000-0005-0000-0000-0000BA000000}"/>
    <cellStyle name="Comma 12 3 6" xfId="651" xr:uid="{00000000-0005-0000-0000-0000BB000000}"/>
    <cellStyle name="Comma 12 4" xfId="202" xr:uid="{00000000-0005-0000-0000-0000BC000000}"/>
    <cellStyle name="Comma 12 4 2" xfId="210" xr:uid="{00000000-0005-0000-0000-0000BD000000}"/>
    <cellStyle name="Comma 12 4 2 2" xfId="264" xr:uid="{00000000-0005-0000-0000-0000BE000000}"/>
    <cellStyle name="Comma 12 4 2 2 2" xfId="652" xr:uid="{00000000-0005-0000-0000-0000BF000000}"/>
    <cellStyle name="Comma 12 4 2 2 3" xfId="963" xr:uid="{00000000-0005-0000-0000-0000C0000000}"/>
    <cellStyle name="Comma 12 4 2 3" xfId="462" xr:uid="{00000000-0005-0000-0000-0000C1000000}"/>
    <cellStyle name="Comma 12 4 2 3 2" xfId="653" xr:uid="{00000000-0005-0000-0000-0000C2000000}"/>
    <cellStyle name="Comma 12 4 2 4" xfId="654" xr:uid="{00000000-0005-0000-0000-0000C3000000}"/>
    <cellStyle name="Comma 12 4 3" xfId="371" xr:uid="{00000000-0005-0000-0000-0000C4000000}"/>
    <cellStyle name="Comma 12 4 3 2" xfId="463" xr:uid="{00000000-0005-0000-0000-0000C5000000}"/>
    <cellStyle name="Comma 12 4 3 2 2" xfId="655" xr:uid="{00000000-0005-0000-0000-0000C6000000}"/>
    <cellStyle name="Comma 12 4 3 3" xfId="656" xr:uid="{00000000-0005-0000-0000-0000C7000000}"/>
    <cellStyle name="Comma 12 4 4" xfId="263" xr:uid="{00000000-0005-0000-0000-0000C8000000}"/>
    <cellStyle name="Comma 12 4 4 2" xfId="657" xr:uid="{00000000-0005-0000-0000-0000C9000000}"/>
    <cellStyle name="Comma 12 4 4 3" xfId="964" xr:uid="{00000000-0005-0000-0000-0000CA000000}"/>
    <cellStyle name="Comma 12 4 5" xfId="464" xr:uid="{00000000-0005-0000-0000-0000CB000000}"/>
    <cellStyle name="Comma 12 4 5 2" xfId="658" xr:uid="{00000000-0005-0000-0000-0000CC000000}"/>
    <cellStyle name="Comma 12 4 6" xfId="659" xr:uid="{00000000-0005-0000-0000-0000CD000000}"/>
    <cellStyle name="Comma 12 5" xfId="213" xr:uid="{00000000-0005-0000-0000-0000CE000000}"/>
    <cellStyle name="Comma 12 5 2" xfId="372" xr:uid="{00000000-0005-0000-0000-0000CF000000}"/>
    <cellStyle name="Comma 12 5 2 2" xfId="465" xr:uid="{00000000-0005-0000-0000-0000D0000000}"/>
    <cellStyle name="Comma 12 5 2 2 2" xfId="660" xr:uid="{00000000-0005-0000-0000-0000D1000000}"/>
    <cellStyle name="Comma 12 5 2 3" xfId="661" xr:uid="{00000000-0005-0000-0000-0000D2000000}"/>
    <cellStyle name="Comma 12 5 3" xfId="265" xr:uid="{00000000-0005-0000-0000-0000D3000000}"/>
    <cellStyle name="Comma 12 5 3 2" xfId="662" xr:uid="{00000000-0005-0000-0000-0000D4000000}"/>
    <cellStyle name="Comma 12 5 3 3" xfId="965" xr:uid="{00000000-0005-0000-0000-0000D5000000}"/>
    <cellStyle name="Comma 12 5 4" xfId="466" xr:uid="{00000000-0005-0000-0000-0000D6000000}"/>
    <cellStyle name="Comma 12 5 4 2" xfId="663" xr:uid="{00000000-0005-0000-0000-0000D7000000}"/>
    <cellStyle name="Comma 12 5 5" xfId="664" xr:uid="{00000000-0005-0000-0000-0000D8000000}"/>
    <cellStyle name="Comma 12 6" xfId="234" xr:uid="{00000000-0005-0000-0000-0000D9000000}"/>
    <cellStyle name="Comma 12 6 2" xfId="373" xr:uid="{00000000-0005-0000-0000-0000DA000000}"/>
    <cellStyle name="Comma 12 6 2 2" xfId="467" xr:uid="{00000000-0005-0000-0000-0000DB000000}"/>
    <cellStyle name="Comma 12 6 2 2 2" xfId="665" xr:uid="{00000000-0005-0000-0000-0000DC000000}"/>
    <cellStyle name="Comma 12 6 2 3" xfId="666" xr:uid="{00000000-0005-0000-0000-0000DD000000}"/>
    <cellStyle name="Comma 12 6 3" xfId="266" xr:uid="{00000000-0005-0000-0000-0000DE000000}"/>
    <cellStyle name="Comma 12 6 3 2" xfId="667" xr:uid="{00000000-0005-0000-0000-0000DF000000}"/>
    <cellStyle name="Comma 12 6 3 3" xfId="966" xr:uid="{00000000-0005-0000-0000-0000E0000000}"/>
    <cellStyle name="Comma 12 6 4" xfId="468" xr:uid="{00000000-0005-0000-0000-0000E1000000}"/>
    <cellStyle name="Comma 12 6 4 2" xfId="668" xr:uid="{00000000-0005-0000-0000-0000E2000000}"/>
    <cellStyle name="Comma 12 6 5" xfId="669" xr:uid="{00000000-0005-0000-0000-0000E3000000}"/>
    <cellStyle name="Comma 12 7" xfId="243" xr:uid="{00000000-0005-0000-0000-0000E4000000}"/>
    <cellStyle name="Comma 12 7 2" xfId="374" xr:uid="{00000000-0005-0000-0000-0000E5000000}"/>
    <cellStyle name="Comma 12 7 2 2" xfId="469" xr:uid="{00000000-0005-0000-0000-0000E6000000}"/>
    <cellStyle name="Comma 12 7 2 2 2" xfId="670" xr:uid="{00000000-0005-0000-0000-0000E7000000}"/>
    <cellStyle name="Comma 12 7 2 3" xfId="671" xr:uid="{00000000-0005-0000-0000-0000E8000000}"/>
    <cellStyle name="Comma 12 7 3" xfId="267" xr:uid="{00000000-0005-0000-0000-0000E9000000}"/>
    <cellStyle name="Comma 12 7 3 2" xfId="672" xr:uid="{00000000-0005-0000-0000-0000EA000000}"/>
    <cellStyle name="Comma 12 7 3 3" xfId="967" xr:uid="{00000000-0005-0000-0000-0000EB000000}"/>
    <cellStyle name="Comma 12 7 4" xfId="470" xr:uid="{00000000-0005-0000-0000-0000EC000000}"/>
    <cellStyle name="Comma 12 7 4 2" xfId="673" xr:uid="{00000000-0005-0000-0000-0000ED000000}"/>
    <cellStyle name="Comma 12 7 5" xfId="674" xr:uid="{00000000-0005-0000-0000-0000EE000000}"/>
    <cellStyle name="Comma 12 8" xfId="375" xr:uid="{00000000-0005-0000-0000-0000EF000000}"/>
    <cellStyle name="Comma 12 8 2" xfId="376" xr:uid="{00000000-0005-0000-0000-0000F0000000}"/>
    <cellStyle name="Comma 12 8 2 2" xfId="471" xr:uid="{00000000-0005-0000-0000-0000F1000000}"/>
    <cellStyle name="Comma 12 8 2 2 2" xfId="675" xr:uid="{00000000-0005-0000-0000-0000F2000000}"/>
    <cellStyle name="Comma 12 8 2 3" xfId="676" xr:uid="{00000000-0005-0000-0000-0000F3000000}"/>
    <cellStyle name="Comma 12 8 3" xfId="472" xr:uid="{00000000-0005-0000-0000-0000F4000000}"/>
    <cellStyle name="Comma 12 8 3 2" xfId="677" xr:uid="{00000000-0005-0000-0000-0000F5000000}"/>
    <cellStyle name="Comma 12 8 4" xfId="678" xr:uid="{00000000-0005-0000-0000-0000F6000000}"/>
    <cellStyle name="Comma 12 9" xfId="377" xr:uid="{00000000-0005-0000-0000-0000F7000000}"/>
    <cellStyle name="Comma 12 9 2" xfId="378" xr:uid="{00000000-0005-0000-0000-0000F8000000}"/>
    <cellStyle name="Comma 12 9 2 2" xfId="473" xr:uid="{00000000-0005-0000-0000-0000F9000000}"/>
    <cellStyle name="Comma 12 9 2 2 2" xfId="679" xr:uid="{00000000-0005-0000-0000-0000FA000000}"/>
    <cellStyle name="Comma 12 9 2 3" xfId="680" xr:uid="{00000000-0005-0000-0000-0000FB000000}"/>
    <cellStyle name="Comma 12 9 3" xfId="474" xr:uid="{00000000-0005-0000-0000-0000FC000000}"/>
    <cellStyle name="Comma 12 9 3 2" xfId="681" xr:uid="{00000000-0005-0000-0000-0000FD000000}"/>
    <cellStyle name="Comma 12 9 4" xfId="682" xr:uid="{00000000-0005-0000-0000-0000FE000000}"/>
    <cellStyle name="Comma 13" xfId="32" xr:uid="{00000000-0005-0000-0000-0000FF000000}"/>
    <cellStyle name="Comma 14" xfId="33" xr:uid="{00000000-0005-0000-0000-000000010000}"/>
    <cellStyle name="Comma 14 2" xfId="145" xr:uid="{00000000-0005-0000-0000-000001010000}"/>
    <cellStyle name="Comma 2" xfId="34" xr:uid="{00000000-0005-0000-0000-000002010000}"/>
    <cellStyle name="Comma 2 2" xfId="35" xr:uid="{00000000-0005-0000-0000-000003010000}"/>
    <cellStyle name="Comma 2 2 2" xfId="146" xr:uid="{00000000-0005-0000-0000-000004010000}"/>
    <cellStyle name="Comma 3" xfId="36" xr:uid="{00000000-0005-0000-0000-000005010000}"/>
    <cellStyle name="Comma 3 2" xfId="37" xr:uid="{00000000-0005-0000-0000-000006010000}"/>
    <cellStyle name="Comma 3 3" xfId="38" xr:uid="{00000000-0005-0000-0000-000007010000}"/>
    <cellStyle name="Comma 4" xfId="39" xr:uid="{00000000-0005-0000-0000-000008010000}"/>
    <cellStyle name="Comma 4 2" xfId="40" xr:uid="{00000000-0005-0000-0000-000009010000}"/>
    <cellStyle name="Comma 4 3" xfId="41" xr:uid="{00000000-0005-0000-0000-00000A010000}"/>
    <cellStyle name="Comma 5" xfId="42" xr:uid="{00000000-0005-0000-0000-00000B010000}"/>
    <cellStyle name="Comma 5 2" xfId="43" xr:uid="{00000000-0005-0000-0000-00000C010000}"/>
    <cellStyle name="Comma 5 2 2" xfId="147" xr:uid="{00000000-0005-0000-0000-00000D010000}"/>
    <cellStyle name="Comma 5 3" xfId="44" xr:uid="{00000000-0005-0000-0000-00000E010000}"/>
    <cellStyle name="Comma 5 3 2" xfId="148" xr:uid="{00000000-0005-0000-0000-00000F010000}"/>
    <cellStyle name="Comma 6" xfId="45" xr:uid="{00000000-0005-0000-0000-000010010000}"/>
    <cellStyle name="Comma 6 2" xfId="46" xr:uid="{00000000-0005-0000-0000-000011010000}"/>
    <cellStyle name="Comma 6 2 2" xfId="150" xr:uid="{00000000-0005-0000-0000-000012010000}"/>
    <cellStyle name="Comma 6 3" xfId="47" xr:uid="{00000000-0005-0000-0000-000013010000}"/>
    <cellStyle name="Comma 6 3 2" xfId="151" xr:uid="{00000000-0005-0000-0000-000014010000}"/>
    <cellStyle name="Comma 6 4" xfId="149" xr:uid="{00000000-0005-0000-0000-000015010000}"/>
    <cellStyle name="Comma 7" xfId="48" xr:uid="{00000000-0005-0000-0000-000016010000}"/>
    <cellStyle name="Comma 7 2" xfId="152" xr:uid="{00000000-0005-0000-0000-000017010000}"/>
    <cellStyle name="Comma 8" xfId="49" xr:uid="{00000000-0005-0000-0000-000018010000}"/>
    <cellStyle name="Comma 8 2" xfId="50" xr:uid="{00000000-0005-0000-0000-000019010000}"/>
    <cellStyle name="Comma 8 2 2" xfId="154" xr:uid="{00000000-0005-0000-0000-00001A010000}"/>
    <cellStyle name="Comma 8 3" xfId="153" xr:uid="{00000000-0005-0000-0000-00001B010000}"/>
    <cellStyle name="Comma 9" xfId="51" xr:uid="{00000000-0005-0000-0000-00001C010000}"/>
    <cellStyle name="Currency" xfId="52" builtinId="4"/>
    <cellStyle name="Currency 2" xfId="53" xr:uid="{00000000-0005-0000-0000-00001E010000}"/>
    <cellStyle name="Currency 2 2" xfId="54" xr:uid="{00000000-0005-0000-0000-00001F010000}"/>
    <cellStyle name="Currency 2 2 2" xfId="55" xr:uid="{00000000-0005-0000-0000-000020010000}"/>
    <cellStyle name="Currency 2 2 2 2" xfId="56" xr:uid="{00000000-0005-0000-0000-000021010000}"/>
    <cellStyle name="Currency 2 2 2 2 2" xfId="158" xr:uid="{00000000-0005-0000-0000-000022010000}"/>
    <cellStyle name="Currency 2 2 2 3" xfId="157" xr:uid="{00000000-0005-0000-0000-000023010000}"/>
    <cellStyle name="Currency 2 2 3" xfId="156" xr:uid="{00000000-0005-0000-0000-000024010000}"/>
    <cellStyle name="Currency 2 3" xfId="155" xr:uid="{00000000-0005-0000-0000-000025010000}"/>
    <cellStyle name="Currency 3" xfId="57" xr:uid="{00000000-0005-0000-0000-000026010000}"/>
    <cellStyle name="Currency 3 2" xfId="58" xr:uid="{00000000-0005-0000-0000-000027010000}"/>
    <cellStyle name="Currency 3 2 2" xfId="160" xr:uid="{00000000-0005-0000-0000-000028010000}"/>
    <cellStyle name="Currency 3 3" xfId="159" xr:uid="{00000000-0005-0000-0000-000029010000}"/>
    <cellStyle name="Currency 4" xfId="59" xr:uid="{00000000-0005-0000-0000-00002A010000}"/>
    <cellStyle name="Currency 4 2" xfId="60" xr:uid="{00000000-0005-0000-0000-00002B010000}"/>
    <cellStyle name="Currency 4 2 2" xfId="162" xr:uid="{00000000-0005-0000-0000-00002C010000}"/>
    <cellStyle name="Currency 4 3" xfId="61" xr:uid="{00000000-0005-0000-0000-00002D010000}"/>
    <cellStyle name="Currency 4 3 2" xfId="163" xr:uid="{00000000-0005-0000-0000-00002E010000}"/>
    <cellStyle name="Currency 4 4" xfId="161" xr:uid="{00000000-0005-0000-0000-00002F010000}"/>
    <cellStyle name="Currency 5" xfId="62" xr:uid="{00000000-0005-0000-0000-000030010000}"/>
    <cellStyle name="Currency 5 2" xfId="63" xr:uid="{00000000-0005-0000-0000-000031010000}"/>
    <cellStyle name="Currency 5 2 2" xfId="164" xr:uid="{00000000-0005-0000-0000-000032010000}"/>
    <cellStyle name="Currency 5 3" xfId="64" xr:uid="{00000000-0005-0000-0000-000033010000}"/>
    <cellStyle name="Currency 5 3 2" xfId="138" xr:uid="{00000000-0005-0000-0000-000034010000}"/>
    <cellStyle name="Currency 6" xfId="65" xr:uid="{00000000-0005-0000-0000-000035010000}"/>
    <cellStyle name="Currency 6 2" xfId="165" xr:uid="{00000000-0005-0000-0000-000036010000}"/>
    <cellStyle name="Currency 7" xfId="66" xr:uid="{00000000-0005-0000-0000-000037010000}"/>
    <cellStyle name="Currency 7 2" xfId="67" xr:uid="{00000000-0005-0000-0000-000038010000}"/>
    <cellStyle name="Currency 7 2 2" xfId="167" xr:uid="{00000000-0005-0000-0000-000039010000}"/>
    <cellStyle name="Currency 7 3" xfId="166" xr:uid="{00000000-0005-0000-0000-00003A010000}"/>
    <cellStyle name="Currency 8" xfId="68" xr:uid="{00000000-0005-0000-0000-00003B010000}"/>
    <cellStyle name="Currency 8 2" xfId="139" xr:uid="{00000000-0005-0000-0000-00003C010000}"/>
    <cellStyle name="Currency 9" xfId="589" xr:uid="{00000000-0005-0000-0000-00003D010000}"/>
    <cellStyle name="Explanatory Text" xfId="69" builtinId="53" customBuiltin="1"/>
    <cellStyle name="Explanatory Text 2" xfId="344" xr:uid="{00000000-0005-0000-0000-00003F010000}"/>
    <cellStyle name="Good" xfId="70" builtinId="26" customBuiltin="1"/>
    <cellStyle name="Good 2" xfId="345" xr:uid="{00000000-0005-0000-0000-000041010000}"/>
    <cellStyle name="Heading 1" xfId="71" builtinId="16" customBuiltin="1"/>
    <cellStyle name="Heading 1 2" xfId="72" xr:uid="{00000000-0005-0000-0000-000043010000}"/>
    <cellStyle name="Heading 1 3" xfId="73" xr:uid="{00000000-0005-0000-0000-000044010000}"/>
    <cellStyle name="Heading 1 4" xfId="346" xr:uid="{00000000-0005-0000-0000-000045010000}"/>
    <cellStyle name="Heading 2" xfId="74" builtinId="17" customBuiltin="1"/>
    <cellStyle name="Heading 2 2" xfId="75" xr:uid="{00000000-0005-0000-0000-000047010000}"/>
    <cellStyle name="Heading 2 3" xfId="347" xr:uid="{00000000-0005-0000-0000-000048010000}"/>
    <cellStyle name="Heading 3" xfId="76" builtinId="18" customBuiltin="1"/>
    <cellStyle name="Heading 3 2" xfId="77" xr:uid="{00000000-0005-0000-0000-00004A010000}"/>
    <cellStyle name="Heading 3 3" xfId="348" xr:uid="{00000000-0005-0000-0000-00004B010000}"/>
    <cellStyle name="Heading 4" xfId="78" builtinId="19" customBuiltin="1"/>
    <cellStyle name="Heading 4 2" xfId="79" xr:uid="{00000000-0005-0000-0000-00004D010000}"/>
    <cellStyle name="Heading 4 3" xfId="349" xr:uid="{00000000-0005-0000-0000-00004E010000}"/>
    <cellStyle name="Hyperlink" xfId="80" builtinId="8"/>
    <cellStyle name="Hyperlink 2" xfId="81" xr:uid="{00000000-0005-0000-0000-000050010000}"/>
    <cellStyle name="Hyperlink 2 2" xfId="590" xr:uid="{00000000-0005-0000-0000-000051010000}"/>
    <cellStyle name="Hyperlink 2 3" xfId="591" xr:uid="{00000000-0005-0000-0000-000052010000}"/>
    <cellStyle name="Hyperlink 3" xfId="82" xr:uid="{00000000-0005-0000-0000-000053010000}"/>
    <cellStyle name="Hyperlink 4" xfId="83" xr:uid="{00000000-0005-0000-0000-000054010000}"/>
    <cellStyle name="Hyperlink 5" xfId="592" xr:uid="{00000000-0005-0000-0000-000055010000}"/>
    <cellStyle name="Hyperlink 6" xfId="593" xr:uid="{00000000-0005-0000-0000-000056010000}"/>
    <cellStyle name="Input" xfId="84" builtinId="20" customBuiltin="1"/>
    <cellStyle name="Input 2" xfId="350" xr:uid="{00000000-0005-0000-0000-000058010000}"/>
    <cellStyle name="Linked Cell" xfId="85" builtinId="24" customBuiltin="1"/>
    <cellStyle name="Linked Cell 2" xfId="351" xr:uid="{00000000-0005-0000-0000-00005A010000}"/>
    <cellStyle name="Neutral" xfId="86" builtinId="28" customBuiltin="1"/>
    <cellStyle name="Neutral 2" xfId="352" xr:uid="{00000000-0005-0000-0000-00005C010000}"/>
    <cellStyle name="Normal" xfId="0" builtinId="0"/>
    <cellStyle name="Normal 10" xfId="358" xr:uid="{00000000-0005-0000-0000-00005E010000}"/>
    <cellStyle name="Normal 10 2" xfId="475" xr:uid="{00000000-0005-0000-0000-00005F010000}"/>
    <cellStyle name="Normal 11" xfId="87" xr:uid="{00000000-0005-0000-0000-000060010000}"/>
    <cellStyle name="Normal 11 2" xfId="168" xr:uid="{00000000-0005-0000-0000-000061010000}"/>
    <cellStyle name="Normal 12" xfId="251" xr:uid="{00000000-0005-0000-0000-000062010000}"/>
    <cellStyle name="Normal 12 2" xfId="594" xr:uid="{00000000-0005-0000-0000-000063010000}"/>
    <cellStyle name="Normal 12 3" xfId="968" xr:uid="{00000000-0005-0000-0000-000064010000}"/>
    <cellStyle name="Normal 13" xfId="476" xr:uid="{00000000-0005-0000-0000-000065010000}"/>
    <cellStyle name="Normal 13 2" xfId="683" xr:uid="{00000000-0005-0000-0000-000066010000}"/>
    <cellStyle name="Normal 2" xfId="88" xr:uid="{00000000-0005-0000-0000-000067010000}"/>
    <cellStyle name="Normal 2 2" xfId="89" xr:uid="{00000000-0005-0000-0000-000068010000}"/>
    <cellStyle name="Normal 2 2 2" xfId="90" xr:uid="{00000000-0005-0000-0000-000069010000}"/>
    <cellStyle name="Normal 2 2 3" xfId="91" xr:uid="{00000000-0005-0000-0000-00006A010000}"/>
    <cellStyle name="Normal 2 2 3 2" xfId="92" xr:uid="{00000000-0005-0000-0000-00006B010000}"/>
    <cellStyle name="Normal 2 2 3 2 2" xfId="171" xr:uid="{00000000-0005-0000-0000-00006C010000}"/>
    <cellStyle name="Normal 2 2 3 3" xfId="170" xr:uid="{00000000-0005-0000-0000-00006D010000}"/>
    <cellStyle name="Normal 2 2 4" xfId="169" xr:uid="{00000000-0005-0000-0000-00006E010000}"/>
    <cellStyle name="Normal 2_CS Indicators Survey 2010" xfId="93" xr:uid="{00000000-0005-0000-0000-00006F010000}"/>
    <cellStyle name="Normal 21" xfId="94" xr:uid="{00000000-0005-0000-0000-000070010000}"/>
    <cellStyle name="Normal 21 10" xfId="379" xr:uid="{00000000-0005-0000-0000-000071010000}"/>
    <cellStyle name="Normal 21 10 2" xfId="477" xr:uid="{00000000-0005-0000-0000-000072010000}"/>
    <cellStyle name="Normal 21 10 2 2" xfId="684" xr:uid="{00000000-0005-0000-0000-000073010000}"/>
    <cellStyle name="Normal 21 10 3" xfId="685" xr:uid="{00000000-0005-0000-0000-000074010000}"/>
    <cellStyle name="Normal 21 11" xfId="268" xr:uid="{00000000-0005-0000-0000-000075010000}"/>
    <cellStyle name="Normal 21 11 2" xfId="686" xr:uid="{00000000-0005-0000-0000-000076010000}"/>
    <cellStyle name="Normal 21 11 3" xfId="969" xr:uid="{00000000-0005-0000-0000-000077010000}"/>
    <cellStyle name="Normal 21 12" xfId="478" xr:uid="{00000000-0005-0000-0000-000078010000}"/>
    <cellStyle name="Normal 21 12 2" xfId="687" xr:uid="{00000000-0005-0000-0000-000079010000}"/>
    <cellStyle name="Normal 21 13" xfId="688" xr:uid="{00000000-0005-0000-0000-00007A010000}"/>
    <cellStyle name="Normal 21 14" xfId="1019" xr:uid="{00000000-0005-0000-0000-00007B010000}"/>
    <cellStyle name="Normal 21 15" xfId="1027" xr:uid="{00000000-0005-0000-0000-00007C010000}"/>
    <cellStyle name="Normal 21 16" xfId="1035" xr:uid="{00000000-0005-0000-0000-00007D010000}"/>
    <cellStyle name="Normal 21 2" xfId="140" xr:uid="{00000000-0005-0000-0000-00007E010000}"/>
    <cellStyle name="Normal 21 2 10" xfId="269" xr:uid="{00000000-0005-0000-0000-00007F010000}"/>
    <cellStyle name="Normal 21 2 10 2" xfId="689" xr:uid="{00000000-0005-0000-0000-000080010000}"/>
    <cellStyle name="Normal 21 2 10 3" xfId="970" xr:uid="{00000000-0005-0000-0000-000081010000}"/>
    <cellStyle name="Normal 21 2 11" xfId="479" xr:uid="{00000000-0005-0000-0000-000082010000}"/>
    <cellStyle name="Normal 21 2 11 2" xfId="690" xr:uid="{00000000-0005-0000-0000-000083010000}"/>
    <cellStyle name="Normal 21 2 12" xfId="691" xr:uid="{00000000-0005-0000-0000-000084010000}"/>
    <cellStyle name="Normal 21 2 13" xfId="1023" xr:uid="{00000000-0005-0000-0000-000085010000}"/>
    <cellStyle name="Normal 21 2 14" xfId="1031" xr:uid="{00000000-0005-0000-0000-000086010000}"/>
    <cellStyle name="Normal 21 2 15" xfId="1039" xr:uid="{00000000-0005-0000-0000-000087010000}"/>
    <cellStyle name="Normal 21 2 2" xfId="199" xr:uid="{00000000-0005-0000-0000-000088010000}"/>
    <cellStyle name="Normal 21 2 2 2" xfId="216" xr:uid="{00000000-0005-0000-0000-000089010000}"/>
    <cellStyle name="Normal 21 2 2 2 2" xfId="271" xr:uid="{00000000-0005-0000-0000-00008A010000}"/>
    <cellStyle name="Normal 21 2 2 2 2 2" xfId="692" xr:uid="{00000000-0005-0000-0000-00008B010000}"/>
    <cellStyle name="Normal 21 2 2 2 2 3" xfId="971" xr:uid="{00000000-0005-0000-0000-00008C010000}"/>
    <cellStyle name="Normal 21 2 2 2 3" xfId="480" xr:uid="{00000000-0005-0000-0000-00008D010000}"/>
    <cellStyle name="Normal 21 2 2 2 3 2" xfId="693" xr:uid="{00000000-0005-0000-0000-00008E010000}"/>
    <cellStyle name="Normal 21 2 2 2 4" xfId="694" xr:uid="{00000000-0005-0000-0000-00008F010000}"/>
    <cellStyle name="Normal 21 2 2 3" xfId="380" xr:uid="{00000000-0005-0000-0000-000090010000}"/>
    <cellStyle name="Normal 21 2 2 3 2" xfId="481" xr:uid="{00000000-0005-0000-0000-000091010000}"/>
    <cellStyle name="Normal 21 2 2 3 2 2" xfId="695" xr:uid="{00000000-0005-0000-0000-000092010000}"/>
    <cellStyle name="Normal 21 2 2 3 3" xfId="696" xr:uid="{00000000-0005-0000-0000-000093010000}"/>
    <cellStyle name="Normal 21 2 2 4" xfId="270" xr:uid="{00000000-0005-0000-0000-000094010000}"/>
    <cellStyle name="Normal 21 2 2 4 2" xfId="697" xr:uid="{00000000-0005-0000-0000-000095010000}"/>
    <cellStyle name="Normal 21 2 2 4 3" xfId="972" xr:uid="{00000000-0005-0000-0000-000096010000}"/>
    <cellStyle name="Normal 21 2 2 5" xfId="482" xr:uid="{00000000-0005-0000-0000-000097010000}"/>
    <cellStyle name="Normal 21 2 2 5 2" xfId="698" xr:uid="{00000000-0005-0000-0000-000098010000}"/>
    <cellStyle name="Normal 21 2 2 6" xfId="699" xr:uid="{00000000-0005-0000-0000-000099010000}"/>
    <cellStyle name="Normal 21 2 3" xfId="207" xr:uid="{00000000-0005-0000-0000-00009A010000}"/>
    <cellStyle name="Normal 21 2 3 2" xfId="233" xr:uid="{00000000-0005-0000-0000-00009B010000}"/>
    <cellStyle name="Normal 21 2 3 2 2" xfId="273" xr:uid="{00000000-0005-0000-0000-00009C010000}"/>
    <cellStyle name="Normal 21 2 3 2 2 2" xfId="700" xr:uid="{00000000-0005-0000-0000-00009D010000}"/>
    <cellStyle name="Normal 21 2 3 2 2 3" xfId="973" xr:uid="{00000000-0005-0000-0000-00009E010000}"/>
    <cellStyle name="Normal 21 2 3 2 3" xfId="483" xr:uid="{00000000-0005-0000-0000-00009F010000}"/>
    <cellStyle name="Normal 21 2 3 2 3 2" xfId="701" xr:uid="{00000000-0005-0000-0000-0000A0010000}"/>
    <cellStyle name="Normal 21 2 3 2 4" xfId="702" xr:uid="{00000000-0005-0000-0000-0000A1010000}"/>
    <cellStyle name="Normal 21 2 3 3" xfId="381" xr:uid="{00000000-0005-0000-0000-0000A2010000}"/>
    <cellStyle name="Normal 21 2 3 3 2" xfId="484" xr:uid="{00000000-0005-0000-0000-0000A3010000}"/>
    <cellStyle name="Normal 21 2 3 3 2 2" xfId="703" xr:uid="{00000000-0005-0000-0000-0000A4010000}"/>
    <cellStyle name="Normal 21 2 3 3 3" xfId="704" xr:uid="{00000000-0005-0000-0000-0000A5010000}"/>
    <cellStyle name="Normal 21 2 3 4" xfId="272" xr:uid="{00000000-0005-0000-0000-0000A6010000}"/>
    <cellStyle name="Normal 21 2 3 4 2" xfId="705" xr:uid="{00000000-0005-0000-0000-0000A7010000}"/>
    <cellStyle name="Normal 21 2 3 4 3" xfId="974" xr:uid="{00000000-0005-0000-0000-0000A8010000}"/>
    <cellStyle name="Normal 21 2 3 5" xfId="485" xr:uid="{00000000-0005-0000-0000-0000A9010000}"/>
    <cellStyle name="Normal 21 2 3 5 2" xfId="706" xr:uid="{00000000-0005-0000-0000-0000AA010000}"/>
    <cellStyle name="Normal 21 2 3 6" xfId="707" xr:uid="{00000000-0005-0000-0000-0000AB010000}"/>
    <cellStyle name="Normal 21 2 4" xfId="225" xr:uid="{00000000-0005-0000-0000-0000AC010000}"/>
    <cellStyle name="Normal 21 2 4 2" xfId="382" xr:uid="{00000000-0005-0000-0000-0000AD010000}"/>
    <cellStyle name="Normal 21 2 4 2 2" xfId="486" xr:uid="{00000000-0005-0000-0000-0000AE010000}"/>
    <cellStyle name="Normal 21 2 4 2 2 2" xfId="708" xr:uid="{00000000-0005-0000-0000-0000AF010000}"/>
    <cellStyle name="Normal 21 2 4 2 3" xfId="709" xr:uid="{00000000-0005-0000-0000-0000B0010000}"/>
    <cellStyle name="Normal 21 2 4 3" xfId="274" xr:uid="{00000000-0005-0000-0000-0000B1010000}"/>
    <cellStyle name="Normal 21 2 4 3 2" xfId="710" xr:uid="{00000000-0005-0000-0000-0000B2010000}"/>
    <cellStyle name="Normal 21 2 4 3 3" xfId="975" xr:uid="{00000000-0005-0000-0000-0000B3010000}"/>
    <cellStyle name="Normal 21 2 4 4" xfId="487" xr:uid="{00000000-0005-0000-0000-0000B4010000}"/>
    <cellStyle name="Normal 21 2 4 4 2" xfId="711" xr:uid="{00000000-0005-0000-0000-0000B5010000}"/>
    <cellStyle name="Normal 21 2 4 5" xfId="712" xr:uid="{00000000-0005-0000-0000-0000B6010000}"/>
    <cellStyle name="Normal 21 2 5" xfId="239" xr:uid="{00000000-0005-0000-0000-0000B7010000}"/>
    <cellStyle name="Normal 21 2 5 2" xfId="383" xr:uid="{00000000-0005-0000-0000-0000B8010000}"/>
    <cellStyle name="Normal 21 2 5 2 2" xfId="488" xr:uid="{00000000-0005-0000-0000-0000B9010000}"/>
    <cellStyle name="Normal 21 2 5 2 2 2" xfId="713" xr:uid="{00000000-0005-0000-0000-0000BA010000}"/>
    <cellStyle name="Normal 21 2 5 2 3" xfId="714" xr:uid="{00000000-0005-0000-0000-0000BB010000}"/>
    <cellStyle name="Normal 21 2 5 3" xfId="275" xr:uid="{00000000-0005-0000-0000-0000BC010000}"/>
    <cellStyle name="Normal 21 2 5 3 2" xfId="715" xr:uid="{00000000-0005-0000-0000-0000BD010000}"/>
    <cellStyle name="Normal 21 2 5 3 3" xfId="976" xr:uid="{00000000-0005-0000-0000-0000BE010000}"/>
    <cellStyle name="Normal 21 2 5 4" xfId="489" xr:uid="{00000000-0005-0000-0000-0000BF010000}"/>
    <cellStyle name="Normal 21 2 5 4 2" xfId="716" xr:uid="{00000000-0005-0000-0000-0000C0010000}"/>
    <cellStyle name="Normal 21 2 5 5" xfId="717" xr:uid="{00000000-0005-0000-0000-0000C1010000}"/>
    <cellStyle name="Normal 21 2 6" xfId="248" xr:uid="{00000000-0005-0000-0000-0000C2010000}"/>
    <cellStyle name="Normal 21 2 6 2" xfId="384" xr:uid="{00000000-0005-0000-0000-0000C3010000}"/>
    <cellStyle name="Normal 21 2 6 2 2" xfId="490" xr:uid="{00000000-0005-0000-0000-0000C4010000}"/>
    <cellStyle name="Normal 21 2 6 2 2 2" xfId="718" xr:uid="{00000000-0005-0000-0000-0000C5010000}"/>
    <cellStyle name="Normal 21 2 6 2 3" xfId="719" xr:uid="{00000000-0005-0000-0000-0000C6010000}"/>
    <cellStyle name="Normal 21 2 6 3" xfId="276" xr:uid="{00000000-0005-0000-0000-0000C7010000}"/>
    <cellStyle name="Normal 21 2 6 3 2" xfId="720" xr:uid="{00000000-0005-0000-0000-0000C8010000}"/>
    <cellStyle name="Normal 21 2 6 3 3" xfId="977" xr:uid="{00000000-0005-0000-0000-0000C9010000}"/>
    <cellStyle name="Normal 21 2 6 4" xfId="491" xr:uid="{00000000-0005-0000-0000-0000CA010000}"/>
    <cellStyle name="Normal 21 2 6 4 2" xfId="721" xr:uid="{00000000-0005-0000-0000-0000CB010000}"/>
    <cellStyle name="Normal 21 2 6 5" xfId="722" xr:uid="{00000000-0005-0000-0000-0000CC010000}"/>
    <cellStyle name="Normal 21 2 7" xfId="385" xr:uid="{00000000-0005-0000-0000-0000CD010000}"/>
    <cellStyle name="Normal 21 2 7 2" xfId="386" xr:uid="{00000000-0005-0000-0000-0000CE010000}"/>
    <cellStyle name="Normal 21 2 7 2 2" xfId="492" xr:uid="{00000000-0005-0000-0000-0000CF010000}"/>
    <cellStyle name="Normal 21 2 7 2 2 2" xfId="723" xr:uid="{00000000-0005-0000-0000-0000D0010000}"/>
    <cellStyle name="Normal 21 2 7 2 3" xfId="724" xr:uid="{00000000-0005-0000-0000-0000D1010000}"/>
    <cellStyle name="Normal 21 2 7 3" xfId="493" xr:uid="{00000000-0005-0000-0000-0000D2010000}"/>
    <cellStyle name="Normal 21 2 7 3 2" xfId="725" xr:uid="{00000000-0005-0000-0000-0000D3010000}"/>
    <cellStyle name="Normal 21 2 7 4" xfId="726" xr:uid="{00000000-0005-0000-0000-0000D4010000}"/>
    <cellStyle name="Normal 21 2 8" xfId="387" xr:uid="{00000000-0005-0000-0000-0000D5010000}"/>
    <cellStyle name="Normal 21 2 8 2" xfId="388" xr:uid="{00000000-0005-0000-0000-0000D6010000}"/>
    <cellStyle name="Normal 21 2 8 2 2" xfId="494" xr:uid="{00000000-0005-0000-0000-0000D7010000}"/>
    <cellStyle name="Normal 21 2 8 2 2 2" xfId="727" xr:uid="{00000000-0005-0000-0000-0000D8010000}"/>
    <cellStyle name="Normal 21 2 8 2 3" xfId="728" xr:uid="{00000000-0005-0000-0000-0000D9010000}"/>
    <cellStyle name="Normal 21 2 8 3" xfId="495" xr:uid="{00000000-0005-0000-0000-0000DA010000}"/>
    <cellStyle name="Normal 21 2 8 3 2" xfId="729" xr:uid="{00000000-0005-0000-0000-0000DB010000}"/>
    <cellStyle name="Normal 21 2 8 4" xfId="730" xr:uid="{00000000-0005-0000-0000-0000DC010000}"/>
    <cellStyle name="Normal 21 2 9" xfId="389" xr:uid="{00000000-0005-0000-0000-0000DD010000}"/>
    <cellStyle name="Normal 21 2 9 2" xfId="496" xr:uid="{00000000-0005-0000-0000-0000DE010000}"/>
    <cellStyle name="Normal 21 2 9 2 2" xfId="731" xr:uid="{00000000-0005-0000-0000-0000DF010000}"/>
    <cellStyle name="Normal 21 2 9 3" xfId="732" xr:uid="{00000000-0005-0000-0000-0000E0010000}"/>
    <cellStyle name="Normal 21 3" xfId="172" xr:uid="{00000000-0005-0000-0000-0000E1010000}"/>
    <cellStyle name="Normal 21 3 2" xfId="231" xr:uid="{00000000-0005-0000-0000-0000E2010000}"/>
    <cellStyle name="Normal 21 3 2 2" xfId="278" xr:uid="{00000000-0005-0000-0000-0000E3010000}"/>
    <cellStyle name="Normal 21 3 2 2 2" xfId="733" xr:uid="{00000000-0005-0000-0000-0000E4010000}"/>
    <cellStyle name="Normal 21 3 2 2 3" xfId="978" xr:uid="{00000000-0005-0000-0000-0000E5010000}"/>
    <cellStyle name="Normal 21 3 2 3" xfId="497" xr:uid="{00000000-0005-0000-0000-0000E6010000}"/>
    <cellStyle name="Normal 21 3 2 3 2" xfId="734" xr:uid="{00000000-0005-0000-0000-0000E7010000}"/>
    <cellStyle name="Normal 21 3 2 4" xfId="735" xr:uid="{00000000-0005-0000-0000-0000E8010000}"/>
    <cellStyle name="Normal 21 3 3" xfId="390" xr:uid="{00000000-0005-0000-0000-0000E9010000}"/>
    <cellStyle name="Normal 21 3 3 2" xfId="498" xr:uid="{00000000-0005-0000-0000-0000EA010000}"/>
    <cellStyle name="Normal 21 3 3 2 2" xfId="736" xr:uid="{00000000-0005-0000-0000-0000EB010000}"/>
    <cellStyle name="Normal 21 3 3 3" xfId="737" xr:uid="{00000000-0005-0000-0000-0000EC010000}"/>
    <cellStyle name="Normal 21 3 4" xfId="277" xr:uid="{00000000-0005-0000-0000-0000ED010000}"/>
    <cellStyle name="Normal 21 3 4 2" xfId="738" xr:uid="{00000000-0005-0000-0000-0000EE010000}"/>
    <cellStyle name="Normal 21 3 4 3" xfId="979" xr:uid="{00000000-0005-0000-0000-0000EF010000}"/>
    <cellStyle name="Normal 21 3 5" xfId="499" xr:uid="{00000000-0005-0000-0000-0000F0010000}"/>
    <cellStyle name="Normal 21 3 5 2" xfId="739" xr:uid="{00000000-0005-0000-0000-0000F1010000}"/>
    <cellStyle name="Normal 21 3 6" xfId="740" xr:uid="{00000000-0005-0000-0000-0000F2010000}"/>
    <cellStyle name="Normal 21 4" xfId="203" xr:uid="{00000000-0005-0000-0000-0000F3010000}"/>
    <cellStyle name="Normal 21 4 2" xfId="228" xr:uid="{00000000-0005-0000-0000-0000F4010000}"/>
    <cellStyle name="Normal 21 4 2 2" xfId="280" xr:uid="{00000000-0005-0000-0000-0000F5010000}"/>
    <cellStyle name="Normal 21 4 2 2 2" xfId="741" xr:uid="{00000000-0005-0000-0000-0000F6010000}"/>
    <cellStyle name="Normal 21 4 2 2 3" xfId="980" xr:uid="{00000000-0005-0000-0000-0000F7010000}"/>
    <cellStyle name="Normal 21 4 2 3" xfId="500" xr:uid="{00000000-0005-0000-0000-0000F8010000}"/>
    <cellStyle name="Normal 21 4 2 3 2" xfId="742" xr:uid="{00000000-0005-0000-0000-0000F9010000}"/>
    <cellStyle name="Normal 21 4 2 4" xfId="743" xr:uid="{00000000-0005-0000-0000-0000FA010000}"/>
    <cellStyle name="Normal 21 4 3" xfId="391" xr:uid="{00000000-0005-0000-0000-0000FB010000}"/>
    <cellStyle name="Normal 21 4 3 2" xfId="501" xr:uid="{00000000-0005-0000-0000-0000FC010000}"/>
    <cellStyle name="Normal 21 4 3 2 2" xfId="744" xr:uid="{00000000-0005-0000-0000-0000FD010000}"/>
    <cellStyle name="Normal 21 4 3 3" xfId="745" xr:uid="{00000000-0005-0000-0000-0000FE010000}"/>
    <cellStyle name="Normal 21 4 4" xfId="279" xr:uid="{00000000-0005-0000-0000-0000FF010000}"/>
    <cellStyle name="Normal 21 4 4 2" xfId="746" xr:uid="{00000000-0005-0000-0000-000000020000}"/>
    <cellStyle name="Normal 21 4 4 3" xfId="981" xr:uid="{00000000-0005-0000-0000-000001020000}"/>
    <cellStyle name="Normal 21 4 5" xfId="502" xr:uid="{00000000-0005-0000-0000-000002020000}"/>
    <cellStyle name="Normal 21 4 5 2" xfId="747" xr:uid="{00000000-0005-0000-0000-000003020000}"/>
    <cellStyle name="Normal 21 4 6" xfId="748" xr:uid="{00000000-0005-0000-0000-000004020000}"/>
    <cellStyle name="Normal 21 5" xfId="219" xr:uid="{00000000-0005-0000-0000-000005020000}"/>
    <cellStyle name="Normal 21 5 2" xfId="392" xr:uid="{00000000-0005-0000-0000-000006020000}"/>
    <cellStyle name="Normal 21 5 2 2" xfId="503" xr:uid="{00000000-0005-0000-0000-000007020000}"/>
    <cellStyle name="Normal 21 5 2 2 2" xfId="749" xr:uid="{00000000-0005-0000-0000-000008020000}"/>
    <cellStyle name="Normal 21 5 2 3" xfId="750" xr:uid="{00000000-0005-0000-0000-000009020000}"/>
    <cellStyle name="Normal 21 5 3" xfId="281" xr:uid="{00000000-0005-0000-0000-00000A020000}"/>
    <cellStyle name="Normal 21 5 3 2" xfId="751" xr:uid="{00000000-0005-0000-0000-00000B020000}"/>
    <cellStyle name="Normal 21 5 3 3" xfId="982" xr:uid="{00000000-0005-0000-0000-00000C020000}"/>
    <cellStyle name="Normal 21 5 4" xfId="504" xr:uid="{00000000-0005-0000-0000-00000D020000}"/>
    <cellStyle name="Normal 21 5 4 2" xfId="752" xr:uid="{00000000-0005-0000-0000-00000E020000}"/>
    <cellStyle name="Normal 21 5 5" xfId="753" xr:uid="{00000000-0005-0000-0000-00000F020000}"/>
    <cellStyle name="Normal 21 6" xfId="235" xr:uid="{00000000-0005-0000-0000-000010020000}"/>
    <cellStyle name="Normal 21 6 2" xfId="393" xr:uid="{00000000-0005-0000-0000-000011020000}"/>
    <cellStyle name="Normal 21 6 2 2" xfId="505" xr:uid="{00000000-0005-0000-0000-000012020000}"/>
    <cellStyle name="Normal 21 6 2 2 2" xfId="754" xr:uid="{00000000-0005-0000-0000-000013020000}"/>
    <cellStyle name="Normal 21 6 2 3" xfId="755" xr:uid="{00000000-0005-0000-0000-000014020000}"/>
    <cellStyle name="Normal 21 6 3" xfId="282" xr:uid="{00000000-0005-0000-0000-000015020000}"/>
    <cellStyle name="Normal 21 6 3 2" xfId="756" xr:uid="{00000000-0005-0000-0000-000016020000}"/>
    <cellStyle name="Normal 21 6 3 3" xfId="983" xr:uid="{00000000-0005-0000-0000-000017020000}"/>
    <cellStyle name="Normal 21 6 4" xfId="506" xr:uid="{00000000-0005-0000-0000-000018020000}"/>
    <cellStyle name="Normal 21 6 4 2" xfId="757" xr:uid="{00000000-0005-0000-0000-000019020000}"/>
    <cellStyle name="Normal 21 6 5" xfId="758" xr:uid="{00000000-0005-0000-0000-00001A020000}"/>
    <cellStyle name="Normal 21 7" xfId="244" xr:uid="{00000000-0005-0000-0000-00001B020000}"/>
    <cellStyle name="Normal 21 7 2" xfId="394" xr:uid="{00000000-0005-0000-0000-00001C020000}"/>
    <cellStyle name="Normal 21 7 2 2" xfId="507" xr:uid="{00000000-0005-0000-0000-00001D020000}"/>
    <cellStyle name="Normal 21 7 2 2 2" xfId="759" xr:uid="{00000000-0005-0000-0000-00001E020000}"/>
    <cellStyle name="Normal 21 7 2 3" xfId="760" xr:uid="{00000000-0005-0000-0000-00001F020000}"/>
    <cellStyle name="Normal 21 7 3" xfId="283" xr:uid="{00000000-0005-0000-0000-000020020000}"/>
    <cellStyle name="Normal 21 7 3 2" xfId="761" xr:uid="{00000000-0005-0000-0000-000021020000}"/>
    <cellStyle name="Normal 21 7 3 3" xfId="984" xr:uid="{00000000-0005-0000-0000-000022020000}"/>
    <cellStyle name="Normal 21 7 4" xfId="508" xr:uid="{00000000-0005-0000-0000-000023020000}"/>
    <cellStyle name="Normal 21 7 4 2" xfId="762" xr:uid="{00000000-0005-0000-0000-000024020000}"/>
    <cellStyle name="Normal 21 7 5" xfId="763" xr:uid="{00000000-0005-0000-0000-000025020000}"/>
    <cellStyle name="Normal 21 8" xfId="395" xr:uid="{00000000-0005-0000-0000-000026020000}"/>
    <cellStyle name="Normal 21 8 2" xfId="396" xr:uid="{00000000-0005-0000-0000-000027020000}"/>
    <cellStyle name="Normal 21 8 2 2" xfId="509" xr:uid="{00000000-0005-0000-0000-000028020000}"/>
    <cellStyle name="Normal 21 8 2 2 2" xfId="764" xr:uid="{00000000-0005-0000-0000-000029020000}"/>
    <cellStyle name="Normal 21 8 2 3" xfId="765" xr:uid="{00000000-0005-0000-0000-00002A020000}"/>
    <cellStyle name="Normal 21 8 3" xfId="510" xr:uid="{00000000-0005-0000-0000-00002B020000}"/>
    <cellStyle name="Normal 21 8 3 2" xfId="766" xr:uid="{00000000-0005-0000-0000-00002C020000}"/>
    <cellStyle name="Normal 21 8 4" xfId="767" xr:uid="{00000000-0005-0000-0000-00002D020000}"/>
    <cellStyle name="Normal 21 9" xfId="397" xr:uid="{00000000-0005-0000-0000-00002E020000}"/>
    <cellStyle name="Normal 21 9 2" xfId="398" xr:uid="{00000000-0005-0000-0000-00002F020000}"/>
    <cellStyle name="Normal 21 9 2 2" xfId="511" xr:uid="{00000000-0005-0000-0000-000030020000}"/>
    <cellStyle name="Normal 21 9 2 2 2" xfId="768" xr:uid="{00000000-0005-0000-0000-000031020000}"/>
    <cellStyle name="Normal 21 9 2 3" xfId="769" xr:uid="{00000000-0005-0000-0000-000032020000}"/>
    <cellStyle name="Normal 21 9 3" xfId="512" xr:uid="{00000000-0005-0000-0000-000033020000}"/>
    <cellStyle name="Normal 21 9 3 2" xfId="770" xr:uid="{00000000-0005-0000-0000-000034020000}"/>
    <cellStyle name="Normal 21 9 4" xfId="771" xr:uid="{00000000-0005-0000-0000-000035020000}"/>
    <cellStyle name="Normal 3" xfId="95" xr:uid="{00000000-0005-0000-0000-000036020000}"/>
    <cellStyle name="Normal 3 2" xfId="96" xr:uid="{00000000-0005-0000-0000-000037020000}"/>
    <cellStyle name="Normal 3 2 2" xfId="173" xr:uid="{00000000-0005-0000-0000-000038020000}"/>
    <cellStyle name="Normal 3 3" xfId="97" xr:uid="{00000000-0005-0000-0000-000039020000}"/>
    <cellStyle name="Normal 3 3 2" xfId="174" xr:uid="{00000000-0005-0000-0000-00003A020000}"/>
    <cellStyle name="Normal 4" xfId="98" xr:uid="{00000000-0005-0000-0000-00003B020000}"/>
    <cellStyle name="Normal 4 2" xfId="99" xr:uid="{00000000-0005-0000-0000-00003C020000}"/>
    <cellStyle name="Normal 4 3" xfId="100" xr:uid="{00000000-0005-0000-0000-00003D020000}"/>
    <cellStyle name="Normal 4_CS Indicators Survey 2010" xfId="101" xr:uid="{00000000-0005-0000-0000-00003E020000}"/>
    <cellStyle name="Normal 5" xfId="102" xr:uid="{00000000-0005-0000-0000-00003F020000}"/>
    <cellStyle name="Normal 5 2" xfId="103" xr:uid="{00000000-0005-0000-0000-000040020000}"/>
    <cellStyle name="Normal 5 2 10" xfId="399" xr:uid="{00000000-0005-0000-0000-000041020000}"/>
    <cellStyle name="Normal 5 2 10 2" xfId="513" xr:uid="{00000000-0005-0000-0000-000042020000}"/>
    <cellStyle name="Normal 5 2 10 2 2" xfId="772" xr:uid="{00000000-0005-0000-0000-000043020000}"/>
    <cellStyle name="Normal 5 2 10 3" xfId="773" xr:uid="{00000000-0005-0000-0000-000044020000}"/>
    <cellStyle name="Normal 5 2 11" xfId="284" xr:uid="{00000000-0005-0000-0000-000045020000}"/>
    <cellStyle name="Normal 5 2 11 2" xfId="774" xr:uid="{00000000-0005-0000-0000-000046020000}"/>
    <cellStyle name="Normal 5 2 11 3" xfId="985" xr:uid="{00000000-0005-0000-0000-000047020000}"/>
    <cellStyle name="Normal 5 2 12" xfId="514" xr:uid="{00000000-0005-0000-0000-000048020000}"/>
    <cellStyle name="Normal 5 2 12 2" xfId="775" xr:uid="{00000000-0005-0000-0000-000049020000}"/>
    <cellStyle name="Normal 5 2 13" xfId="776" xr:uid="{00000000-0005-0000-0000-00004A020000}"/>
    <cellStyle name="Normal 5 2 14" xfId="1020" xr:uid="{00000000-0005-0000-0000-00004B020000}"/>
    <cellStyle name="Normal 5 2 15" xfId="1028" xr:uid="{00000000-0005-0000-0000-00004C020000}"/>
    <cellStyle name="Normal 5 2 16" xfId="1036" xr:uid="{00000000-0005-0000-0000-00004D020000}"/>
    <cellStyle name="Normal 5 2 2" xfId="141" xr:uid="{00000000-0005-0000-0000-00004E020000}"/>
    <cellStyle name="Normal 5 2 2 10" xfId="285" xr:uid="{00000000-0005-0000-0000-00004F020000}"/>
    <cellStyle name="Normal 5 2 2 10 2" xfId="777" xr:uid="{00000000-0005-0000-0000-000050020000}"/>
    <cellStyle name="Normal 5 2 2 10 3" xfId="986" xr:uid="{00000000-0005-0000-0000-000051020000}"/>
    <cellStyle name="Normal 5 2 2 11" xfId="515" xr:uid="{00000000-0005-0000-0000-000052020000}"/>
    <cellStyle name="Normal 5 2 2 11 2" xfId="778" xr:uid="{00000000-0005-0000-0000-000053020000}"/>
    <cellStyle name="Normal 5 2 2 12" xfId="779" xr:uid="{00000000-0005-0000-0000-000054020000}"/>
    <cellStyle name="Normal 5 2 2 13" xfId="1024" xr:uid="{00000000-0005-0000-0000-000055020000}"/>
    <cellStyle name="Normal 5 2 2 14" xfId="1032" xr:uid="{00000000-0005-0000-0000-000056020000}"/>
    <cellStyle name="Normal 5 2 2 15" xfId="1040" xr:uid="{00000000-0005-0000-0000-000057020000}"/>
    <cellStyle name="Normal 5 2 2 2" xfId="200" xr:uid="{00000000-0005-0000-0000-000058020000}"/>
    <cellStyle name="Normal 5 2 2 2 2" xfId="232" xr:uid="{00000000-0005-0000-0000-000059020000}"/>
    <cellStyle name="Normal 5 2 2 2 2 2" xfId="287" xr:uid="{00000000-0005-0000-0000-00005A020000}"/>
    <cellStyle name="Normal 5 2 2 2 2 2 2" xfId="780" xr:uid="{00000000-0005-0000-0000-00005B020000}"/>
    <cellStyle name="Normal 5 2 2 2 2 2 3" xfId="987" xr:uid="{00000000-0005-0000-0000-00005C020000}"/>
    <cellStyle name="Normal 5 2 2 2 2 3" xfId="516" xr:uid="{00000000-0005-0000-0000-00005D020000}"/>
    <cellStyle name="Normal 5 2 2 2 2 3 2" xfId="781" xr:uid="{00000000-0005-0000-0000-00005E020000}"/>
    <cellStyle name="Normal 5 2 2 2 2 4" xfId="782" xr:uid="{00000000-0005-0000-0000-00005F020000}"/>
    <cellStyle name="Normal 5 2 2 2 3" xfId="400" xr:uid="{00000000-0005-0000-0000-000060020000}"/>
    <cellStyle name="Normal 5 2 2 2 3 2" xfId="517" xr:uid="{00000000-0005-0000-0000-000061020000}"/>
    <cellStyle name="Normal 5 2 2 2 3 2 2" xfId="783" xr:uid="{00000000-0005-0000-0000-000062020000}"/>
    <cellStyle name="Normal 5 2 2 2 3 3" xfId="784" xr:uid="{00000000-0005-0000-0000-000063020000}"/>
    <cellStyle name="Normal 5 2 2 2 4" xfId="286" xr:uid="{00000000-0005-0000-0000-000064020000}"/>
    <cellStyle name="Normal 5 2 2 2 4 2" xfId="785" xr:uid="{00000000-0005-0000-0000-000065020000}"/>
    <cellStyle name="Normal 5 2 2 2 4 3" xfId="988" xr:uid="{00000000-0005-0000-0000-000066020000}"/>
    <cellStyle name="Normal 5 2 2 2 5" xfId="518" xr:uid="{00000000-0005-0000-0000-000067020000}"/>
    <cellStyle name="Normal 5 2 2 2 5 2" xfId="786" xr:uid="{00000000-0005-0000-0000-000068020000}"/>
    <cellStyle name="Normal 5 2 2 2 6" xfId="787" xr:uid="{00000000-0005-0000-0000-000069020000}"/>
    <cellStyle name="Normal 5 2 2 3" xfId="208" xr:uid="{00000000-0005-0000-0000-00006A020000}"/>
    <cellStyle name="Normal 5 2 2 3 2" xfId="230" xr:uid="{00000000-0005-0000-0000-00006B020000}"/>
    <cellStyle name="Normal 5 2 2 3 2 2" xfId="289" xr:uid="{00000000-0005-0000-0000-00006C020000}"/>
    <cellStyle name="Normal 5 2 2 3 2 2 2" xfId="788" xr:uid="{00000000-0005-0000-0000-00006D020000}"/>
    <cellStyle name="Normal 5 2 2 3 2 2 3" xfId="989" xr:uid="{00000000-0005-0000-0000-00006E020000}"/>
    <cellStyle name="Normal 5 2 2 3 2 3" xfId="519" xr:uid="{00000000-0005-0000-0000-00006F020000}"/>
    <cellStyle name="Normal 5 2 2 3 2 3 2" xfId="789" xr:uid="{00000000-0005-0000-0000-000070020000}"/>
    <cellStyle name="Normal 5 2 2 3 2 4" xfId="790" xr:uid="{00000000-0005-0000-0000-000071020000}"/>
    <cellStyle name="Normal 5 2 2 3 3" xfId="401" xr:uid="{00000000-0005-0000-0000-000072020000}"/>
    <cellStyle name="Normal 5 2 2 3 3 2" xfId="520" xr:uid="{00000000-0005-0000-0000-000073020000}"/>
    <cellStyle name="Normal 5 2 2 3 3 2 2" xfId="791" xr:uid="{00000000-0005-0000-0000-000074020000}"/>
    <cellStyle name="Normal 5 2 2 3 3 3" xfId="792" xr:uid="{00000000-0005-0000-0000-000075020000}"/>
    <cellStyle name="Normal 5 2 2 3 4" xfId="288" xr:uid="{00000000-0005-0000-0000-000076020000}"/>
    <cellStyle name="Normal 5 2 2 3 4 2" xfId="793" xr:uid="{00000000-0005-0000-0000-000077020000}"/>
    <cellStyle name="Normal 5 2 2 3 4 3" xfId="990" xr:uid="{00000000-0005-0000-0000-000078020000}"/>
    <cellStyle name="Normal 5 2 2 3 5" xfId="521" xr:uid="{00000000-0005-0000-0000-000079020000}"/>
    <cellStyle name="Normal 5 2 2 3 5 2" xfId="794" xr:uid="{00000000-0005-0000-0000-00007A020000}"/>
    <cellStyle name="Normal 5 2 2 3 6" xfId="795" xr:uid="{00000000-0005-0000-0000-00007B020000}"/>
    <cellStyle name="Normal 5 2 2 4" xfId="226" xr:uid="{00000000-0005-0000-0000-00007C020000}"/>
    <cellStyle name="Normal 5 2 2 4 2" xfId="402" xr:uid="{00000000-0005-0000-0000-00007D020000}"/>
    <cellStyle name="Normal 5 2 2 4 2 2" xfId="522" xr:uid="{00000000-0005-0000-0000-00007E020000}"/>
    <cellStyle name="Normal 5 2 2 4 2 2 2" xfId="796" xr:uid="{00000000-0005-0000-0000-00007F020000}"/>
    <cellStyle name="Normal 5 2 2 4 2 3" xfId="797" xr:uid="{00000000-0005-0000-0000-000080020000}"/>
    <cellStyle name="Normal 5 2 2 4 3" xfId="290" xr:uid="{00000000-0005-0000-0000-000081020000}"/>
    <cellStyle name="Normal 5 2 2 4 3 2" xfId="798" xr:uid="{00000000-0005-0000-0000-000082020000}"/>
    <cellStyle name="Normal 5 2 2 4 3 3" xfId="991" xr:uid="{00000000-0005-0000-0000-000083020000}"/>
    <cellStyle name="Normal 5 2 2 4 4" xfId="523" xr:uid="{00000000-0005-0000-0000-000084020000}"/>
    <cellStyle name="Normal 5 2 2 4 4 2" xfId="799" xr:uid="{00000000-0005-0000-0000-000085020000}"/>
    <cellStyle name="Normal 5 2 2 4 5" xfId="800" xr:uid="{00000000-0005-0000-0000-000086020000}"/>
    <cellStyle name="Normal 5 2 2 5" xfId="240" xr:uid="{00000000-0005-0000-0000-000087020000}"/>
    <cellStyle name="Normal 5 2 2 5 2" xfId="403" xr:uid="{00000000-0005-0000-0000-000088020000}"/>
    <cellStyle name="Normal 5 2 2 5 2 2" xfId="524" xr:uid="{00000000-0005-0000-0000-000089020000}"/>
    <cellStyle name="Normal 5 2 2 5 2 2 2" xfId="801" xr:uid="{00000000-0005-0000-0000-00008A020000}"/>
    <cellStyle name="Normal 5 2 2 5 2 3" xfId="802" xr:uid="{00000000-0005-0000-0000-00008B020000}"/>
    <cellStyle name="Normal 5 2 2 5 3" xfId="291" xr:uid="{00000000-0005-0000-0000-00008C020000}"/>
    <cellStyle name="Normal 5 2 2 5 3 2" xfId="803" xr:uid="{00000000-0005-0000-0000-00008D020000}"/>
    <cellStyle name="Normal 5 2 2 5 3 3" xfId="992" xr:uid="{00000000-0005-0000-0000-00008E020000}"/>
    <cellStyle name="Normal 5 2 2 5 4" xfId="525" xr:uid="{00000000-0005-0000-0000-00008F020000}"/>
    <cellStyle name="Normal 5 2 2 5 4 2" xfId="804" xr:uid="{00000000-0005-0000-0000-000090020000}"/>
    <cellStyle name="Normal 5 2 2 5 5" xfId="805" xr:uid="{00000000-0005-0000-0000-000091020000}"/>
    <cellStyle name="Normal 5 2 2 6" xfId="249" xr:uid="{00000000-0005-0000-0000-000092020000}"/>
    <cellStyle name="Normal 5 2 2 6 2" xfId="404" xr:uid="{00000000-0005-0000-0000-000093020000}"/>
    <cellStyle name="Normal 5 2 2 6 2 2" xfId="526" xr:uid="{00000000-0005-0000-0000-000094020000}"/>
    <cellStyle name="Normal 5 2 2 6 2 2 2" xfId="806" xr:uid="{00000000-0005-0000-0000-000095020000}"/>
    <cellStyle name="Normal 5 2 2 6 2 3" xfId="807" xr:uid="{00000000-0005-0000-0000-000096020000}"/>
    <cellStyle name="Normal 5 2 2 6 3" xfId="292" xr:uid="{00000000-0005-0000-0000-000097020000}"/>
    <cellStyle name="Normal 5 2 2 6 3 2" xfId="808" xr:uid="{00000000-0005-0000-0000-000098020000}"/>
    <cellStyle name="Normal 5 2 2 6 3 3" xfId="993" xr:uid="{00000000-0005-0000-0000-000099020000}"/>
    <cellStyle name="Normal 5 2 2 6 4" xfId="527" xr:uid="{00000000-0005-0000-0000-00009A020000}"/>
    <cellStyle name="Normal 5 2 2 6 4 2" xfId="809" xr:uid="{00000000-0005-0000-0000-00009B020000}"/>
    <cellStyle name="Normal 5 2 2 6 5" xfId="810" xr:uid="{00000000-0005-0000-0000-00009C020000}"/>
    <cellStyle name="Normal 5 2 2 7" xfId="405" xr:uid="{00000000-0005-0000-0000-00009D020000}"/>
    <cellStyle name="Normal 5 2 2 7 2" xfId="406" xr:uid="{00000000-0005-0000-0000-00009E020000}"/>
    <cellStyle name="Normal 5 2 2 7 2 2" xfId="528" xr:uid="{00000000-0005-0000-0000-00009F020000}"/>
    <cellStyle name="Normal 5 2 2 7 2 2 2" xfId="811" xr:uid="{00000000-0005-0000-0000-0000A0020000}"/>
    <cellStyle name="Normal 5 2 2 7 2 3" xfId="812" xr:uid="{00000000-0005-0000-0000-0000A1020000}"/>
    <cellStyle name="Normal 5 2 2 7 3" xfId="529" xr:uid="{00000000-0005-0000-0000-0000A2020000}"/>
    <cellStyle name="Normal 5 2 2 7 3 2" xfId="813" xr:uid="{00000000-0005-0000-0000-0000A3020000}"/>
    <cellStyle name="Normal 5 2 2 7 4" xfId="814" xr:uid="{00000000-0005-0000-0000-0000A4020000}"/>
    <cellStyle name="Normal 5 2 2 8" xfId="407" xr:uid="{00000000-0005-0000-0000-0000A5020000}"/>
    <cellStyle name="Normal 5 2 2 8 2" xfId="408" xr:uid="{00000000-0005-0000-0000-0000A6020000}"/>
    <cellStyle name="Normal 5 2 2 8 2 2" xfId="530" xr:uid="{00000000-0005-0000-0000-0000A7020000}"/>
    <cellStyle name="Normal 5 2 2 8 2 2 2" xfId="815" xr:uid="{00000000-0005-0000-0000-0000A8020000}"/>
    <cellStyle name="Normal 5 2 2 8 2 3" xfId="816" xr:uid="{00000000-0005-0000-0000-0000A9020000}"/>
    <cellStyle name="Normal 5 2 2 8 3" xfId="531" xr:uid="{00000000-0005-0000-0000-0000AA020000}"/>
    <cellStyle name="Normal 5 2 2 8 3 2" xfId="817" xr:uid="{00000000-0005-0000-0000-0000AB020000}"/>
    <cellStyle name="Normal 5 2 2 8 4" xfId="818" xr:uid="{00000000-0005-0000-0000-0000AC020000}"/>
    <cellStyle name="Normal 5 2 2 9" xfId="409" xr:uid="{00000000-0005-0000-0000-0000AD020000}"/>
    <cellStyle name="Normal 5 2 2 9 2" xfId="532" xr:uid="{00000000-0005-0000-0000-0000AE020000}"/>
    <cellStyle name="Normal 5 2 2 9 2 2" xfId="819" xr:uid="{00000000-0005-0000-0000-0000AF020000}"/>
    <cellStyle name="Normal 5 2 2 9 3" xfId="820" xr:uid="{00000000-0005-0000-0000-0000B0020000}"/>
    <cellStyle name="Normal 5 2 3" xfId="175" xr:uid="{00000000-0005-0000-0000-0000B1020000}"/>
    <cellStyle name="Normal 5 2 3 2" xfId="222" xr:uid="{00000000-0005-0000-0000-0000B2020000}"/>
    <cellStyle name="Normal 5 2 3 2 2" xfId="294" xr:uid="{00000000-0005-0000-0000-0000B3020000}"/>
    <cellStyle name="Normal 5 2 3 2 2 2" xfId="821" xr:uid="{00000000-0005-0000-0000-0000B4020000}"/>
    <cellStyle name="Normal 5 2 3 2 2 3" xfId="994" xr:uid="{00000000-0005-0000-0000-0000B5020000}"/>
    <cellStyle name="Normal 5 2 3 2 3" xfId="533" xr:uid="{00000000-0005-0000-0000-0000B6020000}"/>
    <cellStyle name="Normal 5 2 3 2 3 2" xfId="822" xr:uid="{00000000-0005-0000-0000-0000B7020000}"/>
    <cellStyle name="Normal 5 2 3 2 4" xfId="823" xr:uid="{00000000-0005-0000-0000-0000B8020000}"/>
    <cellStyle name="Normal 5 2 3 3" xfId="410" xr:uid="{00000000-0005-0000-0000-0000B9020000}"/>
    <cellStyle name="Normal 5 2 3 3 2" xfId="534" xr:uid="{00000000-0005-0000-0000-0000BA020000}"/>
    <cellStyle name="Normal 5 2 3 3 2 2" xfId="824" xr:uid="{00000000-0005-0000-0000-0000BB020000}"/>
    <cellStyle name="Normal 5 2 3 3 3" xfId="825" xr:uid="{00000000-0005-0000-0000-0000BC020000}"/>
    <cellStyle name="Normal 5 2 3 4" xfId="293" xr:uid="{00000000-0005-0000-0000-0000BD020000}"/>
    <cellStyle name="Normal 5 2 3 4 2" xfId="826" xr:uid="{00000000-0005-0000-0000-0000BE020000}"/>
    <cellStyle name="Normal 5 2 3 4 3" xfId="995" xr:uid="{00000000-0005-0000-0000-0000BF020000}"/>
    <cellStyle name="Normal 5 2 3 5" xfId="535" xr:uid="{00000000-0005-0000-0000-0000C0020000}"/>
    <cellStyle name="Normal 5 2 3 5 2" xfId="827" xr:uid="{00000000-0005-0000-0000-0000C1020000}"/>
    <cellStyle name="Normal 5 2 3 6" xfId="828" xr:uid="{00000000-0005-0000-0000-0000C2020000}"/>
    <cellStyle name="Normal 5 2 4" xfId="204" xr:uid="{00000000-0005-0000-0000-0000C3020000}"/>
    <cellStyle name="Normal 5 2 4 2" xfId="215" xr:uid="{00000000-0005-0000-0000-0000C4020000}"/>
    <cellStyle name="Normal 5 2 4 2 2" xfId="296" xr:uid="{00000000-0005-0000-0000-0000C5020000}"/>
    <cellStyle name="Normal 5 2 4 2 2 2" xfId="829" xr:uid="{00000000-0005-0000-0000-0000C6020000}"/>
    <cellStyle name="Normal 5 2 4 2 2 3" xfId="996" xr:uid="{00000000-0005-0000-0000-0000C7020000}"/>
    <cellStyle name="Normal 5 2 4 2 3" xfId="536" xr:uid="{00000000-0005-0000-0000-0000C8020000}"/>
    <cellStyle name="Normal 5 2 4 2 3 2" xfId="830" xr:uid="{00000000-0005-0000-0000-0000C9020000}"/>
    <cellStyle name="Normal 5 2 4 2 4" xfId="831" xr:uid="{00000000-0005-0000-0000-0000CA020000}"/>
    <cellStyle name="Normal 5 2 4 3" xfId="411" xr:uid="{00000000-0005-0000-0000-0000CB020000}"/>
    <cellStyle name="Normal 5 2 4 3 2" xfId="537" xr:uid="{00000000-0005-0000-0000-0000CC020000}"/>
    <cellStyle name="Normal 5 2 4 3 2 2" xfId="832" xr:uid="{00000000-0005-0000-0000-0000CD020000}"/>
    <cellStyle name="Normal 5 2 4 3 3" xfId="833" xr:uid="{00000000-0005-0000-0000-0000CE020000}"/>
    <cellStyle name="Normal 5 2 4 4" xfId="295" xr:uid="{00000000-0005-0000-0000-0000CF020000}"/>
    <cellStyle name="Normal 5 2 4 4 2" xfId="834" xr:uid="{00000000-0005-0000-0000-0000D0020000}"/>
    <cellStyle name="Normal 5 2 4 4 3" xfId="997" xr:uid="{00000000-0005-0000-0000-0000D1020000}"/>
    <cellStyle name="Normal 5 2 4 5" xfId="538" xr:uid="{00000000-0005-0000-0000-0000D2020000}"/>
    <cellStyle name="Normal 5 2 4 5 2" xfId="835" xr:uid="{00000000-0005-0000-0000-0000D3020000}"/>
    <cellStyle name="Normal 5 2 4 6" xfId="836" xr:uid="{00000000-0005-0000-0000-0000D4020000}"/>
    <cellStyle name="Normal 5 2 5" xfId="220" xr:uid="{00000000-0005-0000-0000-0000D5020000}"/>
    <cellStyle name="Normal 5 2 5 2" xfId="412" xr:uid="{00000000-0005-0000-0000-0000D6020000}"/>
    <cellStyle name="Normal 5 2 5 2 2" xfId="539" xr:uid="{00000000-0005-0000-0000-0000D7020000}"/>
    <cellStyle name="Normal 5 2 5 2 2 2" xfId="837" xr:uid="{00000000-0005-0000-0000-0000D8020000}"/>
    <cellStyle name="Normal 5 2 5 2 3" xfId="838" xr:uid="{00000000-0005-0000-0000-0000D9020000}"/>
    <cellStyle name="Normal 5 2 5 3" xfId="297" xr:uid="{00000000-0005-0000-0000-0000DA020000}"/>
    <cellStyle name="Normal 5 2 5 3 2" xfId="839" xr:uid="{00000000-0005-0000-0000-0000DB020000}"/>
    <cellStyle name="Normal 5 2 5 3 3" xfId="998" xr:uid="{00000000-0005-0000-0000-0000DC020000}"/>
    <cellStyle name="Normal 5 2 5 4" xfId="540" xr:uid="{00000000-0005-0000-0000-0000DD020000}"/>
    <cellStyle name="Normal 5 2 5 4 2" xfId="840" xr:uid="{00000000-0005-0000-0000-0000DE020000}"/>
    <cellStyle name="Normal 5 2 5 5" xfId="841" xr:uid="{00000000-0005-0000-0000-0000DF020000}"/>
    <cellStyle name="Normal 5 2 6" xfId="236" xr:uid="{00000000-0005-0000-0000-0000E0020000}"/>
    <cellStyle name="Normal 5 2 6 2" xfId="413" xr:uid="{00000000-0005-0000-0000-0000E1020000}"/>
    <cellStyle name="Normal 5 2 6 2 2" xfId="541" xr:uid="{00000000-0005-0000-0000-0000E2020000}"/>
    <cellStyle name="Normal 5 2 6 2 2 2" xfId="842" xr:uid="{00000000-0005-0000-0000-0000E3020000}"/>
    <cellStyle name="Normal 5 2 6 2 3" xfId="843" xr:uid="{00000000-0005-0000-0000-0000E4020000}"/>
    <cellStyle name="Normal 5 2 6 3" xfId="298" xr:uid="{00000000-0005-0000-0000-0000E5020000}"/>
    <cellStyle name="Normal 5 2 6 3 2" xfId="844" xr:uid="{00000000-0005-0000-0000-0000E6020000}"/>
    <cellStyle name="Normal 5 2 6 3 3" xfId="999" xr:uid="{00000000-0005-0000-0000-0000E7020000}"/>
    <cellStyle name="Normal 5 2 6 4" xfId="542" xr:uid="{00000000-0005-0000-0000-0000E8020000}"/>
    <cellStyle name="Normal 5 2 6 4 2" xfId="845" xr:uid="{00000000-0005-0000-0000-0000E9020000}"/>
    <cellStyle name="Normal 5 2 6 5" xfId="846" xr:uid="{00000000-0005-0000-0000-0000EA020000}"/>
    <cellStyle name="Normal 5 2 7" xfId="245" xr:uid="{00000000-0005-0000-0000-0000EB020000}"/>
    <cellStyle name="Normal 5 2 7 2" xfId="414" xr:uid="{00000000-0005-0000-0000-0000EC020000}"/>
    <cellStyle name="Normal 5 2 7 2 2" xfId="543" xr:uid="{00000000-0005-0000-0000-0000ED020000}"/>
    <cellStyle name="Normal 5 2 7 2 2 2" xfId="847" xr:uid="{00000000-0005-0000-0000-0000EE020000}"/>
    <cellStyle name="Normal 5 2 7 2 3" xfId="848" xr:uid="{00000000-0005-0000-0000-0000EF020000}"/>
    <cellStyle name="Normal 5 2 7 3" xfId="299" xr:uid="{00000000-0005-0000-0000-0000F0020000}"/>
    <cellStyle name="Normal 5 2 7 3 2" xfId="849" xr:uid="{00000000-0005-0000-0000-0000F1020000}"/>
    <cellStyle name="Normal 5 2 7 3 3" xfId="1000" xr:uid="{00000000-0005-0000-0000-0000F2020000}"/>
    <cellStyle name="Normal 5 2 7 4" xfId="544" xr:uid="{00000000-0005-0000-0000-0000F3020000}"/>
    <cellStyle name="Normal 5 2 7 4 2" xfId="850" xr:uid="{00000000-0005-0000-0000-0000F4020000}"/>
    <cellStyle name="Normal 5 2 7 5" xfId="851" xr:uid="{00000000-0005-0000-0000-0000F5020000}"/>
    <cellStyle name="Normal 5 2 8" xfId="415" xr:uid="{00000000-0005-0000-0000-0000F6020000}"/>
    <cellStyle name="Normal 5 2 8 2" xfId="416" xr:uid="{00000000-0005-0000-0000-0000F7020000}"/>
    <cellStyle name="Normal 5 2 8 2 2" xfId="545" xr:uid="{00000000-0005-0000-0000-0000F8020000}"/>
    <cellStyle name="Normal 5 2 8 2 2 2" xfId="852" xr:uid="{00000000-0005-0000-0000-0000F9020000}"/>
    <cellStyle name="Normal 5 2 8 2 3" xfId="853" xr:uid="{00000000-0005-0000-0000-0000FA020000}"/>
    <cellStyle name="Normal 5 2 8 3" xfId="546" xr:uid="{00000000-0005-0000-0000-0000FB020000}"/>
    <cellStyle name="Normal 5 2 8 3 2" xfId="854" xr:uid="{00000000-0005-0000-0000-0000FC020000}"/>
    <cellStyle name="Normal 5 2 8 4" xfId="855" xr:uid="{00000000-0005-0000-0000-0000FD020000}"/>
    <cellStyle name="Normal 5 2 9" xfId="417" xr:uid="{00000000-0005-0000-0000-0000FE020000}"/>
    <cellStyle name="Normal 5 2 9 2" xfId="418" xr:uid="{00000000-0005-0000-0000-0000FF020000}"/>
    <cellStyle name="Normal 5 2 9 2 2" xfId="547" xr:uid="{00000000-0005-0000-0000-000000030000}"/>
    <cellStyle name="Normal 5 2 9 2 2 2" xfId="856" xr:uid="{00000000-0005-0000-0000-000001030000}"/>
    <cellStyle name="Normal 5 2 9 2 3" xfId="857" xr:uid="{00000000-0005-0000-0000-000002030000}"/>
    <cellStyle name="Normal 5 2 9 3" xfId="548" xr:uid="{00000000-0005-0000-0000-000003030000}"/>
    <cellStyle name="Normal 5 2 9 3 2" xfId="858" xr:uid="{00000000-0005-0000-0000-000004030000}"/>
    <cellStyle name="Normal 5 2 9 4" xfId="859" xr:uid="{00000000-0005-0000-0000-000005030000}"/>
    <cellStyle name="Normal 6" xfId="104" xr:uid="{00000000-0005-0000-0000-000006030000}"/>
    <cellStyle name="Normal 6 10" xfId="419" xr:uid="{00000000-0005-0000-0000-000007030000}"/>
    <cellStyle name="Normal 6 10 2" xfId="549" xr:uid="{00000000-0005-0000-0000-000008030000}"/>
    <cellStyle name="Normal 6 10 2 2" xfId="860" xr:uid="{00000000-0005-0000-0000-000009030000}"/>
    <cellStyle name="Normal 6 10 3" xfId="861" xr:uid="{00000000-0005-0000-0000-00000A030000}"/>
    <cellStyle name="Normal 6 11" xfId="300" xr:uid="{00000000-0005-0000-0000-00000B030000}"/>
    <cellStyle name="Normal 6 11 2" xfId="862" xr:uid="{00000000-0005-0000-0000-00000C030000}"/>
    <cellStyle name="Normal 6 11 3" xfId="1001" xr:uid="{00000000-0005-0000-0000-00000D030000}"/>
    <cellStyle name="Normal 6 12" xfId="550" xr:uid="{00000000-0005-0000-0000-00000E030000}"/>
    <cellStyle name="Normal 6 12 2" xfId="863" xr:uid="{00000000-0005-0000-0000-00000F030000}"/>
    <cellStyle name="Normal 6 13" xfId="864" xr:uid="{00000000-0005-0000-0000-000010030000}"/>
    <cellStyle name="Normal 6 14" xfId="1021" xr:uid="{00000000-0005-0000-0000-000011030000}"/>
    <cellStyle name="Normal 6 15" xfId="1029" xr:uid="{00000000-0005-0000-0000-000012030000}"/>
    <cellStyle name="Normal 6 16" xfId="1037" xr:uid="{00000000-0005-0000-0000-000013030000}"/>
    <cellStyle name="Normal 6 2" xfId="142" xr:uid="{00000000-0005-0000-0000-000014030000}"/>
    <cellStyle name="Normal 6 2 10" xfId="301" xr:uid="{00000000-0005-0000-0000-000015030000}"/>
    <cellStyle name="Normal 6 2 10 2" xfId="865" xr:uid="{00000000-0005-0000-0000-000016030000}"/>
    <cellStyle name="Normal 6 2 10 3" xfId="1002" xr:uid="{00000000-0005-0000-0000-000017030000}"/>
    <cellStyle name="Normal 6 2 11" xfId="551" xr:uid="{00000000-0005-0000-0000-000018030000}"/>
    <cellStyle name="Normal 6 2 11 2" xfId="866" xr:uid="{00000000-0005-0000-0000-000019030000}"/>
    <cellStyle name="Normal 6 2 12" xfId="867" xr:uid="{00000000-0005-0000-0000-00001A030000}"/>
    <cellStyle name="Normal 6 2 13" xfId="1025" xr:uid="{00000000-0005-0000-0000-00001B030000}"/>
    <cellStyle name="Normal 6 2 14" xfId="1033" xr:uid="{00000000-0005-0000-0000-00001C030000}"/>
    <cellStyle name="Normal 6 2 15" xfId="1041" xr:uid="{00000000-0005-0000-0000-00001D030000}"/>
    <cellStyle name="Normal 6 2 2" xfId="201" xr:uid="{00000000-0005-0000-0000-00001E030000}"/>
    <cellStyle name="Normal 6 2 2 2" xfId="214" xr:uid="{00000000-0005-0000-0000-00001F030000}"/>
    <cellStyle name="Normal 6 2 2 2 2" xfId="303" xr:uid="{00000000-0005-0000-0000-000020030000}"/>
    <cellStyle name="Normal 6 2 2 2 2 2" xfId="868" xr:uid="{00000000-0005-0000-0000-000021030000}"/>
    <cellStyle name="Normal 6 2 2 2 2 3" xfId="1003" xr:uid="{00000000-0005-0000-0000-000022030000}"/>
    <cellStyle name="Normal 6 2 2 2 3" xfId="552" xr:uid="{00000000-0005-0000-0000-000023030000}"/>
    <cellStyle name="Normal 6 2 2 2 3 2" xfId="869" xr:uid="{00000000-0005-0000-0000-000024030000}"/>
    <cellStyle name="Normal 6 2 2 2 4" xfId="870" xr:uid="{00000000-0005-0000-0000-000025030000}"/>
    <cellStyle name="Normal 6 2 2 3" xfId="420" xr:uid="{00000000-0005-0000-0000-000026030000}"/>
    <cellStyle name="Normal 6 2 2 3 2" xfId="553" xr:uid="{00000000-0005-0000-0000-000027030000}"/>
    <cellStyle name="Normal 6 2 2 3 2 2" xfId="871" xr:uid="{00000000-0005-0000-0000-000028030000}"/>
    <cellStyle name="Normal 6 2 2 3 3" xfId="872" xr:uid="{00000000-0005-0000-0000-000029030000}"/>
    <cellStyle name="Normal 6 2 2 4" xfId="302" xr:uid="{00000000-0005-0000-0000-00002A030000}"/>
    <cellStyle name="Normal 6 2 2 4 2" xfId="873" xr:uid="{00000000-0005-0000-0000-00002B030000}"/>
    <cellStyle name="Normal 6 2 2 4 3" xfId="1004" xr:uid="{00000000-0005-0000-0000-00002C030000}"/>
    <cellStyle name="Normal 6 2 2 5" xfId="554" xr:uid="{00000000-0005-0000-0000-00002D030000}"/>
    <cellStyle name="Normal 6 2 2 5 2" xfId="874" xr:uid="{00000000-0005-0000-0000-00002E030000}"/>
    <cellStyle name="Normal 6 2 2 6" xfId="875" xr:uid="{00000000-0005-0000-0000-00002F030000}"/>
    <cellStyle name="Normal 6 2 3" xfId="209" xr:uid="{00000000-0005-0000-0000-000030030000}"/>
    <cellStyle name="Normal 6 2 3 2" xfId="229" xr:uid="{00000000-0005-0000-0000-000031030000}"/>
    <cellStyle name="Normal 6 2 3 2 2" xfId="305" xr:uid="{00000000-0005-0000-0000-000032030000}"/>
    <cellStyle name="Normal 6 2 3 2 2 2" xfId="876" xr:uid="{00000000-0005-0000-0000-000033030000}"/>
    <cellStyle name="Normal 6 2 3 2 2 3" xfId="1005" xr:uid="{00000000-0005-0000-0000-000034030000}"/>
    <cellStyle name="Normal 6 2 3 2 3" xfId="555" xr:uid="{00000000-0005-0000-0000-000035030000}"/>
    <cellStyle name="Normal 6 2 3 2 3 2" xfId="877" xr:uid="{00000000-0005-0000-0000-000036030000}"/>
    <cellStyle name="Normal 6 2 3 2 4" xfId="878" xr:uid="{00000000-0005-0000-0000-000037030000}"/>
    <cellStyle name="Normal 6 2 3 3" xfId="421" xr:uid="{00000000-0005-0000-0000-000038030000}"/>
    <cellStyle name="Normal 6 2 3 3 2" xfId="556" xr:uid="{00000000-0005-0000-0000-000039030000}"/>
    <cellStyle name="Normal 6 2 3 3 2 2" xfId="879" xr:uid="{00000000-0005-0000-0000-00003A030000}"/>
    <cellStyle name="Normal 6 2 3 3 3" xfId="880" xr:uid="{00000000-0005-0000-0000-00003B030000}"/>
    <cellStyle name="Normal 6 2 3 4" xfId="304" xr:uid="{00000000-0005-0000-0000-00003C030000}"/>
    <cellStyle name="Normal 6 2 3 4 2" xfId="881" xr:uid="{00000000-0005-0000-0000-00003D030000}"/>
    <cellStyle name="Normal 6 2 3 4 3" xfId="1006" xr:uid="{00000000-0005-0000-0000-00003E030000}"/>
    <cellStyle name="Normal 6 2 3 5" xfId="557" xr:uid="{00000000-0005-0000-0000-00003F030000}"/>
    <cellStyle name="Normal 6 2 3 5 2" xfId="882" xr:uid="{00000000-0005-0000-0000-000040030000}"/>
    <cellStyle name="Normal 6 2 3 6" xfId="883" xr:uid="{00000000-0005-0000-0000-000041030000}"/>
    <cellStyle name="Normal 6 2 4" xfId="227" xr:uid="{00000000-0005-0000-0000-000042030000}"/>
    <cellStyle name="Normal 6 2 4 2" xfId="422" xr:uid="{00000000-0005-0000-0000-000043030000}"/>
    <cellStyle name="Normal 6 2 4 2 2" xfId="558" xr:uid="{00000000-0005-0000-0000-000044030000}"/>
    <cellStyle name="Normal 6 2 4 2 2 2" xfId="884" xr:uid="{00000000-0005-0000-0000-000045030000}"/>
    <cellStyle name="Normal 6 2 4 2 3" xfId="885" xr:uid="{00000000-0005-0000-0000-000046030000}"/>
    <cellStyle name="Normal 6 2 4 3" xfId="306" xr:uid="{00000000-0005-0000-0000-000047030000}"/>
    <cellStyle name="Normal 6 2 4 3 2" xfId="886" xr:uid="{00000000-0005-0000-0000-000048030000}"/>
    <cellStyle name="Normal 6 2 4 3 3" xfId="1007" xr:uid="{00000000-0005-0000-0000-000049030000}"/>
    <cellStyle name="Normal 6 2 4 4" xfId="559" xr:uid="{00000000-0005-0000-0000-00004A030000}"/>
    <cellStyle name="Normal 6 2 4 4 2" xfId="887" xr:uid="{00000000-0005-0000-0000-00004B030000}"/>
    <cellStyle name="Normal 6 2 4 5" xfId="888" xr:uid="{00000000-0005-0000-0000-00004C030000}"/>
    <cellStyle name="Normal 6 2 5" xfId="241" xr:uid="{00000000-0005-0000-0000-00004D030000}"/>
    <cellStyle name="Normal 6 2 5 2" xfId="423" xr:uid="{00000000-0005-0000-0000-00004E030000}"/>
    <cellStyle name="Normal 6 2 5 2 2" xfId="560" xr:uid="{00000000-0005-0000-0000-00004F030000}"/>
    <cellStyle name="Normal 6 2 5 2 2 2" xfId="889" xr:uid="{00000000-0005-0000-0000-000050030000}"/>
    <cellStyle name="Normal 6 2 5 2 3" xfId="890" xr:uid="{00000000-0005-0000-0000-000051030000}"/>
    <cellStyle name="Normal 6 2 5 3" xfId="307" xr:uid="{00000000-0005-0000-0000-000052030000}"/>
    <cellStyle name="Normal 6 2 5 3 2" xfId="891" xr:uid="{00000000-0005-0000-0000-000053030000}"/>
    <cellStyle name="Normal 6 2 5 3 3" xfId="1008" xr:uid="{00000000-0005-0000-0000-000054030000}"/>
    <cellStyle name="Normal 6 2 5 4" xfId="561" xr:uid="{00000000-0005-0000-0000-000055030000}"/>
    <cellStyle name="Normal 6 2 5 4 2" xfId="892" xr:uid="{00000000-0005-0000-0000-000056030000}"/>
    <cellStyle name="Normal 6 2 5 5" xfId="893" xr:uid="{00000000-0005-0000-0000-000057030000}"/>
    <cellStyle name="Normal 6 2 6" xfId="250" xr:uid="{00000000-0005-0000-0000-000058030000}"/>
    <cellStyle name="Normal 6 2 6 2" xfId="424" xr:uid="{00000000-0005-0000-0000-000059030000}"/>
    <cellStyle name="Normal 6 2 6 2 2" xfId="562" xr:uid="{00000000-0005-0000-0000-00005A030000}"/>
    <cellStyle name="Normal 6 2 6 2 2 2" xfId="894" xr:uid="{00000000-0005-0000-0000-00005B030000}"/>
    <cellStyle name="Normal 6 2 6 2 3" xfId="895" xr:uid="{00000000-0005-0000-0000-00005C030000}"/>
    <cellStyle name="Normal 6 2 6 3" xfId="308" xr:uid="{00000000-0005-0000-0000-00005D030000}"/>
    <cellStyle name="Normal 6 2 6 3 2" xfId="896" xr:uid="{00000000-0005-0000-0000-00005E030000}"/>
    <cellStyle name="Normal 6 2 6 3 3" xfId="1009" xr:uid="{00000000-0005-0000-0000-00005F030000}"/>
    <cellStyle name="Normal 6 2 6 4" xfId="563" xr:uid="{00000000-0005-0000-0000-000060030000}"/>
    <cellStyle name="Normal 6 2 6 4 2" xfId="897" xr:uid="{00000000-0005-0000-0000-000061030000}"/>
    <cellStyle name="Normal 6 2 6 5" xfId="898" xr:uid="{00000000-0005-0000-0000-000062030000}"/>
    <cellStyle name="Normal 6 2 7" xfId="425" xr:uid="{00000000-0005-0000-0000-000063030000}"/>
    <cellStyle name="Normal 6 2 7 2" xfId="426" xr:uid="{00000000-0005-0000-0000-000064030000}"/>
    <cellStyle name="Normal 6 2 7 2 2" xfId="564" xr:uid="{00000000-0005-0000-0000-000065030000}"/>
    <cellStyle name="Normal 6 2 7 2 2 2" xfId="899" xr:uid="{00000000-0005-0000-0000-000066030000}"/>
    <cellStyle name="Normal 6 2 7 2 3" xfId="900" xr:uid="{00000000-0005-0000-0000-000067030000}"/>
    <cellStyle name="Normal 6 2 7 3" xfId="565" xr:uid="{00000000-0005-0000-0000-000068030000}"/>
    <cellStyle name="Normal 6 2 7 3 2" xfId="901" xr:uid="{00000000-0005-0000-0000-000069030000}"/>
    <cellStyle name="Normal 6 2 7 4" xfId="902" xr:uid="{00000000-0005-0000-0000-00006A030000}"/>
    <cellStyle name="Normal 6 2 8" xfId="427" xr:uid="{00000000-0005-0000-0000-00006B030000}"/>
    <cellStyle name="Normal 6 2 8 2" xfId="428" xr:uid="{00000000-0005-0000-0000-00006C030000}"/>
    <cellStyle name="Normal 6 2 8 2 2" xfId="566" xr:uid="{00000000-0005-0000-0000-00006D030000}"/>
    <cellStyle name="Normal 6 2 8 2 2 2" xfId="903" xr:uid="{00000000-0005-0000-0000-00006E030000}"/>
    <cellStyle name="Normal 6 2 8 2 3" xfId="904" xr:uid="{00000000-0005-0000-0000-00006F030000}"/>
    <cellStyle name="Normal 6 2 8 3" xfId="567" xr:uid="{00000000-0005-0000-0000-000070030000}"/>
    <cellStyle name="Normal 6 2 8 3 2" xfId="905" xr:uid="{00000000-0005-0000-0000-000071030000}"/>
    <cellStyle name="Normal 6 2 8 4" xfId="906" xr:uid="{00000000-0005-0000-0000-000072030000}"/>
    <cellStyle name="Normal 6 2 9" xfId="429" xr:uid="{00000000-0005-0000-0000-000073030000}"/>
    <cellStyle name="Normal 6 2 9 2" xfId="568" xr:uid="{00000000-0005-0000-0000-000074030000}"/>
    <cellStyle name="Normal 6 2 9 2 2" xfId="907" xr:uid="{00000000-0005-0000-0000-000075030000}"/>
    <cellStyle name="Normal 6 2 9 3" xfId="908" xr:uid="{00000000-0005-0000-0000-000076030000}"/>
    <cellStyle name="Normal 6 3" xfId="176" xr:uid="{00000000-0005-0000-0000-000077030000}"/>
    <cellStyle name="Normal 6 3 2" xfId="212" xr:uid="{00000000-0005-0000-0000-000078030000}"/>
    <cellStyle name="Normal 6 3 2 2" xfId="310" xr:uid="{00000000-0005-0000-0000-000079030000}"/>
    <cellStyle name="Normal 6 3 2 2 2" xfId="909" xr:uid="{00000000-0005-0000-0000-00007A030000}"/>
    <cellStyle name="Normal 6 3 2 2 3" xfId="1010" xr:uid="{00000000-0005-0000-0000-00007B030000}"/>
    <cellStyle name="Normal 6 3 2 3" xfId="569" xr:uid="{00000000-0005-0000-0000-00007C030000}"/>
    <cellStyle name="Normal 6 3 2 3 2" xfId="910" xr:uid="{00000000-0005-0000-0000-00007D030000}"/>
    <cellStyle name="Normal 6 3 2 4" xfId="911" xr:uid="{00000000-0005-0000-0000-00007E030000}"/>
    <cellStyle name="Normal 6 3 3" xfId="430" xr:uid="{00000000-0005-0000-0000-00007F030000}"/>
    <cellStyle name="Normal 6 3 3 2" xfId="570" xr:uid="{00000000-0005-0000-0000-000080030000}"/>
    <cellStyle name="Normal 6 3 3 2 2" xfId="912" xr:uid="{00000000-0005-0000-0000-000081030000}"/>
    <cellStyle name="Normal 6 3 3 3" xfId="913" xr:uid="{00000000-0005-0000-0000-000082030000}"/>
    <cellStyle name="Normal 6 3 4" xfId="309" xr:uid="{00000000-0005-0000-0000-000083030000}"/>
    <cellStyle name="Normal 6 3 4 2" xfId="914" xr:uid="{00000000-0005-0000-0000-000084030000}"/>
    <cellStyle name="Normal 6 3 4 3" xfId="1011" xr:uid="{00000000-0005-0000-0000-000085030000}"/>
    <cellStyle name="Normal 6 3 5" xfId="571" xr:uid="{00000000-0005-0000-0000-000086030000}"/>
    <cellStyle name="Normal 6 3 5 2" xfId="915" xr:uid="{00000000-0005-0000-0000-000087030000}"/>
    <cellStyle name="Normal 6 3 6" xfId="916" xr:uid="{00000000-0005-0000-0000-000088030000}"/>
    <cellStyle name="Normal 6 4" xfId="205" xr:uid="{00000000-0005-0000-0000-000089030000}"/>
    <cellStyle name="Normal 6 4 2" xfId="211" xr:uid="{00000000-0005-0000-0000-00008A030000}"/>
    <cellStyle name="Normal 6 4 2 2" xfId="312" xr:uid="{00000000-0005-0000-0000-00008B030000}"/>
    <cellStyle name="Normal 6 4 2 2 2" xfId="917" xr:uid="{00000000-0005-0000-0000-00008C030000}"/>
    <cellStyle name="Normal 6 4 2 2 3" xfId="1012" xr:uid="{00000000-0005-0000-0000-00008D030000}"/>
    <cellStyle name="Normal 6 4 2 3" xfId="572" xr:uid="{00000000-0005-0000-0000-00008E030000}"/>
    <cellStyle name="Normal 6 4 2 3 2" xfId="918" xr:uid="{00000000-0005-0000-0000-00008F030000}"/>
    <cellStyle name="Normal 6 4 2 4" xfId="919" xr:uid="{00000000-0005-0000-0000-000090030000}"/>
    <cellStyle name="Normal 6 4 3" xfId="431" xr:uid="{00000000-0005-0000-0000-000091030000}"/>
    <cellStyle name="Normal 6 4 3 2" xfId="573" xr:uid="{00000000-0005-0000-0000-000092030000}"/>
    <cellStyle name="Normal 6 4 3 2 2" xfId="920" xr:uid="{00000000-0005-0000-0000-000093030000}"/>
    <cellStyle name="Normal 6 4 3 3" xfId="921" xr:uid="{00000000-0005-0000-0000-000094030000}"/>
    <cellStyle name="Normal 6 4 4" xfId="311" xr:uid="{00000000-0005-0000-0000-000095030000}"/>
    <cellStyle name="Normal 6 4 4 2" xfId="922" xr:uid="{00000000-0005-0000-0000-000096030000}"/>
    <cellStyle name="Normal 6 4 4 3" xfId="1013" xr:uid="{00000000-0005-0000-0000-000097030000}"/>
    <cellStyle name="Normal 6 4 5" xfId="574" xr:uid="{00000000-0005-0000-0000-000098030000}"/>
    <cellStyle name="Normal 6 4 5 2" xfId="923" xr:uid="{00000000-0005-0000-0000-000099030000}"/>
    <cellStyle name="Normal 6 4 6" xfId="924" xr:uid="{00000000-0005-0000-0000-00009A030000}"/>
    <cellStyle name="Normal 6 5" xfId="221" xr:uid="{00000000-0005-0000-0000-00009B030000}"/>
    <cellStyle name="Normal 6 5 2" xfId="432" xr:uid="{00000000-0005-0000-0000-00009C030000}"/>
    <cellStyle name="Normal 6 5 2 2" xfId="575" xr:uid="{00000000-0005-0000-0000-00009D030000}"/>
    <cellStyle name="Normal 6 5 2 2 2" xfId="925" xr:uid="{00000000-0005-0000-0000-00009E030000}"/>
    <cellStyle name="Normal 6 5 2 3" xfId="926" xr:uid="{00000000-0005-0000-0000-00009F030000}"/>
    <cellStyle name="Normal 6 5 3" xfId="313" xr:uid="{00000000-0005-0000-0000-0000A0030000}"/>
    <cellStyle name="Normal 6 5 3 2" xfId="927" xr:uid="{00000000-0005-0000-0000-0000A1030000}"/>
    <cellStyle name="Normal 6 5 3 3" xfId="1014" xr:uid="{00000000-0005-0000-0000-0000A2030000}"/>
    <cellStyle name="Normal 6 5 4" xfId="576" xr:uid="{00000000-0005-0000-0000-0000A3030000}"/>
    <cellStyle name="Normal 6 5 4 2" xfId="928" xr:uid="{00000000-0005-0000-0000-0000A4030000}"/>
    <cellStyle name="Normal 6 5 5" xfId="929" xr:uid="{00000000-0005-0000-0000-0000A5030000}"/>
    <cellStyle name="Normal 6 6" xfId="237" xr:uid="{00000000-0005-0000-0000-0000A6030000}"/>
    <cellStyle name="Normal 6 6 2" xfId="433" xr:uid="{00000000-0005-0000-0000-0000A7030000}"/>
    <cellStyle name="Normal 6 6 2 2" xfId="577" xr:uid="{00000000-0005-0000-0000-0000A8030000}"/>
    <cellStyle name="Normal 6 6 2 2 2" xfId="930" xr:uid="{00000000-0005-0000-0000-0000A9030000}"/>
    <cellStyle name="Normal 6 6 2 3" xfId="931" xr:uid="{00000000-0005-0000-0000-0000AA030000}"/>
    <cellStyle name="Normal 6 6 3" xfId="314" xr:uid="{00000000-0005-0000-0000-0000AB030000}"/>
    <cellStyle name="Normal 6 6 3 2" xfId="932" xr:uid="{00000000-0005-0000-0000-0000AC030000}"/>
    <cellStyle name="Normal 6 6 3 3" xfId="1015" xr:uid="{00000000-0005-0000-0000-0000AD030000}"/>
    <cellStyle name="Normal 6 6 4" xfId="578" xr:uid="{00000000-0005-0000-0000-0000AE030000}"/>
    <cellStyle name="Normal 6 6 4 2" xfId="933" xr:uid="{00000000-0005-0000-0000-0000AF030000}"/>
    <cellStyle name="Normal 6 6 5" xfId="934" xr:uid="{00000000-0005-0000-0000-0000B0030000}"/>
    <cellStyle name="Normal 6 7" xfId="242" xr:uid="{00000000-0005-0000-0000-0000B1030000}"/>
    <cellStyle name="Normal 6 7 2" xfId="434" xr:uid="{00000000-0005-0000-0000-0000B2030000}"/>
    <cellStyle name="Normal 6 7 2 2" xfId="579" xr:uid="{00000000-0005-0000-0000-0000B3030000}"/>
    <cellStyle name="Normal 6 7 2 2 2" xfId="935" xr:uid="{00000000-0005-0000-0000-0000B4030000}"/>
    <cellStyle name="Normal 6 7 2 3" xfId="936" xr:uid="{00000000-0005-0000-0000-0000B5030000}"/>
    <cellStyle name="Normal 6 7 3" xfId="315" xr:uid="{00000000-0005-0000-0000-0000B6030000}"/>
    <cellStyle name="Normal 6 7 3 2" xfId="937" xr:uid="{00000000-0005-0000-0000-0000B7030000}"/>
    <cellStyle name="Normal 6 7 3 3" xfId="1016" xr:uid="{00000000-0005-0000-0000-0000B8030000}"/>
    <cellStyle name="Normal 6 7 4" xfId="580" xr:uid="{00000000-0005-0000-0000-0000B9030000}"/>
    <cellStyle name="Normal 6 7 4 2" xfId="938" xr:uid="{00000000-0005-0000-0000-0000BA030000}"/>
    <cellStyle name="Normal 6 7 5" xfId="939" xr:uid="{00000000-0005-0000-0000-0000BB030000}"/>
    <cellStyle name="Normal 6 8" xfId="246" xr:uid="{00000000-0005-0000-0000-0000BC030000}"/>
    <cellStyle name="Normal 6 8 2" xfId="435" xr:uid="{00000000-0005-0000-0000-0000BD030000}"/>
    <cellStyle name="Normal 6 8 2 2" xfId="581" xr:uid="{00000000-0005-0000-0000-0000BE030000}"/>
    <cellStyle name="Normal 6 8 2 2 2" xfId="940" xr:uid="{00000000-0005-0000-0000-0000BF030000}"/>
    <cellStyle name="Normal 6 8 2 3" xfId="941" xr:uid="{00000000-0005-0000-0000-0000C0030000}"/>
    <cellStyle name="Normal 6 8 3" xfId="316" xr:uid="{00000000-0005-0000-0000-0000C1030000}"/>
    <cellStyle name="Normal 6 8 3 2" xfId="942" xr:uid="{00000000-0005-0000-0000-0000C2030000}"/>
    <cellStyle name="Normal 6 8 3 3" xfId="1017" xr:uid="{00000000-0005-0000-0000-0000C3030000}"/>
    <cellStyle name="Normal 6 8 4" xfId="582" xr:uid="{00000000-0005-0000-0000-0000C4030000}"/>
    <cellStyle name="Normal 6 8 4 2" xfId="943" xr:uid="{00000000-0005-0000-0000-0000C5030000}"/>
    <cellStyle name="Normal 6 8 5" xfId="944" xr:uid="{00000000-0005-0000-0000-0000C6030000}"/>
    <cellStyle name="Normal 6 9" xfId="436" xr:uid="{00000000-0005-0000-0000-0000C7030000}"/>
    <cellStyle name="Normal 6 9 2" xfId="437" xr:uid="{00000000-0005-0000-0000-0000C8030000}"/>
    <cellStyle name="Normal 6 9 2 2" xfId="583" xr:uid="{00000000-0005-0000-0000-0000C9030000}"/>
    <cellStyle name="Normal 6 9 2 2 2" xfId="945" xr:uid="{00000000-0005-0000-0000-0000CA030000}"/>
    <cellStyle name="Normal 6 9 2 3" xfId="946" xr:uid="{00000000-0005-0000-0000-0000CB030000}"/>
    <cellStyle name="Normal 6 9 3" xfId="584" xr:uid="{00000000-0005-0000-0000-0000CC030000}"/>
    <cellStyle name="Normal 6 9 3 2" xfId="947" xr:uid="{00000000-0005-0000-0000-0000CD030000}"/>
    <cellStyle name="Normal 6 9 4" xfId="948" xr:uid="{00000000-0005-0000-0000-0000CE030000}"/>
    <cellStyle name="Normal 7" xfId="105" xr:uid="{00000000-0005-0000-0000-0000CF030000}"/>
    <cellStyle name="Normal 7 2" xfId="177" xr:uid="{00000000-0005-0000-0000-0000D0030000}"/>
    <cellStyle name="Normal 8" xfId="143" xr:uid="{00000000-0005-0000-0000-0000D1030000}"/>
    <cellStyle name="Normal 9" xfId="357" xr:uid="{00000000-0005-0000-0000-0000D2030000}"/>
    <cellStyle name="Normal 9 2" xfId="438" xr:uid="{00000000-0005-0000-0000-0000D3030000}"/>
    <cellStyle name="Normal 9 2 2" xfId="585" xr:uid="{00000000-0005-0000-0000-0000D4030000}"/>
    <cellStyle name="Normal 9 2 2 2" xfId="949" xr:uid="{00000000-0005-0000-0000-0000D5030000}"/>
    <cellStyle name="Normal 9 2 3" xfId="950" xr:uid="{00000000-0005-0000-0000-0000D6030000}"/>
    <cellStyle name="Normal 9 3" xfId="586" xr:uid="{00000000-0005-0000-0000-0000D7030000}"/>
    <cellStyle name="Normal 9 4" xfId="587" xr:uid="{00000000-0005-0000-0000-0000D8030000}"/>
    <cellStyle name="Normal 9 4 2" xfId="588" xr:uid="{00000000-0005-0000-0000-0000D9030000}"/>
    <cellStyle name="Normal 9 5" xfId="951" xr:uid="{00000000-0005-0000-0000-0000DA030000}"/>
    <cellStyle name="Note" xfId="106" builtinId="10" customBuiltin="1"/>
    <cellStyle name="Note 2" xfId="178" xr:uid="{00000000-0005-0000-0000-0000DC030000}"/>
    <cellStyle name="Output" xfId="107" builtinId="21" customBuiltin="1"/>
    <cellStyle name="Output 2" xfId="353" xr:uid="{00000000-0005-0000-0000-0000DE030000}"/>
    <cellStyle name="Percent" xfId="108" builtinId="5"/>
    <cellStyle name="Percent 10" xfId="109" xr:uid="{00000000-0005-0000-0000-0000E0030000}"/>
    <cellStyle name="Percent 10 2" xfId="179" xr:uid="{00000000-0005-0000-0000-0000E1030000}"/>
    <cellStyle name="Percent 2" xfId="110" xr:uid="{00000000-0005-0000-0000-0000E2030000}"/>
    <cellStyle name="Percent 2 2" xfId="111" xr:uid="{00000000-0005-0000-0000-0000E3030000}"/>
    <cellStyle name="Percent 2 2 2" xfId="112" xr:uid="{00000000-0005-0000-0000-0000E4030000}"/>
    <cellStyle name="Percent 2 2 2 2" xfId="113" xr:uid="{00000000-0005-0000-0000-0000E5030000}"/>
    <cellStyle name="Percent 2 2 2 2 2" xfId="183" xr:uid="{00000000-0005-0000-0000-0000E6030000}"/>
    <cellStyle name="Percent 2 2 2 3" xfId="182" xr:uid="{00000000-0005-0000-0000-0000E7030000}"/>
    <cellStyle name="Percent 2 2 3" xfId="114" xr:uid="{00000000-0005-0000-0000-0000E8030000}"/>
    <cellStyle name="Percent 2 2 3 2" xfId="184" xr:uid="{00000000-0005-0000-0000-0000E9030000}"/>
    <cellStyle name="Percent 2 2 4" xfId="115" xr:uid="{00000000-0005-0000-0000-0000EA030000}"/>
    <cellStyle name="Percent 2 2 5" xfId="181" xr:uid="{00000000-0005-0000-0000-0000EB030000}"/>
    <cellStyle name="Percent 2 3" xfId="180" xr:uid="{00000000-0005-0000-0000-0000EC030000}"/>
    <cellStyle name="Percent 3" xfId="116" xr:uid="{00000000-0005-0000-0000-0000ED030000}"/>
    <cellStyle name="Percent 3 2" xfId="117" xr:uid="{00000000-0005-0000-0000-0000EE030000}"/>
    <cellStyle name="Percent 3 2 2" xfId="118" xr:uid="{00000000-0005-0000-0000-0000EF030000}"/>
    <cellStyle name="Percent 3 2 2 2" xfId="187" xr:uid="{00000000-0005-0000-0000-0000F0030000}"/>
    <cellStyle name="Percent 3 2 3" xfId="119" xr:uid="{00000000-0005-0000-0000-0000F1030000}"/>
    <cellStyle name="Percent 3 2 4" xfId="186" xr:uid="{00000000-0005-0000-0000-0000F2030000}"/>
    <cellStyle name="Percent 3 3" xfId="120" xr:uid="{00000000-0005-0000-0000-0000F3030000}"/>
    <cellStyle name="Percent 3 3 2" xfId="188" xr:uid="{00000000-0005-0000-0000-0000F4030000}"/>
    <cellStyle name="Percent 3 4" xfId="121" xr:uid="{00000000-0005-0000-0000-0000F5030000}"/>
    <cellStyle name="Percent 3 5" xfId="185" xr:uid="{00000000-0005-0000-0000-0000F6030000}"/>
    <cellStyle name="Percent 4" xfId="122" xr:uid="{00000000-0005-0000-0000-0000F7030000}"/>
    <cellStyle name="Percent 4 2" xfId="123" xr:uid="{00000000-0005-0000-0000-0000F8030000}"/>
    <cellStyle name="Percent 4 2 2" xfId="190" xr:uid="{00000000-0005-0000-0000-0000F9030000}"/>
    <cellStyle name="Percent 4 3" xfId="124" xr:uid="{00000000-0005-0000-0000-0000FA030000}"/>
    <cellStyle name="Percent 4 3 2" xfId="191" xr:uid="{00000000-0005-0000-0000-0000FB030000}"/>
    <cellStyle name="Percent 4 4" xfId="125" xr:uid="{00000000-0005-0000-0000-0000FC030000}"/>
    <cellStyle name="Percent 4 5" xfId="189" xr:uid="{00000000-0005-0000-0000-0000FD030000}"/>
    <cellStyle name="Percent 5" xfId="126" xr:uid="{00000000-0005-0000-0000-0000FE030000}"/>
    <cellStyle name="Percent 5 2" xfId="127" xr:uid="{00000000-0005-0000-0000-0000FF030000}"/>
    <cellStyle name="Percent 5 2 2" xfId="193" xr:uid="{00000000-0005-0000-0000-000000040000}"/>
    <cellStyle name="Percent 5 3" xfId="192" xr:uid="{00000000-0005-0000-0000-000001040000}"/>
    <cellStyle name="Percent 6" xfId="128" xr:uid="{00000000-0005-0000-0000-000002040000}"/>
    <cellStyle name="Percent 6 2" xfId="194" xr:uid="{00000000-0005-0000-0000-000003040000}"/>
    <cellStyle name="Percent 7" xfId="129" xr:uid="{00000000-0005-0000-0000-000004040000}"/>
    <cellStyle name="Percent 7 2" xfId="130" xr:uid="{00000000-0005-0000-0000-000005040000}"/>
    <cellStyle name="Percent 7 2 2" xfId="196" xr:uid="{00000000-0005-0000-0000-000006040000}"/>
    <cellStyle name="Percent 7 3" xfId="195" xr:uid="{00000000-0005-0000-0000-000007040000}"/>
    <cellStyle name="Percent 8" xfId="131" xr:uid="{00000000-0005-0000-0000-000008040000}"/>
    <cellStyle name="Percent 9" xfId="132" xr:uid="{00000000-0005-0000-0000-000009040000}"/>
    <cellStyle name="Percent 9 2" xfId="197" xr:uid="{00000000-0005-0000-0000-00000A040000}"/>
    <cellStyle name="Title" xfId="133" builtinId="15" customBuiltin="1"/>
    <cellStyle name="Title 2" xfId="354" xr:uid="{00000000-0005-0000-0000-00000C040000}"/>
    <cellStyle name="Total" xfId="134" builtinId="25" customBuiltin="1"/>
    <cellStyle name="Total 2" xfId="135" xr:uid="{00000000-0005-0000-0000-00000E040000}"/>
    <cellStyle name="Total 3" xfId="355" xr:uid="{00000000-0005-0000-0000-00000F040000}"/>
    <cellStyle name="Warning Text" xfId="136" builtinId="11" customBuiltin="1"/>
    <cellStyle name="Warning Text 2" xfId="356" xr:uid="{00000000-0005-0000-0000-000011040000}"/>
  </cellStyles>
  <dxfs count="0"/>
  <tableStyles count="0" defaultTableStyle="TableStyleMedium9" defaultPivotStyle="PivotStyleLight16"/>
  <colors>
    <mruColors>
      <color rgb="FFCC0000"/>
      <color rgb="FF337ECC"/>
      <color rgb="FF00FFFF"/>
      <color rgb="FF3399FF"/>
      <color rgb="FF6699FF"/>
      <color rgb="FF6600FF"/>
      <color rgb="FF6600CC"/>
      <color rgb="FF00CCFF"/>
      <color rgb="FF66CC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0</xdr:row>
      <xdr:rowOff>498401</xdr:rowOff>
    </xdr:to>
    <xdr:pic>
      <xdr:nvPicPr>
        <xdr:cNvPr id="2" name="Picture 1" descr="USAID-DELIVER_su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03524" cy="49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695325</xdr:colOff>
      <xdr:row>7</xdr:row>
      <xdr:rowOff>0</xdr:rowOff>
    </xdr:to>
    <xdr:pic>
      <xdr:nvPicPr>
        <xdr:cNvPr id="2" name="Picture 1" descr="USAID-DELIVER_sub">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10109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13607</xdr:colOff>
      <xdr:row>31</xdr:row>
      <xdr:rowOff>381001</xdr:rowOff>
    </xdr:from>
    <xdr:to>
      <xdr:col>16</xdr:col>
      <xdr:colOff>89806</xdr:colOff>
      <xdr:row>37</xdr:row>
      <xdr:rowOff>58513</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1678" y="19131644"/>
          <a:ext cx="1913164" cy="1718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380999</xdr:colOff>
      <xdr:row>37</xdr:row>
      <xdr:rowOff>217728</xdr:rowOff>
    </xdr:from>
    <xdr:to>
      <xdr:col>16</xdr:col>
      <xdr:colOff>400593</xdr:colOff>
      <xdr:row>39</xdr:row>
      <xdr:rowOff>194069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6749" y="21009442"/>
          <a:ext cx="2468880" cy="136427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724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0</xdr:row>
      <xdr:rowOff>511969</xdr:rowOff>
    </xdr:to>
    <xdr:pic>
      <xdr:nvPicPr>
        <xdr:cNvPr id="2" name="Picture 1" descr="USAID-DELIVER_sub">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0788" cy="51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62775" cy="135255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62775" cy="135255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171449</xdr:colOff>
      <xdr:row>5</xdr:row>
      <xdr:rowOff>47625</xdr:rowOff>
    </xdr:from>
    <xdr:to>
      <xdr:col>10</xdr:col>
      <xdr:colOff>428625</xdr:colOff>
      <xdr:row>38</xdr:row>
      <xdr:rowOff>9525</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23" b="14072"/>
        <a:stretch/>
      </xdr:blipFill>
      <xdr:spPr bwMode="auto">
        <a:xfrm>
          <a:off x="171449" y="1123950"/>
          <a:ext cx="5924551" cy="546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44</xdr:row>
      <xdr:rowOff>85725</xdr:rowOff>
    </xdr:from>
    <xdr:to>
      <xdr:col>10</xdr:col>
      <xdr:colOff>476250</xdr:colOff>
      <xdr:row>59</xdr:row>
      <xdr:rowOff>152400</xdr:rowOff>
    </xdr:to>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6438900"/>
          <a:ext cx="60007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60</xdr:row>
      <xdr:rowOff>19050</xdr:rowOff>
    </xdr:from>
    <xdr:to>
      <xdr:col>10</xdr:col>
      <xdr:colOff>523875</xdr:colOff>
      <xdr:row>86</xdr:row>
      <xdr:rowOff>142875</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924925"/>
          <a:ext cx="6029325"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86</xdr:row>
      <xdr:rowOff>133350</xdr:rowOff>
    </xdr:from>
    <xdr:to>
      <xdr:col>10</xdr:col>
      <xdr:colOff>466725</xdr:colOff>
      <xdr:row>111</xdr:row>
      <xdr:rowOff>9525</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3249275"/>
          <a:ext cx="595312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111</xdr:row>
      <xdr:rowOff>28575</xdr:rowOff>
    </xdr:from>
    <xdr:to>
      <xdr:col>10</xdr:col>
      <xdr:colOff>542925</xdr:colOff>
      <xdr:row>142</xdr:row>
      <xdr:rowOff>76200</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 y="17192625"/>
          <a:ext cx="59817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142</xdr:row>
      <xdr:rowOff>28575</xdr:rowOff>
    </xdr:from>
    <xdr:to>
      <xdr:col>10</xdr:col>
      <xdr:colOff>571500</xdr:colOff>
      <xdr:row>164</xdr:row>
      <xdr:rowOff>76200</xdr:rowOff>
    </xdr:to>
    <xdr:pic>
      <xdr:nvPicPr>
        <xdr:cNvPr id="11" name="Picture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22212300"/>
          <a:ext cx="60483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165</xdr:row>
      <xdr:rowOff>57150</xdr:rowOff>
    </xdr:from>
    <xdr:to>
      <xdr:col>10</xdr:col>
      <xdr:colOff>561975</xdr:colOff>
      <xdr:row>195</xdr:row>
      <xdr:rowOff>47625</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25965150"/>
          <a:ext cx="6038850" cy="484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40</xdr:row>
      <xdr:rowOff>133350</xdr:rowOff>
    </xdr:from>
    <xdr:to>
      <xdr:col>10</xdr:col>
      <xdr:colOff>228600</xdr:colOff>
      <xdr:row>43</xdr:row>
      <xdr:rowOff>0</xdr:rowOff>
    </xdr:to>
    <xdr:pic>
      <xdr:nvPicPr>
        <xdr:cNvPr id="13" name="Picture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2875" y="5819775"/>
          <a:ext cx="57531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6962775" cy="13525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theglobalfund.org/en/procurement/pq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hyperlink" Target="http://deliver.jsi.com/dhome/whatwedo/commsecurity/csmeasuring/csindicators/csindicatordashboards" TargetMode="External"/><Relationship Id="rId3" Type="http://schemas.openxmlformats.org/officeDocument/2006/relationships/hyperlink" Target="http://deliver.jsi.com/dlvr_content/resources/allpubs/guidelines/CS_Indicators2010.pdf" TargetMode="External"/><Relationship Id="rId7" Type="http://schemas.openxmlformats.org/officeDocument/2006/relationships/hyperlink" Target="http://deliver.jsi.com/dhome/whatwedo/commsecurity/csmeasuring/csindicators" TargetMode="External"/><Relationship Id="rId2" Type="http://schemas.openxmlformats.org/officeDocument/2006/relationships/hyperlink" Target="http://deliver.jsi.com/dlvr_content/resources/allpubs/guidelines/CS_Indicators2010.pdf" TargetMode="External"/><Relationship Id="rId1" Type="http://schemas.openxmlformats.org/officeDocument/2006/relationships/hyperlink" Target="http://deliver.jsi.com/dhome/topics/monitoring/monitoringpubs/meresources/memaps/mecsindicatorsmaps" TargetMode="External"/><Relationship Id="rId6" Type="http://schemas.openxmlformats.org/officeDocument/2006/relationships/hyperlink" Target="http://deliver.jsi.com/dhome/whatwedo/commsecurity/csmeasuring/csindicators" TargetMode="External"/><Relationship Id="rId5" Type="http://schemas.openxmlformats.org/officeDocument/2006/relationships/hyperlink" Target="http://deliver.jsi.com/dlvr_content/resources/allpubs/logisticsbriefs/FollMoneTrac.pdf" TargetMode="External"/><Relationship Id="rId10" Type="http://schemas.openxmlformats.org/officeDocument/2006/relationships/drawing" Target="../drawings/drawing2.xml"/><Relationship Id="rId4" Type="http://schemas.openxmlformats.org/officeDocument/2006/relationships/hyperlink" Target="http://deliver.jsi.com/dlvr_content/resources/allpubs/logisticsbriefs/CSIndiImprFPProg_1.pdf"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3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3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4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4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lvr_content/resources/allpubs/factsheets/CS_Indicators_Data_2012.xlsx"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Y69"/>
  <sheetViews>
    <sheetView zoomScale="86" zoomScaleNormal="86" workbookViewId="0">
      <pane xSplit="1" ySplit="3" topLeftCell="B4" activePane="bottomRight" state="frozen"/>
      <selection pane="bottomRight" activeCell="HZ1" sqref="HZ1"/>
      <selection pane="bottomLeft" activeCell="A3" sqref="A3"/>
      <selection pane="topRight" activeCell="B1" sqref="B1"/>
    </sheetView>
  </sheetViews>
  <sheetFormatPr defaultRowHeight="30" customHeight="1" outlineLevelCol="1"/>
  <cols>
    <col min="1" max="1" width="17.85546875" style="59"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3" width="17.140625" customWidth="1"/>
    <col min="34" max="34" width="17.140625" customWidth="1" outlineLevel="1"/>
    <col min="35" max="35" width="17.140625" customWidth="1"/>
    <col min="36" max="36" width="17.140625" customWidth="1" outlineLevel="1"/>
    <col min="37" max="37" width="17.140625" customWidth="1"/>
    <col min="38" max="40" width="17.140625" customWidth="1" outlineLevel="1"/>
    <col min="41" max="41" width="17.140625" customWidth="1"/>
    <col min="42" max="44" width="17.140625" customWidth="1" outlineLevel="1"/>
    <col min="45" max="45" width="17.140625" customWidth="1"/>
    <col min="46" max="46" width="17.140625" customWidth="1" outlineLevel="1"/>
    <col min="47" max="47" width="33.7109375" customWidth="1"/>
    <col min="48" max="48" width="23" style="60" customWidth="1" outlineLevel="1"/>
    <col min="49" max="49" width="21.28515625" style="60" customWidth="1" outlineLevel="1"/>
    <col min="50" max="50" width="20.28515625" style="60" customWidth="1"/>
    <col min="51" max="53" width="21.28515625" style="60" customWidth="1" outlineLevel="1"/>
    <col min="54" max="54" width="35.140625" style="60" customWidth="1" outlineLevel="1"/>
    <col min="55" max="55" width="20.28515625" style="60" customWidth="1" outlineLevel="1"/>
    <col min="56" max="56" width="20.28515625" style="60" customWidth="1"/>
    <col min="57" max="59" width="21.28515625" style="60" customWidth="1" outlineLevel="1"/>
    <col min="60" max="60" width="41" style="60" customWidth="1"/>
    <col min="61" max="61" width="31.140625" style="60" customWidth="1" outlineLevel="1"/>
    <col min="62" max="62" width="23.140625" style="60" customWidth="1" outlineLevel="1" collapsed="1"/>
    <col min="63" max="63" width="31.140625" style="60" customWidth="1" outlineLevel="1"/>
    <col min="64" max="64" width="29" style="60" customWidth="1" outlineLevel="1"/>
    <col min="65" max="65" width="29" style="60" customWidth="1"/>
    <col min="66" max="68" width="29" style="60" customWidth="1" outlineLevel="1"/>
    <col min="69" max="69" width="29" style="60" customWidth="1" outlineLevel="1" collapsed="1"/>
    <col min="70" max="70" width="29" style="60" customWidth="1"/>
    <col min="71" max="73" width="29" style="60" customWidth="1" outlineLevel="1"/>
    <col min="74" max="74" width="29" style="60" customWidth="1" outlineLevel="1" collapsed="1"/>
    <col min="75" max="75" width="29" style="60" customWidth="1"/>
    <col min="76" max="78" width="29" style="60" customWidth="1" outlineLevel="1"/>
    <col min="79" max="79" width="29" style="60" customWidth="1"/>
    <col min="80" max="80" width="29" style="60" customWidth="1" outlineLevel="1"/>
    <col min="81" max="81" width="60.140625" style="61" customWidth="1"/>
    <col min="82" max="82" width="32.140625" style="61" customWidth="1" outlineLevel="1"/>
    <col min="83" max="83" width="32.140625" style="61" customWidth="1"/>
    <col min="84" max="84" width="32.140625" style="61" customWidth="1" outlineLevel="1"/>
    <col min="85" max="85" width="32.140625" style="61" customWidth="1"/>
    <col min="86" max="86" width="32.140625" style="61" customWidth="1" outlineLevel="1"/>
    <col min="87" max="87" width="32.140625" style="61" customWidth="1"/>
    <col min="88" max="88" width="32.140625" style="61" customWidth="1" outlineLevel="1"/>
    <col min="89" max="89" width="22.140625" customWidth="1"/>
    <col min="90" max="90" width="20.85546875" customWidth="1" outlineLevel="1"/>
    <col min="91" max="91" width="16.85546875" customWidth="1" outlineLevel="1"/>
    <col min="92" max="92" width="22.28515625" customWidth="1" outlineLevel="1"/>
    <col min="93" max="93" width="3.28515625" bestFit="1" customWidth="1"/>
    <col min="94" max="94" width="21.85546875" customWidth="1"/>
    <col min="95" max="105" width="16" customWidth="1"/>
    <col min="106" max="106" width="16" customWidth="1" outlineLevel="1"/>
    <col min="107" max="107" width="23.85546875" customWidth="1"/>
    <col min="108" max="108" width="15.28515625" customWidth="1"/>
    <col min="109" max="109" width="16.7109375" customWidth="1"/>
    <col min="110" max="110" width="15.7109375" customWidth="1"/>
    <col min="111" max="111" width="12.42578125" customWidth="1"/>
    <col min="112" max="112" width="13.7109375" customWidth="1"/>
    <col min="113" max="113" width="13.5703125" customWidth="1"/>
    <col min="114" max="114" width="15" customWidth="1"/>
    <col min="115" max="118" width="15.28515625" customWidth="1"/>
    <col min="119" max="119" width="15.85546875" customWidth="1" outlineLevel="1"/>
    <col min="120" max="120" width="22.140625" customWidth="1"/>
    <col min="121" max="121" width="13.85546875" customWidth="1"/>
    <col min="122" max="122" width="15.7109375" customWidth="1"/>
    <col min="123" max="123" width="15.42578125" customWidth="1"/>
    <col min="124" max="125" width="13.7109375" customWidth="1"/>
    <col min="126" max="126" width="12.7109375" customWidth="1"/>
    <col min="127" max="127" width="12.85546875" customWidth="1"/>
    <col min="128" max="128" width="16.140625" customWidth="1"/>
    <col min="129" max="130" width="17.28515625" customWidth="1"/>
    <col min="131" max="131" width="19.7109375" customWidth="1"/>
    <col min="132" max="132" width="19.7109375" customWidth="1" outlineLevel="1"/>
    <col min="133" max="133" width="18.28515625" customWidth="1"/>
    <col min="134" max="144" width="14.140625" customWidth="1"/>
    <col min="145" max="146" width="14.140625" customWidth="1" outlineLevel="1"/>
    <col min="147" max="147" width="3.28515625" customWidth="1"/>
    <col min="148" max="148" width="23" customWidth="1"/>
    <col min="149" max="149" width="16.5703125" customWidth="1" outlineLevel="1"/>
    <col min="150" max="150" width="18.7109375" customWidth="1" outlineLevel="1"/>
    <col min="151" max="151" width="14.7109375" customWidth="1" outlineLevel="1"/>
    <col min="152" max="152" width="16" customWidth="1"/>
    <col min="153" max="153" width="16.42578125" customWidth="1"/>
    <col min="154" max="154" width="15.140625" customWidth="1" outlineLevel="1"/>
    <col min="155" max="155" width="19.42578125" customWidth="1" outlineLevel="1"/>
    <col min="156" max="156" width="24.42578125" customWidth="1"/>
    <col min="157" max="157" width="18" customWidth="1" outlineLevel="1"/>
    <col min="158" max="158" width="18" customWidth="1"/>
    <col min="159" max="160" width="18" customWidth="1" outlineLevel="1"/>
    <col min="161" max="176" width="18" customWidth="1"/>
    <col min="177" max="177" width="18" customWidth="1" outlineLevel="1"/>
    <col min="178" max="178" width="20.85546875" customWidth="1" outlineLevel="1" collapsed="1"/>
    <col min="179" max="179" width="16.7109375" customWidth="1"/>
    <col min="180" max="181" width="21.140625" customWidth="1" outlineLevel="1"/>
    <col min="182" max="182" width="17.85546875" customWidth="1"/>
    <col min="183" max="184" width="17.85546875" customWidth="1" outlineLevel="1"/>
    <col min="185" max="185" width="18.140625" customWidth="1" outlineLevel="1"/>
    <col min="186" max="186" width="17.7109375" customWidth="1" outlineLevel="1"/>
    <col min="187" max="187" width="21.140625" customWidth="1" outlineLevel="1"/>
    <col min="188" max="188" width="17.85546875" customWidth="1" outlineLevel="1" collapsed="1"/>
    <col min="189" max="189" width="13.5703125" customWidth="1"/>
    <col min="190" max="190" width="14.5703125" customWidth="1"/>
    <col min="191" max="191" width="18" customWidth="1"/>
    <col min="192" max="192" width="14.5703125" customWidth="1" outlineLevel="1"/>
    <col min="193" max="193" width="17.42578125" customWidth="1"/>
    <col min="194" max="194" width="15.5703125" customWidth="1"/>
    <col min="195" max="195" width="14.42578125" customWidth="1"/>
    <col min="196" max="196" width="16" customWidth="1"/>
    <col min="197" max="197" width="15.7109375" customWidth="1"/>
    <col min="198" max="198" width="13.5703125" customWidth="1"/>
    <col min="199" max="199" width="14" customWidth="1"/>
    <col min="200" max="200" width="15.5703125" customWidth="1"/>
    <col min="201" max="202" width="17.7109375" customWidth="1"/>
    <col min="203" max="203" width="16" customWidth="1" outlineLevel="1"/>
    <col min="204" max="204" width="19.7109375" customWidth="1" outlineLevel="1"/>
    <col min="205" max="207" width="16.140625" customWidth="1" outlineLevel="1"/>
    <col min="208" max="208" width="12.85546875" customWidth="1"/>
    <col min="209" max="209" width="19.140625" customWidth="1" outlineLevel="1"/>
    <col min="210" max="210" width="15.28515625" customWidth="1"/>
    <col min="211" max="212" width="16.42578125" customWidth="1"/>
    <col min="213" max="213" width="16.85546875" customWidth="1"/>
    <col min="214" max="214" width="16.85546875" customWidth="1" outlineLevel="1"/>
    <col min="215" max="215" width="3.28515625" customWidth="1"/>
    <col min="216" max="216" width="18.28515625" customWidth="1"/>
    <col min="217" max="217" width="21" customWidth="1"/>
    <col min="218" max="223" width="14.28515625" customWidth="1"/>
    <col min="224" max="224" width="15.85546875" customWidth="1"/>
    <col min="225" max="226" width="13.7109375" customWidth="1"/>
    <col min="227" max="228" width="13.85546875" customWidth="1" outlineLevel="1"/>
    <col min="229" max="229" width="13.85546875" customWidth="1" outlineLevel="1" collapsed="1"/>
    <col min="230" max="231" width="13.85546875" customWidth="1"/>
    <col min="232" max="232" width="18.5703125" customWidth="1" outlineLevel="1"/>
  </cols>
  <sheetData>
    <row r="1" spans="1:233" s="67" customFormat="1" ht="45.75" customHeight="1" thickBot="1">
      <c r="A1" s="104"/>
      <c r="B1" s="104"/>
      <c r="C1" s="104"/>
      <c r="D1" s="1041" t="s">
        <v>0</v>
      </c>
      <c r="E1" s="1041"/>
      <c r="F1" s="1041"/>
      <c r="G1" s="1039" t="s">
        <v>1</v>
      </c>
      <c r="H1" s="1039"/>
      <c r="I1" s="1042" t="s">
        <v>2</v>
      </c>
      <c r="J1" s="1043"/>
      <c r="K1" s="1043"/>
      <c r="L1" s="1040" t="s">
        <v>3</v>
      </c>
      <c r="M1" s="1040"/>
      <c r="N1" s="1040"/>
      <c r="O1" s="1040" t="s">
        <v>4</v>
      </c>
      <c r="P1" s="1040"/>
      <c r="Q1" s="1040" t="s">
        <v>5</v>
      </c>
      <c r="R1" s="1040"/>
      <c r="S1" s="895" t="s">
        <v>6</v>
      </c>
      <c r="T1" s="1044" t="s">
        <v>7</v>
      </c>
      <c r="U1" s="1044"/>
      <c r="V1" s="896"/>
      <c r="W1" s="972"/>
      <c r="X1" s="224"/>
      <c r="Y1" s="224"/>
      <c r="Z1" s="224"/>
      <c r="AA1" s="224"/>
      <c r="AB1" s="224"/>
      <c r="AC1" s="848"/>
      <c r="AD1" s="1045" t="s">
        <v>0</v>
      </c>
      <c r="AE1" s="1045"/>
      <c r="AF1" s="1045"/>
      <c r="AG1" s="1045"/>
      <c r="AH1" s="973"/>
      <c r="AI1" s="1039" t="s">
        <v>1</v>
      </c>
      <c r="AJ1" s="1039"/>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884"/>
      <c r="CO1" s="1038" t="s">
        <v>8</v>
      </c>
      <c r="CP1" s="1038"/>
      <c r="CQ1" s="1038"/>
      <c r="CR1" s="1038"/>
      <c r="CS1" s="274"/>
      <c r="CT1" s="1039" t="s">
        <v>1</v>
      </c>
      <c r="CU1" s="1039"/>
      <c r="CV1" s="835"/>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274"/>
      <c r="EE1" s="104"/>
      <c r="EF1" s="104"/>
      <c r="EG1" s="104"/>
      <c r="EH1" s="104"/>
      <c r="EI1" s="104"/>
      <c r="EJ1" s="104"/>
      <c r="EK1" s="104"/>
      <c r="EL1" s="104"/>
      <c r="EM1" s="104"/>
      <c r="EN1" s="104"/>
      <c r="EO1" s="104"/>
      <c r="EP1" s="894"/>
      <c r="EQ1" s="1038" t="s">
        <v>9</v>
      </c>
      <c r="ER1" s="1038"/>
      <c r="ES1" s="1038"/>
      <c r="ET1" s="1038"/>
      <c r="EU1" s="1038"/>
      <c r="EV1" s="1038"/>
      <c r="EW1" s="104"/>
      <c r="EX1" s="865"/>
      <c r="EY1" s="104"/>
      <c r="EZ1" s="865" t="s">
        <v>1</v>
      </c>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884"/>
      <c r="GB1" s="104"/>
      <c r="GC1" s="104"/>
      <c r="GD1" s="104"/>
      <c r="GE1" s="104"/>
      <c r="GF1" s="104"/>
      <c r="GG1" s="104"/>
      <c r="GH1" s="104"/>
      <c r="GI1" s="104"/>
      <c r="GJ1" s="104"/>
      <c r="GK1" s="104"/>
      <c r="GL1" s="104"/>
      <c r="GM1" s="104"/>
      <c r="GN1" s="104"/>
      <c r="GO1" s="104"/>
      <c r="GP1" s="104"/>
      <c r="GQ1" s="274"/>
      <c r="GR1" s="274"/>
      <c r="GS1" s="274"/>
      <c r="GT1" s="104"/>
      <c r="GU1" s="104"/>
      <c r="GV1" s="104"/>
      <c r="GW1" s="104"/>
      <c r="GX1" s="1038" t="s">
        <v>8</v>
      </c>
      <c r="GY1" s="1038"/>
      <c r="GZ1" s="1038"/>
      <c r="HA1" s="1038"/>
      <c r="HB1" s="275"/>
      <c r="HC1" s="104"/>
      <c r="HD1" s="275"/>
      <c r="HE1" s="275"/>
      <c r="HF1" s="104"/>
      <c r="HG1" s="1039" t="s">
        <v>1</v>
      </c>
      <c r="HH1" s="1039"/>
      <c r="HI1" s="104"/>
      <c r="HJ1" s="274"/>
      <c r="HK1" s="104"/>
      <c r="HL1" s="104"/>
      <c r="HM1" s="104"/>
      <c r="HN1" s="104"/>
      <c r="HO1" s="104"/>
      <c r="HP1" s="274"/>
    </row>
    <row r="2" spans="1:233" s="67" customFormat="1" ht="39" customHeight="1" thickBot="1">
      <c r="A2" s="1046" t="s">
        <v>10</v>
      </c>
      <c r="B2" s="962"/>
      <c r="C2" s="1048" t="s">
        <v>11</v>
      </c>
      <c r="D2" s="1048"/>
      <c r="E2" s="1048"/>
      <c r="F2" s="1048"/>
      <c r="G2" s="1048"/>
      <c r="H2" s="1048"/>
      <c r="I2" s="1048"/>
      <c r="J2" s="1048"/>
      <c r="K2" s="1048"/>
      <c r="L2" s="1048"/>
      <c r="M2" s="1048"/>
      <c r="N2" s="1048"/>
      <c r="O2" s="1048"/>
      <c r="P2" s="1048"/>
      <c r="Q2" s="1048"/>
      <c r="R2" s="1048"/>
      <c r="S2" s="1048"/>
      <c r="T2" s="1048"/>
      <c r="U2" s="1048"/>
      <c r="V2" s="1048"/>
      <c r="W2" s="1048"/>
      <c r="X2" s="1048"/>
      <c r="Y2" s="1049"/>
      <c r="Z2" s="1050" t="s">
        <v>12</v>
      </c>
      <c r="AA2" s="1051"/>
      <c r="AB2" s="1051"/>
      <c r="AC2" s="905"/>
      <c r="AD2" s="1052" t="s">
        <v>13</v>
      </c>
      <c r="AE2" s="1053"/>
      <c r="AF2" s="1054" t="s">
        <v>14</v>
      </c>
      <c r="AG2" s="1055"/>
      <c r="AH2" s="1056"/>
      <c r="AI2" s="915" t="s">
        <v>15</v>
      </c>
      <c r="AJ2" s="1057" t="s">
        <v>16</v>
      </c>
      <c r="AK2" s="1058"/>
      <c r="AL2" s="1058"/>
      <c r="AM2" s="1058"/>
      <c r="AN2" s="1058"/>
      <c r="AO2" s="1058"/>
      <c r="AP2" s="1058"/>
      <c r="AQ2" s="1058"/>
      <c r="AR2" s="1058"/>
      <c r="AS2" s="1058"/>
      <c r="AT2" s="1059"/>
      <c r="AU2" s="1060" t="s">
        <v>17</v>
      </c>
      <c r="AV2" s="1061"/>
      <c r="AW2" s="1061"/>
      <c r="AX2" s="1061"/>
      <c r="AY2" s="1061"/>
      <c r="AZ2" s="1061"/>
      <c r="BA2" s="1061"/>
      <c r="BB2" s="1061"/>
      <c r="BC2" s="1061"/>
      <c r="BD2" s="1061"/>
      <c r="BE2" s="1061"/>
      <c r="BF2" s="1061"/>
      <c r="BG2" s="1061"/>
      <c r="BH2" s="1061"/>
      <c r="BI2" s="1062"/>
      <c r="BJ2" s="1063" t="s">
        <v>18</v>
      </c>
      <c r="BK2" s="1064"/>
      <c r="BL2" s="1064"/>
      <c r="BM2" s="1064"/>
      <c r="BN2" s="1064"/>
      <c r="BO2" s="1064"/>
      <c r="BP2" s="1064"/>
      <c r="BQ2" s="1064"/>
      <c r="BR2" s="1064"/>
      <c r="BS2" s="1064"/>
      <c r="BT2" s="1064"/>
      <c r="BU2" s="1064"/>
      <c r="BV2" s="1064"/>
      <c r="BW2" s="1064"/>
      <c r="BX2" s="1064"/>
      <c r="BY2" s="1064"/>
      <c r="BZ2" s="1064"/>
      <c r="CA2" s="1064"/>
      <c r="CB2" s="1065"/>
      <c r="CC2" s="1066" t="s">
        <v>19</v>
      </c>
      <c r="CD2" s="1067"/>
      <c r="CE2" s="1068" t="s">
        <v>20</v>
      </c>
      <c r="CF2" s="1069"/>
      <c r="CG2" s="1070" t="s">
        <v>21</v>
      </c>
      <c r="CH2" s="1071"/>
      <c r="CI2" s="1071"/>
      <c r="CJ2" s="1072"/>
      <c r="CK2" s="1054" t="s">
        <v>22</v>
      </c>
      <c r="CL2" s="1055"/>
      <c r="CM2" s="1073"/>
      <c r="CN2" s="907" t="s">
        <v>23</v>
      </c>
      <c r="CO2" s="914"/>
      <c r="CP2" s="1074" t="s">
        <v>24</v>
      </c>
      <c r="CQ2" s="1075"/>
      <c r="CR2" s="1075"/>
      <c r="CS2" s="1075"/>
      <c r="CT2" s="1075"/>
      <c r="CU2" s="1075"/>
      <c r="CV2" s="1075"/>
      <c r="CW2" s="1075"/>
      <c r="CX2" s="1075"/>
      <c r="CY2" s="1075"/>
      <c r="CZ2" s="1075"/>
      <c r="DA2" s="1075"/>
      <c r="DB2" s="1076"/>
      <c r="DC2" s="1077" t="s">
        <v>25</v>
      </c>
      <c r="DD2" s="1078"/>
      <c r="DE2" s="1078"/>
      <c r="DF2" s="1078"/>
      <c r="DG2" s="1078"/>
      <c r="DH2" s="1078"/>
      <c r="DI2" s="1078"/>
      <c r="DJ2" s="1078"/>
      <c r="DK2" s="1078"/>
      <c r="DL2" s="1078"/>
      <c r="DM2" s="1078"/>
      <c r="DN2" s="1078"/>
      <c r="DO2" s="1079"/>
      <c r="DP2" s="1080" t="s">
        <v>26</v>
      </c>
      <c r="DQ2" s="1081"/>
      <c r="DR2" s="1081"/>
      <c r="DS2" s="1081"/>
      <c r="DT2" s="1081"/>
      <c r="DU2" s="1081"/>
      <c r="DV2" s="1081"/>
      <c r="DW2" s="1081"/>
      <c r="DX2" s="1081"/>
      <c r="DY2" s="1081"/>
      <c r="DZ2" s="1081"/>
      <c r="EA2" s="1081"/>
      <c r="EB2" s="1082"/>
      <c r="EC2" s="1074" t="s">
        <v>27</v>
      </c>
      <c r="ED2" s="1075"/>
      <c r="EE2" s="1075"/>
      <c r="EF2" s="1075"/>
      <c r="EG2" s="1075"/>
      <c r="EH2" s="1075"/>
      <c r="EI2" s="1075"/>
      <c r="EJ2" s="1075"/>
      <c r="EK2" s="1075"/>
      <c r="EL2" s="1075"/>
      <c r="EM2" s="1075"/>
      <c r="EN2" s="1075"/>
      <c r="EO2" s="1076"/>
      <c r="EP2" s="919" t="s">
        <v>28</v>
      </c>
      <c r="EQ2" s="921"/>
      <c r="ER2" s="1089" t="s">
        <v>29</v>
      </c>
      <c r="ES2" s="1090"/>
      <c r="ET2" s="1090"/>
      <c r="EU2" s="1090"/>
      <c r="EV2" s="1091"/>
      <c r="EW2" s="1092" t="s">
        <v>30</v>
      </c>
      <c r="EX2" s="1093"/>
      <c r="EY2" s="1094"/>
      <c r="EZ2" s="1095" t="s">
        <v>31</v>
      </c>
      <c r="FA2" s="1096"/>
      <c r="FB2" s="1097" t="s">
        <v>32</v>
      </c>
      <c r="FC2" s="1098"/>
      <c r="FD2" s="1086" t="s">
        <v>33</v>
      </c>
      <c r="FE2" s="1087"/>
      <c r="FF2" s="1087"/>
      <c r="FG2" s="1087"/>
      <c r="FH2" s="1087"/>
      <c r="FI2" s="1087"/>
      <c r="FJ2" s="1087"/>
      <c r="FK2" s="1087"/>
      <c r="FL2" s="1087"/>
      <c r="FM2" s="1087"/>
      <c r="FN2" s="1087"/>
      <c r="FO2" s="1087"/>
      <c r="FP2" s="1087"/>
      <c r="FQ2" s="1087"/>
      <c r="FR2" s="1087"/>
      <c r="FS2" s="1087"/>
      <c r="FT2" s="1087"/>
      <c r="FU2" s="1088"/>
      <c r="FV2" s="1099" t="s">
        <v>34</v>
      </c>
      <c r="FW2" s="1100"/>
      <c r="FX2" s="1100"/>
      <c r="FY2" s="1100"/>
      <c r="FZ2" s="1100"/>
      <c r="GA2" s="1100"/>
      <c r="GB2" s="1100"/>
      <c r="GC2" s="1100"/>
      <c r="GD2" s="1100"/>
      <c r="GE2" s="1100"/>
      <c r="GF2" s="1092" t="s">
        <v>35</v>
      </c>
      <c r="GG2" s="1093"/>
      <c r="GH2" s="1093"/>
      <c r="GI2" s="1093"/>
      <c r="GJ2" s="1094"/>
      <c r="GK2" s="1097" t="s">
        <v>36</v>
      </c>
      <c r="GL2" s="1101"/>
      <c r="GM2" s="1101"/>
      <c r="GN2" s="1101"/>
      <c r="GO2" s="1101"/>
      <c r="GP2" s="1101"/>
      <c r="GQ2" s="1101"/>
      <c r="GR2" s="1101"/>
      <c r="GS2" s="1101"/>
      <c r="GT2" s="1101"/>
      <c r="GU2" s="1101"/>
      <c r="GV2" s="1101"/>
      <c r="GW2" s="1101"/>
      <c r="GX2" s="1101"/>
      <c r="GY2" s="1098"/>
      <c r="GZ2" s="1102" t="s">
        <v>37</v>
      </c>
      <c r="HA2" s="1103"/>
      <c r="HB2" s="1103"/>
      <c r="HC2" s="1103"/>
      <c r="HD2" s="1103"/>
      <c r="HE2" s="1103"/>
      <c r="HF2" s="1103"/>
      <c r="HG2" s="952"/>
      <c r="HH2" s="1104" t="s">
        <v>38</v>
      </c>
      <c r="HI2" s="1105"/>
      <c r="HJ2" s="1105"/>
      <c r="HK2" s="1105"/>
      <c r="HL2" s="1105"/>
      <c r="HM2" s="1105"/>
      <c r="HN2" s="1105"/>
      <c r="HO2" s="1105"/>
      <c r="HP2" s="1105"/>
      <c r="HQ2" s="1105"/>
      <c r="HR2" s="1105"/>
      <c r="HS2" s="1105"/>
      <c r="HT2" s="1106"/>
      <c r="HU2" s="1083" t="s">
        <v>39</v>
      </c>
      <c r="HV2" s="1084"/>
      <c r="HW2" s="1085"/>
      <c r="HX2" s="953" t="s">
        <v>40</v>
      </c>
      <c r="HY2" s="958" t="s">
        <v>41</v>
      </c>
    </row>
    <row r="3" spans="1:233" s="62" customFormat="1" ht="230.25" customHeight="1" thickBot="1">
      <c r="A3" s="1047"/>
      <c r="B3" s="960" t="s">
        <v>42</v>
      </c>
      <c r="C3" s="916" t="s">
        <v>43</v>
      </c>
      <c r="D3" s="897" t="s">
        <v>44</v>
      </c>
      <c r="E3" s="897" t="s">
        <v>45</v>
      </c>
      <c r="F3" s="897" t="s">
        <v>46</v>
      </c>
      <c r="G3" s="897" t="s">
        <v>47</v>
      </c>
      <c r="H3" s="897" t="s">
        <v>48</v>
      </c>
      <c r="I3" s="897" t="s">
        <v>49</v>
      </c>
      <c r="J3" s="897" t="s">
        <v>50</v>
      </c>
      <c r="K3" s="897" t="s">
        <v>51</v>
      </c>
      <c r="L3" s="897" t="s">
        <v>52</v>
      </c>
      <c r="M3" s="897" t="s">
        <v>53</v>
      </c>
      <c r="N3" s="897" t="s">
        <v>54</v>
      </c>
      <c r="O3" s="897" t="s">
        <v>55</v>
      </c>
      <c r="P3" s="897" t="s">
        <v>56</v>
      </c>
      <c r="Q3" s="897" t="s">
        <v>57</v>
      </c>
      <c r="R3" s="897" t="s">
        <v>58</v>
      </c>
      <c r="S3" s="897" t="s">
        <v>59</v>
      </c>
      <c r="T3" s="897" t="s">
        <v>60</v>
      </c>
      <c r="U3" s="897" t="s">
        <v>61</v>
      </c>
      <c r="V3" s="897" t="s">
        <v>62</v>
      </c>
      <c r="W3" s="897" t="s">
        <v>63</v>
      </c>
      <c r="X3" s="897" t="s">
        <v>64</v>
      </c>
      <c r="Y3" s="898" t="s">
        <v>65</v>
      </c>
      <c r="Z3" s="899" t="s">
        <v>66</v>
      </c>
      <c r="AA3" s="900" t="s">
        <v>67</v>
      </c>
      <c r="AB3" s="900" t="s">
        <v>68</v>
      </c>
      <c r="AC3" s="105" t="s">
        <v>69</v>
      </c>
      <c r="AD3" s="904" t="s">
        <v>70</v>
      </c>
      <c r="AE3" s="859" t="s">
        <v>71</v>
      </c>
      <c r="AF3" s="856" t="s">
        <v>72</v>
      </c>
      <c r="AG3" s="857" t="s">
        <v>73</v>
      </c>
      <c r="AH3" s="858" t="s">
        <v>74</v>
      </c>
      <c r="AI3" s="862" t="s">
        <v>75</v>
      </c>
      <c r="AJ3" s="849" t="s">
        <v>76</v>
      </c>
      <c r="AK3" s="860" t="s">
        <v>77</v>
      </c>
      <c r="AL3" s="860" t="s">
        <v>78</v>
      </c>
      <c r="AM3" s="860" t="s">
        <v>79</v>
      </c>
      <c r="AN3" s="860" t="s">
        <v>80</v>
      </c>
      <c r="AO3" s="861" t="s">
        <v>81</v>
      </c>
      <c r="AP3" s="861" t="s">
        <v>82</v>
      </c>
      <c r="AQ3" s="861" t="s">
        <v>83</v>
      </c>
      <c r="AR3" s="861" t="s">
        <v>84</v>
      </c>
      <c r="AS3" s="863" t="s">
        <v>85</v>
      </c>
      <c r="AT3" s="864" t="s">
        <v>86</v>
      </c>
      <c r="AU3" s="866" t="s">
        <v>87</v>
      </c>
      <c r="AV3" s="867" t="s">
        <v>88</v>
      </c>
      <c r="AW3" s="867" t="s">
        <v>89</v>
      </c>
      <c r="AX3" s="868" t="s">
        <v>90</v>
      </c>
      <c r="AY3" s="868" t="s">
        <v>91</v>
      </c>
      <c r="AZ3" s="868" t="s">
        <v>92</v>
      </c>
      <c r="BA3" s="868" t="s">
        <v>93</v>
      </c>
      <c r="BB3" s="869" t="s">
        <v>94</v>
      </c>
      <c r="BC3" s="851" t="s">
        <v>95</v>
      </c>
      <c r="BD3" s="851" t="s">
        <v>96</v>
      </c>
      <c r="BE3" s="851" t="s">
        <v>97</v>
      </c>
      <c r="BF3" s="851" t="s">
        <v>98</v>
      </c>
      <c r="BG3" s="851" t="s">
        <v>99</v>
      </c>
      <c r="BH3" s="852" t="s">
        <v>100</v>
      </c>
      <c r="BI3" s="853" t="s">
        <v>101</v>
      </c>
      <c r="BJ3" s="870" t="s">
        <v>102</v>
      </c>
      <c r="BK3" s="871" t="s">
        <v>103</v>
      </c>
      <c r="BL3" s="872" t="s">
        <v>104</v>
      </c>
      <c r="BM3" s="872" t="s">
        <v>105</v>
      </c>
      <c r="BN3" s="872" t="s">
        <v>106</v>
      </c>
      <c r="BO3" s="872" t="s">
        <v>107</v>
      </c>
      <c r="BP3" s="872" t="s">
        <v>108</v>
      </c>
      <c r="BQ3" s="863" t="s">
        <v>109</v>
      </c>
      <c r="BR3" s="850" t="s">
        <v>110</v>
      </c>
      <c r="BS3" s="850" t="s">
        <v>111</v>
      </c>
      <c r="BT3" s="850" t="s">
        <v>112</v>
      </c>
      <c r="BU3" s="850" t="s">
        <v>113</v>
      </c>
      <c r="BV3" s="873" t="s">
        <v>114</v>
      </c>
      <c r="BW3" s="874" t="s">
        <v>115</v>
      </c>
      <c r="BX3" s="874" t="s">
        <v>116</v>
      </c>
      <c r="BY3" s="874" t="s">
        <v>117</v>
      </c>
      <c r="BZ3" s="874" t="s">
        <v>118</v>
      </c>
      <c r="CA3" s="861" t="s">
        <v>119</v>
      </c>
      <c r="CB3" s="875" t="s">
        <v>120</v>
      </c>
      <c r="CC3" s="876" t="s">
        <v>121</v>
      </c>
      <c r="CD3" s="877" t="s">
        <v>122</v>
      </c>
      <c r="CE3" s="878" t="s">
        <v>123</v>
      </c>
      <c r="CF3" s="879" t="s">
        <v>124</v>
      </c>
      <c r="CG3" s="880" t="s">
        <v>125</v>
      </c>
      <c r="CH3" s="881" t="s">
        <v>126</v>
      </c>
      <c r="CI3" s="881" t="s">
        <v>127</v>
      </c>
      <c r="CJ3" s="882" t="s">
        <v>128</v>
      </c>
      <c r="CK3" s="856" t="s">
        <v>129</v>
      </c>
      <c r="CL3" s="869" t="s">
        <v>130</v>
      </c>
      <c r="CM3" s="883" t="s">
        <v>131</v>
      </c>
      <c r="CN3" s="908" t="s">
        <v>132</v>
      </c>
      <c r="CO3" s="912" t="s">
        <v>133</v>
      </c>
      <c r="CP3" s="910" t="s">
        <v>134</v>
      </c>
      <c r="CQ3" s="886" t="s">
        <v>135</v>
      </c>
      <c r="CR3" s="886" t="s">
        <v>136</v>
      </c>
      <c r="CS3" s="886" t="s">
        <v>137</v>
      </c>
      <c r="CT3" s="886" t="s">
        <v>138</v>
      </c>
      <c r="CU3" s="886" t="s">
        <v>139</v>
      </c>
      <c r="CV3" s="886" t="s">
        <v>140</v>
      </c>
      <c r="CW3" s="886" t="s">
        <v>141</v>
      </c>
      <c r="CX3" s="886" t="s">
        <v>142</v>
      </c>
      <c r="CY3" s="886" t="s">
        <v>143</v>
      </c>
      <c r="CZ3" s="886" t="s">
        <v>144</v>
      </c>
      <c r="DA3" s="886" t="s">
        <v>145</v>
      </c>
      <c r="DB3" s="887" t="s">
        <v>146</v>
      </c>
      <c r="DC3" s="888" t="s">
        <v>147</v>
      </c>
      <c r="DD3" s="889" t="s">
        <v>148</v>
      </c>
      <c r="DE3" s="889" t="s">
        <v>149</v>
      </c>
      <c r="DF3" s="889" t="s">
        <v>150</v>
      </c>
      <c r="DG3" s="889" t="s">
        <v>151</v>
      </c>
      <c r="DH3" s="889" t="s">
        <v>152</v>
      </c>
      <c r="DI3" s="889" t="s">
        <v>153</v>
      </c>
      <c r="DJ3" s="889" t="s">
        <v>154</v>
      </c>
      <c r="DK3" s="889" t="s">
        <v>155</v>
      </c>
      <c r="DL3" s="889" t="s">
        <v>156</v>
      </c>
      <c r="DM3" s="889" t="s">
        <v>157</v>
      </c>
      <c r="DN3" s="889" t="s">
        <v>158</v>
      </c>
      <c r="DO3" s="890" t="s">
        <v>159</v>
      </c>
      <c r="DP3" s="891" t="s">
        <v>160</v>
      </c>
      <c r="DQ3" s="892" t="s">
        <v>161</v>
      </c>
      <c r="DR3" s="892" t="s">
        <v>162</v>
      </c>
      <c r="DS3" s="892" t="s">
        <v>163</v>
      </c>
      <c r="DT3" s="892" t="s">
        <v>164</v>
      </c>
      <c r="DU3" s="892" t="s">
        <v>165</v>
      </c>
      <c r="DV3" s="892" t="s">
        <v>166</v>
      </c>
      <c r="DW3" s="892" t="s">
        <v>167</v>
      </c>
      <c r="DX3" s="892" t="s">
        <v>168</v>
      </c>
      <c r="DY3" s="892" t="s">
        <v>169</v>
      </c>
      <c r="DZ3" s="892" t="s">
        <v>170</v>
      </c>
      <c r="EA3" s="892" t="s">
        <v>171</v>
      </c>
      <c r="EB3" s="893" t="s">
        <v>172</v>
      </c>
      <c r="EC3" s="885" t="s">
        <v>173</v>
      </c>
      <c r="ED3" s="886" t="s">
        <v>174</v>
      </c>
      <c r="EE3" s="886" t="s">
        <v>175</v>
      </c>
      <c r="EF3" s="886" t="s">
        <v>176</v>
      </c>
      <c r="EG3" s="886" t="s">
        <v>177</v>
      </c>
      <c r="EH3" s="886" t="s">
        <v>178</v>
      </c>
      <c r="EI3" s="886" t="s">
        <v>179</v>
      </c>
      <c r="EJ3" s="886" t="s">
        <v>180</v>
      </c>
      <c r="EK3" s="886" t="s">
        <v>181</v>
      </c>
      <c r="EL3" s="886" t="s">
        <v>182</v>
      </c>
      <c r="EM3" s="886" t="s">
        <v>183</v>
      </c>
      <c r="EN3" s="886" t="s">
        <v>184</v>
      </c>
      <c r="EO3" s="887" t="s">
        <v>185</v>
      </c>
      <c r="EP3" s="919" t="s">
        <v>186</v>
      </c>
      <c r="EQ3" s="926" t="s">
        <v>187</v>
      </c>
      <c r="ER3" s="923" t="s">
        <v>188</v>
      </c>
      <c r="ES3" s="924" t="s">
        <v>189</v>
      </c>
      <c r="ET3" s="924" t="s">
        <v>190</v>
      </c>
      <c r="EU3" s="924" t="s">
        <v>191</v>
      </c>
      <c r="EV3" s="925" t="s">
        <v>192</v>
      </c>
      <c r="EW3" s="927" t="s">
        <v>193</v>
      </c>
      <c r="EX3" s="928" t="s">
        <v>194</v>
      </c>
      <c r="EY3" s="929" t="s">
        <v>195</v>
      </c>
      <c r="EZ3" s="930" t="s">
        <v>196</v>
      </c>
      <c r="FA3" s="931" t="s">
        <v>197</v>
      </c>
      <c r="FB3" s="935" t="s">
        <v>198</v>
      </c>
      <c r="FC3" s="936" t="s">
        <v>199</v>
      </c>
      <c r="FD3" s="934" t="s">
        <v>200</v>
      </c>
      <c r="FE3" s="932" t="s">
        <v>201</v>
      </c>
      <c r="FF3" s="902" t="s">
        <v>202</v>
      </c>
      <c r="FG3" s="932" t="s">
        <v>203</v>
      </c>
      <c r="FH3" s="902" t="s">
        <v>204</v>
      </c>
      <c r="FI3" s="932" t="s">
        <v>205</v>
      </c>
      <c r="FJ3" s="902" t="s">
        <v>206</v>
      </c>
      <c r="FK3" s="932" t="s">
        <v>207</v>
      </c>
      <c r="FL3" s="902" t="s">
        <v>208</v>
      </c>
      <c r="FM3" s="932" t="s">
        <v>209</v>
      </c>
      <c r="FN3" s="902" t="s">
        <v>210</v>
      </c>
      <c r="FO3" s="932" t="s">
        <v>211</v>
      </c>
      <c r="FP3" s="902" t="s">
        <v>212</v>
      </c>
      <c r="FQ3" s="932" t="s">
        <v>213</v>
      </c>
      <c r="FR3" s="902" t="s">
        <v>214</v>
      </c>
      <c r="FS3" s="932" t="s">
        <v>215</v>
      </c>
      <c r="FT3" s="902" t="s">
        <v>216</v>
      </c>
      <c r="FU3" s="933" t="s">
        <v>217</v>
      </c>
      <c r="FV3" s="938" t="s">
        <v>218</v>
      </c>
      <c r="FW3" s="939" t="s">
        <v>219</v>
      </c>
      <c r="FX3" s="939" t="s">
        <v>220</v>
      </c>
      <c r="FY3" s="939" t="s">
        <v>221</v>
      </c>
      <c r="FZ3" s="939" t="s">
        <v>222</v>
      </c>
      <c r="GA3" s="939" t="s">
        <v>223</v>
      </c>
      <c r="GB3" s="939" t="s">
        <v>224</v>
      </c>
      <c r="GC3" s="939" t="s">
        <v>225</v>
      </c>
      <c r="GD3" s="939" t="s">
        <v>226</v>
      </c>
      <c r="GE3" s="940" t="s">
        <v>227</v>
      </c>
      <c r="GF3" s="941" t="s">
        <v>228</v>
      </c>
      <c r="GG3" s="942" t="s">
        <v>229</v>
      </c>
      <c r="GH3" s="942" t="s">
        <v>230</v>
      </c>
      <c r="GI3" s="942" t="s">
        <v>231</v>
      </c>
      <c r="GJ3" s="943" t="s">
        <v>232</v>
      </c>
      <c r="GK3" s="945" t="s">
        <v>233</v>
      </c>
      <c r="GL3" s="935" t="s">
        <v>234</v>
      </c>
      <c r="GM3" s="935" t="s">
        <v>235</v>
      </c>
      <c r="GN3" s="935" t="s">
        <v>236</v>
      </c>
      <c r="GO3" s="935" t="s">
        <v>237</v>
      </c>
      <c r="GP3" s="935" t="s">
        <v>238</v>
      </c>
      <c r="GQ3" s="935" t="s">
        <v>239</v>
      </c>
      <c r="GR3" s="935" t="s">
        <v>240</v>
      </c>
      <c r="GS3" s="935" t="s">
        <v>241</v>
      </c>
      <c r="GT3" s="935" t="s">
        <v>242</v>
      </c>
      <c r="GU3" s="935" t="s">
        <v>243</v>
      </c>
      <c r="GV3" s="935" t="s">
        <v>244</v>
      </c>
      <c r="GW3" s="935" t="s">
        <v>245</v>
      </c>
      <c r="GX3" s="944" t="s">
        <v>246</v>
      </c>
      <c r="GY3" s="936" t="s">
        <v>247</v>
      </c>
      <c r="GZ3" s="938" t="s">
        <v>248</v>
      </c>
      <c r="HA3" s="939" t="s">
        <v>249</v>
      </c>
      <c r="HB3" s="939" t="s">
        <v>250</v>
      </c>
      <c r="HC3" s="939" t="s">
        <v>251</v>
      </c>
      <c r="HD3" s="939" t="s">
        <v>252</v>
      </c>
      <c r="HE3" s="939" t="s">
        <v>253</v>
      </c>
      <c r="HF3" s="946" t="s">
        <v>254</v>
      </c>
      <c r="HG3" s="951" t="s">
        <v>255</v>
      </c>
      <c r="HH3" s="948" t="s">
        <v>256</v>
      </c>
      <c r="HI3" s="949" t="s">
        <v>257</v>
      </c>
      <c r="HJ3" s="949" t="s">
        <v>258</v>
      </c>
      <c r="HK3" s="949" t="s">
        <v>259</v>
      </c>
      <c r="HL3" s="949" t="s">
        <v>260</v>
      </c>
      <c r="HM3" s="949" t="s">
        <v>261</v>
      </c>
      <c r="HN3" s="949" t="s">
        <v>262</v>
      </c>
      <c r="HO3" s="949" t="s">
        <v>263</v>
      </c>
      <c r="HP3" s="949" t="s">
        <v>264</v>
      </c>
      <c r="HQ3" s="949" t="s">
        <v>265</v>
      </c>
      <c r="HR3" s="949" t="s">
        <v>266</v>
      </c>
      <c r="HS3" s="949" t="s">
        <v>267</v>
      </c>
      <c r="HT3" s="950" t="s">
        <v>268</v>
      </c>
      <c r="HU3" s="955" t="s">
        <v>269</v>
      </c>
      <c r="HV3" s="956" t="s">
        <v>270</v>
      </c>
      <c r="HW3" s="957" t="s">
        <v>271</v>
      </c>
      <c r="HX3" s="954" t="s">
        <v>272</v>
      </c>
      <c r="HY3" s="959" t="s">
        <v>41</v>
      </c>
    </row>
    <row r="4" spans="1:233" ht="39.950000000000003" customHeight="1">
      <c r="A4" s="846" t="s">
        <v>273</v>
      </c>
      <c r="B4" s="85"/>
      <c r="C4" s="72" t="str">
        <f>IF(ISBLANK('Afghanistan 2013'!$H$12),"",'Afghanistan 2013'!$H$12)</f>
        <v>Yes</v>
      </c>
      <c r="D4" s="72" t="str">
        <f>IF(ISBLANK('Afghanistan 2013'!$D$13),"",'Afghanistan 2013'!$D$13)</f>
        <v>Contraceptive Security Sub-Committee of the Coordinated Procurement and Distribution Committee at the MoPH</v>
      </c>
      <c r="E4" s="107"/>
      <c r="F4" s="72" t="str">
        <f>IF(ISBLANK('Afghanistan 2013'!$D$15),"",'Afghanistan 2013'!$D$15)</f>
        <v>Yes</v>
      </c>
      <c r="G4" s="72" t="str">
        <f>IF(ISBLANK('Afghanistan 2013'!$F$15),"",'Afghanistan 2013'!$F$15)</f>
        <v>Futures Group/COMPRI-A Project, Afghanistan Social Marketing Organization (ASMO), Marie Stopes (very small scale)</v>
      </c>
      <c r="H4" s="72" t="str">
        <f>IF(ISBLANK('Afghanistan 2013'!$D$16),"",'Afghanistan 2013'!$D$16)</f>
        <v>Yes</v>
      </c>
      <c r="I4" s="72" t="str">
        <f>IF(ISBLANK('Afghanistan 2013'!$F$16),"",'Afghanistan 2013'!$F$16)</f>
        <v>Marie Stopes, ASMO</v>
      </c>
      <c r="J4" s="72" t="str">
        <f>IF(ISBLANK('Afghanistan 2013'!$D$17),"",'Afghanistan 2013'!$D$17)</f>
        <v>No</v>
      </c>
      <c r="K4" s="72" t="str">
        <f>IF(ISBLANK('Afghanistan 2013'!$F$17),"",'Afghanistan 2013'!$F$17)</f>
        <v/>
      </c>
      <c r="L4" s="72" t="str">
        <f>IF(ISBLANK('Afghanistan 2013'!$D$18),"",'Afghanistan 2013'!$D$18)</f>
        <v>No</v>
      </c>
      <c r="M4" s="72" t="str">
        <f>IF(ISBLANK('Afghanistan 2013'!$F$18),"",'Afghanistan 2013'!$F$18)</f>
        <v/>
      </c>
      <c r="N4" s="72" t="str">
        <f>IF(ISBLANK('Afghanistan 2013'!$D$19),"",'Afghanistan 2013'!$D$19)</f>
        <v>Yes</v>
      </c>
      <c r="O4" s="72" t="str">
        <f>IF(ISBLANK('Afghanistan 2013'!$F$19),"",'Afghanistan 2013'!$F$19)</f>
        <v>UNFPA</v>
      </c>
      <c r="P4" s="72" t="str">
        <f>IF(ISBLANK('Afghanistan 2013'!$D$20),"",'Afghanistan 2013'!$D$20)</f>
        <v>Yes</v>
      </c>
      <c r="Q4" s="72" t="str">
        <f>IF(ISBLANK('Afghanistan 2013'!$F$20),"",'Afghanistan 2013'!$F$20)</f>
        <v>Reproductive Health Department</v>
      </c>
      <c r="R4" s="72" t="str">
        <f>IF(ISBLANK('Afghanistan 2013'!$D$21),"",'Afghanistan 2013'!$D$21)</f>
        <v>Yes</v>
      </c>
      <c r="S4" s="72" t="str">
        <f>IF(ISBLANK('Afghanistan 2013'!$F$21),"",'Afghanistan 2013'!$F$21)</f>
        <v>Central Medical Store</v>
      </c>
      <c r="T4" s="72" t="str">
        <f>IF(ISBLANK('Afghanistan 2013'!$D$22),"",'Afghanistan 2013'!$D$22)</f>
        <v>No</v>
      </c>
      <c r="U4" s="72" t="str">
        <f>IF(ISBLANK('Afghanistan 2013'!$F$22),"",'Afghanistan 2013'!$F$22)</f>
        <v/>
      </c>
      <c r="V4" s="72" t="str">
        <f>IF(ISBLANK('Afghanistan 2013'!$D$23),"",'Afghanistan 2013'!$D$23)</f>
        <v/>
      </c>
      <c r="W4" s="72" t="str">
        <f>IF(ISBLANK('Afghanistan 2013'!$F$23),"",'Afghanistan 2013'!$F$23)</f>
        <v/>
      </c>
      <c r="X4" s="72" t="str">
        <f>IF(ISBLANK('Afghanistan 2013'!$H$24),"",'Afghanistan 2013'!$H$24)</f>
        <v>0 times</v>
      </c>
      <c r="Y4" s="72" t="str">
        <f>IF(ISBLANK('Afghanistan 2013'!$H$25),"",'Afghanistan 2013'!$H$25)</f>
        <v>No</v>
      </c>
      <c r="Z4" s="72" t="str">
        <f>IF(ISBLANK('Afghanistan 2013'!$D$26),"",'Afghanistan 2013'!$D$26)</f>
        <v>Don't know</v>
      </c>
      <c r="AA4" s="72" t="str">
        <f>IF(ISBLANK('Afghanistan 2013'!$F$26),"",'Afghanistan 2013'!$F$26)</f>
        <v>Not applicable</v>
      </c>
      <c r="AB4" s="72" t="str">
        <f>IF(ISBLANK('Afghanistan 2013'!$H$26),"",'Afghanistan 2013'!$H$26)</f>
        <v>Not applicable</v>
      </c>
      <c r="AC4" s="86"/>
      <c r="AD4" s="73" t="str">
        <f>IF(ISBLANK('Afghanistan 2013'!$F$28),"",'Afghanistan 2013'!$F$28)</f>
        <v>March</v>
      </c>
      <c r="AE4" s="73" t="str">
        <f>IF(ISBLANK('Afghanistan 2013'!$H$28),"",'Afghanistan 2013'!$H$28)</f>
        <v>February</v>
      </c>
      <c r="AF4" s="371" t="str">
        <f>IF(ISBLANK('Afghanistan 2013'!$G$29),"",'Afghanistan 2013'!$G$29)</f>
        <v>Not applicable</v>
      </c>
      <c r="AG4" s="109" t="str">
        <f>IF(ISBLANK('Afghanistan 2013'!$E$30),"",'Afghanistan 2013'!$E$30)</f>
        <v>Not applicable</v>
      </c>
      <c r="AH4" s="109" t="str">
        <f>IF(ISBLANK('Afghanistan 2013'!$G$30),"",'Afghanistan 2013'!$G$30)</f>
        <v>Not applicable</v>
      </c>
      <c r="AI4" s="109" t="str">
        <f>IF(ISBLANK('Afghanistan 2013'!$H$31),"",'Afghanistan 2013'!$H$31)</f>
        <v>No</v>
      </c>
      <c r="AJ4" s="74" t="str">
        <f>IF(ISBLANK('Afghanistan 2013'!$H$32),"",'Afghanistan 2013'!$H$32)</f>
        <v>Don't know</v>
      </c>
      <c r="AK4" s="74" t="str">
        <f>IF(ISBLANK('Afghanistan 2013'!$E$35),"",'Afghanistan 2013'!$E$35)</f>
        <v>Don't know</v>
      </c>
      <c r="AL4" s="73" t="str">
        <f>IF(ISBLANK('Afghanistan 2013'!$F$35),"",'Afghanistan 2013'!$F$35)</f>
        <v>Don't know</v>
      </c>
      <c r="AM4" s="73" t="str">
        <f>IF(ISBLANK('Afghanistan 2013'!$G$35),"",'Afghanistan 2013'!$G$35)</f>
        <v/>
      </c>
      <c r="AN4" s="73" t="str">
        <f>IF(ISBLANK('Afghanistan 2013'!$H$35),"",'Afghanistan 2013'!$H$35)</f>
        <v/>
      </c>
      <c r="AO4" s="74" t="str">
        <f>IF(ISBLANK('Afghanistan 2013'!$E$36),"",'Afghanistan 2013'!$E$36)</f>
        <v>Don't know</v>
      </c>
      <c r="AP4" s="73" t="str">
        <f>IF(ISBLANK('Afghanistan 2013'!$F$36),"",'Afghanistan 2013'!$F$36)</f>
        <v>Don't know</v>
      </c>
      <c r="AQ4" s="73" t="str">
        <f>IF(ISBLANK('Afghanistan 2013'!$G$36),"",'Afghanistan 2013'!$G$36)</f>
        <v/>
      </c>
      <c r="AR4" s="73" t="str">
        <f>IF(ISBLANK('Afghanistan 2013'!$H$36),"",'Afghanistan 2013'!$H$36)</f>
        <v/>
      </c>
      <c r="AS4" s="74" t="str">
        <f>IF(ISBLANK('Afghanistan 2013'!$E$37),"",'Afghanistan 2013'!$E$37)</f>
        <v>Don't know</v>
      </c>
      <c r="AT4" s="73" t="str">
        <f>IF(ISBLANK('Afghanistan 2013'!$H$37),"",'Afghanistan 2013'!$H$37)</f>
        <v/>
      </c>
      <c r="AU4" s="73" t="str">
        <f>IF(ISBLANK('Afghanistan 2013'!$H$38),"",'Afghanistan 2013'!$H$38)</f>
        <v>Don't know</v>
      </c>
      <c r="AV4" s="73" t="str">
        <f>IF(ISBLANK('Afghanistan 2013'!$D$41),"",'Afghanistan 2013'!$D$41)</f>
        <v>Don't know</v>
      </c>
      <c r="AW4" s="73" t="str">
        <f>IF(ISBLANK('Afghanistan 2013'!$D$42),"",'Afghanistan 2013'!$D$42)</f>
        <v>Don't know</v>
      </c>
      <c r="AX4" s="74" t="str">
        <f>IF(ISBLANK('Afghanistan 2013'!$E$41),"",'Afghanistan 2013'!$E$41)</f>
        <v>Don't know</v>
      </c>
      <c r="AY4" s="89">
        <f>IF(ISBLANK('Afghanistan 2013'!$F$41),"",'Afghanistan 2013'!$F$41)</f>
        <v>2012</v>
      </c>
      <c r="AZ4" s="74" t="str">
        <f>IF(ISBLANK('Afghanistan 2013'!$G$41),"",'Afghanistan 2013'!$G$41)</f>
        <v/>
      </c>
      <c r="BA4" s="73" t="str">
        <f>IF(ISBLANK('Afghanistan 2013'!$H$41),"",'Afghanistan 2013'!$H$41)</f>
        <v>Don't know - Most likely $0</v>
      </c>
      <c r="BB4" s="73" t="str">
        <f>IF(ISBLANK('Afghanistan 2013'!$D$43),"",'Afghanistan 2013'!$D$43)</f>
        <v>Don't know</v>
      </c>
      <c r="BC4" s="74" t="str">
        <f>IF(ISBLANK('Afghanistan 2013'!$D$44),"",'Afghanistan 2013'!$D$44)</f>
        <v>Don't know</v>
      </c>
      <c r="BD4" s="74" t="str">
        <f>IF(ISBLANK('Afghanistan 2013'!$E$43),"",'Afghanistan 2013'!$E$43)</f>
        <v>Don't know</v>
      </c>
      <c r="BE4" s="89">
        <f>IF(ISBLANK('Afghanistan 2013'!$F$43),"",'Afghanistan 2013'!$F$43)</f>
        <v>2012</v>
      </c>
      <c r="BF4" s="74" t="str">
        <f>IF(ISBLANK('Afghanistan 2013'!$G$43),"",'Afghanistan 2013'!$G$43)</f>
        <v/>
      </c>
      <c r="BG4" s="73" t="str">
        <f>IF(ISBLANK('Afghanistan 2013'!$H$43),"",'Afghanistan 2013'!$H$43)</f>
        <v/>
      </c>
      <c r="BH4" s="763" t="str">
        <f>IF(ISBLANK('Afghanistan 2013'!$E$45),"",'Afghanistan 2013'!$E$45)</f>
        <v>Don't know</v>
      </c>
      <c r="BI4" s="73" t="str">
        <f>IF(ISBLANK('Afghanistan 2013'!$H$45),"",'Afghanistan 2013'!$H$45)</f>
        <v/>
      </c>
      <c r="BJ4" s="75"/>
      <c r="BK4" s="73" t="str">
        <f>IF(ISBLANK('Afghanistan 2013'!$D$49),"",'Afghanistan 2013'!$D$49)</f>
        <v>Yes</v>
      </c>
      <c r="BL4" s="74" t="str">
        <f>IF(ISBLANK('Afghanistan 2013'!$D$50),"",'Afghanistan 2013'!$D$50)</f>
        <v>USAID, UNFPA</v>
      </c>
      <c r="BM4" s="74" t="str">
        <f>IF(ISBLANK('Afghanistan 2013'!$E$49),"",'Afghanistan 2013'!$E$49)</f>
        <v>Don't know</v>
      </c>
      <c r="BN4" s="74" t="str">
        <f>IF(ISBLANK('Afghanistan 2013'!$F$49),"",'Afghanistan 2013'!$F$49)</f>
        <v>Don't know</v>
      </c>
      <c r="BO4" s="74" t="str">
        <f>IF(ISBLANK('Afghanistan 2013'!$G$49),"",'Afghanistan 2013'!$G$49)</f>
        <v/>
      </c>
      <c r="BP4" s="73" t="str">
        <f>IF(ISBLANK('Afghanistan 2013'!$H$49),"",'Afghanistan 2013'!$H$49)</f>
        <v/>
      </c>
      <c r="BQ4" s="73" t="str">
        <f>IF(ISBLANK('Afghanistan 2013'!$D$51),"",'Afghanistan 2013'!$D$51)</f>
        <v>Don't know</v>
      </c>
      <c r="BR4" s="74" t="str">
        <f>IF(ISBLANK('Afghanistan 2013'!$E$51),"",'Afghanistan 2013'!$E$51)</f>
        <v/>
      </c>
      <c r="BS4" s="89">
        <f>IF(ISBLANK('Afghanistan 2013'!$F$51),"",'Afghanistan 2013'!$F$51)</f>
        <v>2012</v>
      </c>
      <c r="BT4" s="89" t="str">
        <f>IF(ISBLANK('Afghanistan 2013'!$G$51),"",'Afghanistan 2013'!$G$51)</f>
        <v/>
      </c>
      <c r="BU4" s="74" t="str">
        <f>IF(ISBLANK('Afghanistan 2013'!$H$51),"",'Afghanistan 2013'!$H$51)</f>
        <v/>
      </c>
      <c r="BV4" s="73" t="str">
        <f>IF(ISBLANK('Afghanistan 2013'!$D$52),"",'Afghanistan 2013'!$D$52)</f>
        <v>Don't know</v>
      </c>
      <c r="BW4" s="74" t="str">
        <f>IF(ISBLANK('Afghanistan 2013'!$E$52),"",'Afghanistan 2013'!$E$52)</f>
        <v/>
      </c>
      <c r="BX4" s="73">
        <f>IF(ISBLANK('Afghanistan 2013'!$F$52),"",'Afghanistan 2013'!$F$52)</f>
        <v>2012</v>
      </c>
      <c r="BY4" s="74" t="str">
        <f>IF(ISBLANK('Afghanistan 2013'!$G$52),"",'Afghanistan 2013'!$G$52)</f>
        <v/>
      </c>
      <c r="BZ4" s="74" t="str">
        <f>IF(ISBLANK('Afghanistan 2013'!$H$52),"",'Afghanistan 2013'!$H$52)</f>
        <v/>
      </c>
      <c r="CA4" s="763" t="str">
        <f>IF(ISBLANK('Afghanistan 2013'!$E$53),"",'Afghanistan 2013'!$E$53)</f>
        <v>Don't know</v>
      </c>
      <c r="CB4" s="74" t="str">
        <f>IF(ISBLANK('Afghanistan 2013'!$H$53),"",'Afghanistan 2013'!$H$53)</f>
        <v/>
      </c>
      <c r="CC4" s="76" t="str">
        <f>IF(ISBLANK('Afghanistan 2013'!$F$56),"",'Afghanistan 2013'!$F$56)</f>
        <v>Don't know</v>
      </c>
      <c r="CD4" s="73" t="str">
        <f>IF(ISBLANK('Afghanistan 2013'!$G$56),"",'Afghanistan 2013'!$G$56)</f>
        <v xml:space="preserve">Comments:
</v>
      </c>
      <c r="CE4" s="76" t="str">
        <f>IF(ISBLANK('Afghanistan 2013'!$F$57),"",'Afghanistan 2013'!$F$57)</f>
        <v>Don't know</v>
      </c>
      <c r="CF4" s="73" t="str">
        <f>IF(ISBLANK('Afghanistan 2013'!$G$57),"",'Afghanistan 2013'!$G$57)</f>
        <v xml:space="preserve">Comments:
</v>
      </c>
      <c r="CG4" s="76" t="str">
        <f>IF(ISBLANK('Afghanistan 2013'!$F$58),"",'Afghanistan 2013'!$F$58)</f>
        <v>Don't know</v>
      </c>
      <c r="CH4" s="73" t="str">
        <f>IF(ISBLANK('Afghanistan 2013'!$G$58),"",'Afghanistan 2013'!$G$58)</f>
        <v xml:space="preserve">Comments: </v>
      </c>
      <c r="CI4" s="73" t="str">
        <f>IF(ISBLANK('Afghanistan 2013'!$F$59),"",'Afghanistan 2013'!$F$59)</f>
        <v/>
      </c>
      <c r="CJ4" s="73" t="str">
        <f>IF(ISBLANK('Afghanistan 2013'!$G$59),"",'Afghanistan 2013'!$G$59)</f>
        <v xml:space="preserve">Comments:
</v>
      </c>
      <c r="CK4" s="73" t="str">
        <f>IF(ISBLANK('Afghanistan 2013'!$F$61),"",'Afghanistan 2013'!$F$61)</f>
        <v>Don't know</v>
      </c>
      <c r="CL4" s="73" t="str">
        <f>IF(ISBLANK('Afghanistan 2013'!$F$62),"",'Afghanistan 2013'!$F$62)</f>
        <v>Don't know</v>
      </c>
      <c r="CM4" s="73" t="str">
        <f>IF(ISBLANK('Afghanistan 2013'!$F$63),"",'Afghanistan 2013'!$F$63)</f>
        <v>Don't know</v>
      </c>
      <c r="CN4" s="73" t="str">
        <f>IF(ISBLANK('Afghanistan 2013'!$D$64),"",'Afghanistan 2013'!$D$64)</f>
        <v/>
      </c>
      <c r="CO4" s="106"/>
      <c r="CP4" s="77"/>
      <c r="CQ4" s="78" t="str">
        <f>IF(ISBLANK('Afghanistan 2013'!$D$68),"",'Afghanistan 2013'!$D$68)</f>
        <v>Yes</v>
      </c>
      <c r="CR4" s="78" t="str">
        <f>IF(ISBLANK('Afghanistan 2013'!$D$69),"",'Afghanistan 2013'!$D$69)</f>
        <v>Yes</v>
      </c>
      <c r="CS4" s="78" t="str">
        <f>IF(ISBLANK('Afghanistan 2013'!$D$70),"",'Afghanistan 2013'!$D$70)</f>
        <v>Yes</v>
      </c>
      <c r="CT4" s="78" t="str">
        <f>IF(ISBLANK('Afghanistan 2013'!$D$71),"",'Afghanistan 2013'!$D$71)</f>
        <v>No</v>
      </c>
      <c r="CU4" s="78" t="str">
        <f>IF(ISBLANK('Afghanistan 2013'!$D$72),"",'Afghanistan 2013'!$D$72)</f>
        <v>Yes</v>
      </c>
      <c r="CV4" s="78" t="str">
        <f>IF(ISBLANK('Afghanistan 2013'!$D$73),"",'Afghanistan 2013'!$D$73)</f>
        <v>Yes</v>
      </c>
      <c r="CW4" s="78" t="str">
        <f>IF(ISBLANK('Afghanistan 2013'!$D$74),"",'Afghanistan 2013'!$D$74)</f>
        <v>No</v>
      </c>
      <c r="CX4" s="78" t="str">
        <f>IF(ISBLANK('Afghanistan 2013'!$D$75),"",'Afghanistan 2013'!$D$75)</f>
        <v>No</v>
      </c>
      <c r="CY4" s="78" t="str">
        <f>IF(ISBLANK('Afghanistan 2013'!$D$76),"",'Afghanistan 2013'!$D$76)</f>
        <v>No</v>
      </c>
      <c r="CZ4" s="78" t="str">
        <f>IF(ISBLANK('Afghanistan 2013'!$D$77),"",'Afghanistan 2013'!$D$77)</f>
        <v>Yes</v>
      </c>
      <c r="DA4" s="78" t="str">
        <f>IF(ISBLANK('Afghanistan 2013'!$D$78),"",'Afghanistan 2013'!$D$78)</f>
        <v>No</v>
      </c>
      <c r="DB4" s="78" t="str">
        <f>IF(ISBLANK('Afghanistan 2013'!$D$79),"",'Afghanistan 2013'!$D$79)</f>
        <v>No</v>
      </c>
      <c r="DC4" s="77"/>
      <c r="DD4" s="78" t="str">
        <f>IF(ISBLANK('Afghanistan 2013'!$F$68),"",'Afghanistan 2013'!$F$68)</f>
        <v>Yes</v>
      </c>
      <c r="DE4" s="78" t="str">
        <f>IF(ISBLANK('Afghanistan 2013'!$F$69),"",'Afghanistan 2013'!$F$69)</f>
        <v>Yes</v>
      </c>
      <c r="DF4" s="78" t="str">
        <f>IF(ISBLANK('Afghanistan 2013'!$F$70),"",'Afghanistan 2013'!$F$70)</f>
        <v>Yes</v>
      </c>
      <c r="DG4" s="78" t="str">
        <f>IF(ISBLANK('Afghanistan 2013'!$F$71),"",'Afghanistan 2013'!$F$71)</f>
        <v>No</v>
      </c>
      <c r="DH4" s="78" t="str">
        <f>IF(ISBLANK('Afghanistan 2013'!$F$72),"",'Afghanistan 2013'!$F$72)</f>
        <v>Yes</v>
      </c>
      <c r="DI4" s="78" t="str">
        <f>IF(ISBLANK('Afghanistan 2013'!$F$73),"",'Afghanistan 2013'!$F$73)</f>
        <v>Yes</v>
      </c>
      <c r="DJ4" s="78" t="str">
        <f>IF(ISBLANK('Afghanistan 2013'!$F$74),"",'Afghanistan 2013'!$F$74)</f>
        <v>No</v>
      </c>
      <c r="DK4" s="78" t="str">
        <f>IF(ISBLANK('Afghanistan 2013'!$F$75),"",'Afghanistan 2013'!$F$75)</f>
        <v>No</v>
      </c>
      <c r="DL4" s="78" t="str">
        <f>IF(ISBLANK('Afghanistan 2013'!$F$76),"",'Afghanistan 2013'!$F$76)</f>
        <v>No</v>
      </c>
      <c r="DM4" s="78" t="str">
        <f>IF(ISBLANK('Afghanistan 2013'!$F$77),"",'Afghanistan 2013'!$F$77)</f>
        <v>Yes</v>
      </c>
      <c r="DN4" s="78" t="str">
        <f>IF(ISBLANK('Afghanistan 2013'!$F$78),"",'Afghanistan 2013'!$F$78)</f>
        <v>No</v>
      </c>
      <c r="DO4" s="78" t="str">
        <f>IF(ISBLANK('Afghanistan 2013'!$F$79),"",'Afghanistan 2013'!$F$79)</f>
        <v>No</v>
      </c>
      <c r="DP4" s="79"/>
      <c r="DQ4" s="78" t="str">
        <f>IF(ISBLANK('Afghanistan 2013'!$G$68),"",'Afghanistan 2013'!$G$68)</f>
        <v>Yes</v>
      </c>
      <c r="DR4" s="78" t="str">
        <f>IF(ISBLANK('Afghanistan 2013'!$G$69),"",'Afghanistan 2013'!$G$69)</f>
        <v>Yes</v>
      </c>
      <c r="DS4" s="78" t="str">
        <f>IF(ISBLANK('Afghanistan 2013'!$G$70),"",'Afghanistan 2013'!$G$70)</f>
        <v>Yes</v>
      </c>
      <c r="DT4" s="78" t="str">
        <f>IF(ISBLANK('Afghanistan 2013'!$G$71),"",'Afghanistan 2013'!$G$71)</f>
        <v>No</v>
      </c>
      <c r="DU4" s="78" t="str">
        <f>IF(ISBLANK('Afghanistan 2013'!$G$72),"",'Afghanistan 2013'!$G$72)</f>
        <v>Yes</v>
      </c>
      <c r="DV4" s="78" t="str">
        <f>IF(ISBLANK('Afghanistan 2013'!$G$73),"",'Afghanistan 2013'!$G$73)</f>
        <v>Yes</v>
      </c>
      <c r="DW4" s="78" t="str">
        <f>IF(ISBLANK('Afghanistan 2013'!$G$74),"",'Afghanistan 2013'!$G$74)</f>
        <v>No</v>
      </c>
      <c r="DX4" s="78" t="str">
        <f>IF(ISBLANK('Afghanistan 2013'!$G$75),"",'Afghanistan 2013'!$G$75)</f>
        <v>No</v>
      </c>
      <c r="DY4" s="78" t="str">
        <f>IF(ISBLANK('Afghanistan 2013'!$G$76),"",'Afghanistan 2013'!$G$76)</f>
        <v>No</v>
      </c>
      <c r="DZ4" s="78" t="str">
        <f>IF(ISBLANK('Afghanistan 2013'!$G$77),"",'Afghanistan 2013'!$G$77)</f>
        <v>Yes</v>
      </c>
      <c r="EA4" s="78" t="str">
        <f>IF(ISBLANK('Afghanistan 2013'!$G$78),"",'Afghanistan 2013'!$G$78)</f>
        <v>No</v>
      </c>
      <c r="EB4" s="78" t="str">
        <f>IF(ISBLANK('Afghanistan 2013'!$G$79),"",'Afghanistan 2013'!$G$79)</f>
        <v>No</v>
      </c>
      <c r="EC4" s="79"/>
      <c r="ED4" s="78" t="str">
        <f>IF(ISBLANK('Afghanistan 2013'!$H$68),"",'Afghanistan 2013'!$H$68)</f>
        <v>Yes</v>
      </c>
      <c r="EE4" s="78" t="str">
        <f>IF(ISBLANK('Afghanistan 2013'!$H$69),"",'Afghanistan 2013'!$H$69)</f>
        <v>No</v>
      </c>
      <c r="EF4" s="78" t="str">
        <f>IF(ISBLANK('Afghanistan 2013'!$H$70),"",'Afghanistan 2013'!$H$70)</f>
        <v>Yes</v>
      </c>
      <c r="EG4" s="78" t="str">
        <f>IF(ISBLANK('Afghanistan 2013'!$H$71),"",'Afghanistan 2013'!$H$71)</f>
        <v>No</v>
      </c>
      <c r="EH4" s="78" t="str">
        <f>IF(ISBLANK('Afghanistan 2013'!$H$72),"",'Afghanistan 2013'!$H$72)</f>
        <v>No</v>
      </c>
      <c r="EI4" s="78" t="str">
        <f>IF(ISBLANK('Afghanistan 2013'!$H$73),"",'Afghanistan 2013'!$H$73)</f>
        <v>Yes</v>
      </c>
      <c r="EJ4" s="78" t="str">
        <f>IF(ISBLANK('Afghanistan 2013'!$H$74),"",'Afghanistan 2013'!$H$74)</f>
        <v>No</v>
      </c>
      <c r="EK4" s="78" t="str">
        <f>IF(ISBLANK('Afghanistan 2013'!$H$75),"",'Afghanistan 2013'!$H$75)</f>
        <v>No</v>
      </c>
      <c r="EL4" s="78" t="str">
        <f>IF(ISBLANK('Afghanistan 2013'!$H$76),"",'Afghanistan 2013'!$H$76)</f>
        <v>No</v>
      </c>
      <c r="EM4" s="78" t="str">
        <f>IF(ISBLANK('Afghanistan 2013'!$H$77),"",'Afghanistan 2013'!$H$77)</f>
        <v>No</v>
      </c>
      <c r="EN4" s="78" t="str">
        <f>IF(ISBLANK('Afghanistan 2013'!$H$78),"",'Afghanistan 2013'!$H$78)</f>
        <v>No</v>
      </c>
      <c r="EO4" s="78" t="str">
        <f>IF(ISBLANK('Afghanistan 2013'!$H$79),"",'Afghanistan 2013'!$H$79)</f>
        <v>No</v>
      </c>
      <c r="EP4" s="78" t="str">
        <f>IF(ISBLANK('Afghanistan 2013'!$D$80),"",'Afghanistan 2013'!$D$80)</f>
        <v/>
      </c>
      <c r="EQ4" s="80"/>
      <c r="ER4" s="81" t="str">
        <f>IF(ISBLANK('Afghanistan 2013'!$H$82),"",'Afghanistan 2013'!$H$82)</f>
        <v>No</v>
      </c>
      <c r="ES4" s="81" t="str">
        <f>IF(ISBLANK('Afghanistan 2013'!$C$85),"",'Afghanistan 2013'!$C$85)</f>
        <v/>
      </c>
      <c r="ET4" s="81" t="str">
        <f>IF(ISBLANK('Afghanistan 2013'!$D$85),"",'Afghanistan 2013'!$D$85)</f>
        <v/>
      </c>
      <c r="EU4" s="81" t="str">
        <f>IF(ISBLANK('Afghanistan 2013'!$F$85),"",'Afghanistan 2013'!$F$85)</f>
        <v/>
      </c>
      <c r="EV4" s="81" t="str">
        <f>IF(ISBLANK('Afghanistan 2013'!$G$85),"",'Afghanistan 2013'!$G$85)</f>
        <v/>
      </c>
      <c r="EW4" s="81" t="str">
        <f>IF(ISBLANK('Afghanistan 2013'!$F$86),"",'Afghanistan 2013'!$F$86)</f>
        <v>Yes</v>
      </c>
      <c r="EX4" s="81" t="str">
        <f>IF(ISBLANK('Afghanistan 2013'!$E$87),"",'Afghanistan 2013'!$E$87)</f>
        <v>Commercial sector</v>
      </c>
      <c r="EY4" s="81" t="str">
        <f>IF(ISBLANK('Afghanistan 2013'!$E$88),"",'Afghanistan 2013'!$E$88)</f>
        <v>Import duties are taken as a percentage of total in products for distribution (not cash).</v>
      </c>
      <c r="EZ4" s="81" t="str">
        <f>IF(ISBLANK('Afghanistan 2013'!$H$89),"",'Afghanistan 2013'!$H$89)</f>
        <v>No</v>
      </c>
      <c r="FA4" s="81" t="str">
        <f>IF(ISBLANK('Afghanistan 2013'!$D$90),"",'Afghanistan 2013'!$D$90)</f>
        <v>Not applicable</v>
      </c>
      <c r="FB4" s="81" t="str">
        <f>IF(ISBLANK('Afghanistan 2013'!$H$91),"",'Afghanistan 2013'!$H$91)</f>
        <v>Yes</v>
      </c>
      <c r="FC4" s="81" t="str">
        <f>IF(ISBLANK('Afghanistan 2013'!$D$92),"",'Afghanistan 2013'!$D$92)</f>
        <v>National Essential Drug List includes contraceptives</v>
      </c>
      <c r="FD4" s="276"/>
      <c r="FE4" s="81" t="str">
        <f>IF(ISBLANK('Afghanistan 2013'!$D$95),"",'Afghanistan 2013'!$D$95)</f>
        <v>Community health worker</v>
      </c>
      <c r="FF4" s="81" t="str">
        <f>IF(ISBLANK('Afghanistan 2013'!$G$95),"",'Afghanistan 2013'!$G$95)</f>
        <v>Don't know</v>
      </c>
      <c r="FG4" s="81" t="str">
        <f>IF(ISBLANK('Afghanistan 2013'!$D$96),"",'Afghanistan 2013'!$D$96)</f>
        <v>Community health worker</v>
      </c>
      <c r="FH4" s="81" t="str">
        <f>IF(ISBLANK('Afghanistan 2013'!$G$96),"",'Afghanistan 2013'!$G$96)</f>
        <v>Don't know</v>
      </c>
      <c r="FI4" s="81" t="str">
        <f>IF(ISBLANK('Afghanistan 2013'!$D$97),"",'Afghanistan 2013'!$D$97)</f>
        <v>Not applicable</v>
      </c>
      <c r="FJ4" s="81" t="str">
        <f>IF(ISBLANK('Afghanistan 2013'!$G$97),"",'Afghanistan 2013'!$G$97)</f>
        <v>Not applicable</v>
      </c>
      <c r="FK4" s="81" t="str">
        <f>IF(ISBLANK('Afghanistan 2013'!$D$98),"",'Afghanistan 2013'!$D$98)</f>
        <v>Doctor</v>
      </c>
      <c r="FL4" s="81" t="str">
        <f>IF(ISBLANK('Afghanistan 2013'!$G$98),"",'Afghanistan 2013'!$G$98)</f>
        <v>Not applicable</v>
      </c>
      <c r="FM4" s="81" t="str">
        <f>IF(ISBLANK('Afghanistan 2013'!$D$99),"",'Afghanistan 2013'!$D$99)</f>
        <v>Community health worker</v>
      </c>
      <c r="FN4" s="81" t="str">
        <f>IF(ISBLANK('Afghanistan 2013'!$G$99),"",'Afghanistan 2013'!$G$99)</f>
        <v>Don't know</v>
      </c>
      <c r="FO4" s="81" t="str">
        <f>IF(ISBLANK('Afghanistan 2013'!$D$100),"",'Afghanistan 2013'!$D$100)</f>
        <v>Not applicable</v>
      </c>
      <c r="FP4" s="81" t="str">
        <f>IF(ISBLANK('Afghanistan 2013'!$G$100),"",'Afghanistan 2013'!$G$100)</f>
        <v>Not applicable</v>
      </c>
      <c r="FQ4" s="81" t="str">
        <f>IF(ISBLANK('Afghanistan 2013'!$D$101),"",'Afghanistan 2013'!$D$101)</f>
        <v>Don't know</v>
      </c>
      <c r="FR4" s="81" t="str">
        <f>IF(ISBLANK('Afghanistan 2013'!$G$101),"",'Afghanistan 2013'!$G$101)</f>
        <v>Don't know</v>
      </c>
      <c r="FS4" s="81" t="str">
        <f>IF(ISBLANK('Afghanistan 2013'!$D$102),"",'Afghanistan 2013'!$D$102)</f>
        <v>Not applicable</v>
      </c>
      <c r="FT4" s="81" t="str">
        <f>IF(ISBLANK('Afghanistan 2013'!$G$102),"",'Afghanistan 2013'!$G$102)</f>
        <v>Not applicable</v>
      </c>
      <c r="FU4" s="81" t="str">
        <f>IF(ISBLANK('Afghanistan 2013'!$D$103),"",'Afghanistan 2013'!$D$103)</f>
        <v/>
      </c>
      <c r="FV4" s="87"/>
      <c r="FW4" s="81" t="str">
        <f>IF(ISBLANK('Afghanistan 2013'!$D$106),"",'Afghanistan 2013'!$D$106)</f>
        <v>No</v>
      </c>
      <c r="FX4" s="81" t="str">
        <f>IF(ISBLANK('Afghanistan 2013'!$E$106),"",'Afghanistan 2013'!$E$106)</f>
        <v/>
      </c>
      <c r="FY4" s="81" t="str">
        <f>IF(ISBLANK('Afghanistan 2013'!$H$106),"",'Afghanistan 2013'!$H$106)</f>
        <v/>
      </c>
      <c r="FZ4" s="81" t="str">
        <f>IF(ISBLANK('Afghanistan 2013'!$D$107),"",'Afghanistan 2013'!$D$107)</f>
        <v>No</v>
      </c>
      <c r="GA4" s="81" t="str">
        <f>IF(ISBLANK('Afghanistan 2013'!$E$107),"",'Afghanistan 2013'!$E$107)</f>
        <v/>
      </c>
      <c r="GB4" s="81" t="str">
        <f>IF(ISBLANK('Afghanistan 2013'!$H$107),"",'Afghanistan 2013'!$H$107)</f>
        <v/>
      </c>
      <c r="GC4" s="81" t="str">
        <f>IF(ISBLANK('Afghanistan 2013'!$D$108),"",'Afghanistan 2013'!$D$108)</f>
        <v>No</v>
      </c>
      <c r="GD4" s="81" t="str">
        <f>IF(ISBLANK('Afghanistan 2013'!$E$108),"",'Afghanistan 2013'!$E$108)</f>
        <v/>
      </c>
      <c r="GE4" s="81" t="str">
        <f>IF(ISBLANK('Afghanistan 2013'!$H$108),"",'Afghanistan 2013'!$H$108)</f>
        <v/>
      </c>
      <c r="GF4" s="82"/>
      <c r="GG4" s="81" t="str">
        <f>IF(ISBLANK('Afghanistan 2013'!$G$111),"",'Afghanistan 2013'!$G$111)</f>
        <v>No</v>
      </c>
      <c r="GH4" s="81" t="str">
        <f>IF(ISBLANK('Afghanistan 2013'!$G$112),"",'Afghanistan 2013'!$G$112)</f>
        <v>No</v>
      </c>
      <c r="GI4" s="81" t="str">
        <f>IF(ISBLANK('Afghanistan 2013'!$G$113),"",'Afghanistan 2013'!$G$113)</f>
        <v>Not applicable</v>
      </c>
      <c r="GJ4" s="81" t="str">
        <f>IF(ISBLANK('Afghanistan 2013'!$D$114),"",'Afghanistan 2013'!$D$114)</f>
        <v>Not applicable</v>
      </c>
      <c r="GK4" s="82"/>
      <c r="GL4" s="81" t="str">
        <f>IF(ISBLANK('Afghanistan 2013'!$G$116),"",'Afghanistan 2013'!$G$116)</f>
        <v>Yes</v>
      </c>
      <c r="GM4" s="81" t="str">
        <f>IF(ISBLANK('Afghanistan 2013'!$G$117),"",'Afghanistan 2013'!$G$117)</f>
        <v>Yes</v>
      </c>
      <c r="GN4" s="81" t="str">
        <f>IF(ISBLANK('Afghanistan 2013'!$G$118),"",'Afghanistan 2013'!$G$118)</f>
        <v>Yes</v>
      </c>
      <c r="GO4" s="81" t="str">
        <f>IF(ISBLANK('Afghanistan 2013'!$G$119),"",'Afghanistan 2013'!$G$119)</f>
        <v>No</v>
      </c>
      <c r="GP4" s="81" t="str">
        <f>IF(ISBLANK('Afghanistan 2013'!$G$120),"",'Afghanistan 2013'!$G$120)</f>
        <v>Yes</v>
      </c>
      <c r="GQ4" s="81" t="str">
        <f>IF(ISBLANK('Afghanistan 2013'!$G$121),"",'Afghanistan 2013'!$G$121)</f>
        <v>Yes</v>
      </c>
      <c r="GR4" s="81" t="str">
        <f>IF(ISBLANK('Afghanistan 2013'!$G$122),"",'Afghanistan 2013'!$G$122)</f>
        <v>No</v>
      </c>
      <c r="GS4" s="81" t="str">
        <f>IF(ISBLANK('Afghanistan 2013'!$G$123),"",'Afghanistan 2013'!$G$123)</f>
        <v>No</v>
      </c>
      <c r="GT4" s="81" t="str">
        <f>IF(ISBLANK('Afghanistan 2013'!$G$124),"",'Afghanistan 2013'!$G$124)</f>
        <v>No</v>
      </c>
      <c r="GU4" s="81" t="str">
        <f>IF(ISBLANK('Afghanistan 2013'!$G$125),"",'Afghanistan 2013'!$G$125)</f>
        <v>No</v>
      </c>
      <c r="GV4" s="81" t="str">
        <f>IF(ISBLANK('Afghanistan 2013'!$F$126),"",'Afghanistan 2013'!$F$126)</f>
        <v>Not applicable</v>
      </c>
      <c r="GW4" s="81" t="str">
        <f>IF(ISBLANK('Afghanistan 2013'!$F$127),"",'Afghanistan 2013'!$F$127)</f>
        <v>2007 (December)</v>
      </c>
      <c r="GX4" s="81" t="str">
        <f>IF(ISBLANK('Afghanistan 2013'!$D$128),"",'Afghanistan 2013'!$D$128)</f>
        <v>The list is currently being updated and revised. Drugs may be added to the list with justification.</v>
      </c>
      <c r="GY4" s="81" t="str">
        <f>IF(ISBLANK('Afghanistan 2013'!$D$129),"",'Afghanistan 2013'!$D$129)</f>
        <v>National Licensed Drug List</v>
      </c>
      <c r="GZ4" s="82"/>
      <c r="HA4" s="81">
        <f>IF(ISBLANK('Afghanistan 2013'!$F$131),"",'Afghanistan 2013'!$F$131)</f>
        <v>2008</v>
      </c>
      <c r="HB4" s="81" t="str">
        <f>IF(ISBLANK('Afghanistan 2013'!$G$132),"",'Afghanistan 2013'!$G$132)</f>
        <v>Yes</v>
      </c>
      <c r="HC4" s="81" t="str">
        <f>IF(ISBLANK('Afghanistan 2013'!$G$133),"",'Afghanistan 2013'!$G$133)</f>
        <v>No</v>
      </c>
      <c r="HD4" s="81" t="str">
        <f>IF(ISBLANK('Afghanistan 2013'!$G$134),"",'Afghanistan 2013'!$G$134)</f>
        <v>Yes</v>
      </c>
      <c r="HE4" s="81" t="str">
        <f>IF(ISBLANK('Afghanistan 2013'!$G$135),"",'Afghanistan 2013'!$G$135)</f>
        <v>No</v>
      </c>
      <c r="HF4" s="81" t="str">
        <f>IF(ISBLANK('Afghanistan 2013'!$D$136),"",'Afghanistan 2013'!$D$136)</f>
        <v/>
      </c>
      <c r="HG4" s="90"/>
      <c r="HH4" s="83" t="str">
        <f>IF(ISBLANK('Afghanistan 2013'!$G$138),"",'Afghanistan 2013'!$G$138)</f>
        <v>Don't know</v>
      </c>
      <c r="HI4" s="84"/>
      <c r="HJ4" s="83" t="str">
        <f>IF(ISBLANK('Afghanistan 2013'!$G$140),"",'Afghanistan 2013'!$G$140)</f>
        <v>Don't know</v>
      </c>
      <c r="HK4" s="83" t="str">
        <f>IF(ISBLANK('Afghanistan 2013'!$G$141),"",'Afghanistan 2013'!$G$141)</f>
        <v>Don't know</v>
      </c>
      <c r="HL4" s="83" t="str">
        <f>IF(ISBLANK('Afghanistan 2013'!$G$142),"",'Afghanistan 2013'!$G$142)</f>
        <v>Don't know</v>
      </c>
      <c r="HM4" s="83" t="str">
        <f>IF(ISBLANK('Afghanistan 2013'!$G$143),"",'Afghanistan 2013'!$G$143)</f>
        <v>Not applicable</v>
      </c>
      <c r="HN4" s="83" t="str">
        <f>IF(ISBLANK('Afghanistan 2013'!$G$144),"",'Afghanistan 2013'!$G$144)</f>
        <v>Don't know</v>
      </c>
      <c r="HO4" s="83" t="str">
        <f>IF(ISBLANK('Afghanistan 2013'!$G$145),"",'Afghanistan 2013'!$G$145)</f>
        <v>Don't know</v>
      </c>
      <c r="HP4" s="83" t="str">
        <f>IF(ISBLANK('Afghanistan 2013'!$G$146),"",'Afghanistan 2013'!$G$146)</f>
        <v>Not applicable</v>
      </c>
      <c r="HQ4" s="83" t="str">
        <f>IF(ISBLANK('Afghanistan 2013'!$G$147),"",'Afghanistan 2013'!$G$147)</f>
        <v>Not applicable</v>
      </c>
      <c r="HR4" s="83" t="str">
        <f>IF(ISBLANK('Afghanistan 2013'!$G$148),"",'Afghanistan 2013'!$G$148)</f>
        <v>Not applicable</v>
      </c>
      <c r="HS4" s="83" t="str">
        <f>IF(ISBLANK('Afghanistan 2013'!$F$149),"",'Afghanistan 2013'!$F$149)</f>
        <v>Not applicable</v>
      </c>
      <c r="HT4" s="83" t="str">
        <f>IF(ISBLANK('Afghanistan 2013'!$F$150),"",'Afghanistan 2013'!$F$150)</f>
        <v>Not applicable</v>
      </c>
      <c r="HU4" s="84"/>
      <c r="HV4" s="83" t="str">
        <f>IF(ISBLANK('Afghanistan 2013'!$G$152),"",'Afghanistan 2013'!$G$152)</f>
        <v>No</v>
      </c>
      <c r="HW4" s="83" t="str">
        <f>IF(ISBLANK('Afghanistan 2013'!$G$153),"",'Afghanistan 2013'!$G$153)</f>
        <v>No</v>
      </c>
      <c r="HX4" s="88" t="str">
        <f>IF(ISBLANK('Afghanistan 2013'!$D$154),"",'Afghanistan 2013'!$D$154)</f>
        <v>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v>
      </c>
      <c r="HY4" s="765" t="s">
        <v>274</v>
      </c>
    </row>
    <row r="5" spans="1:233" ht="39.950000000000003" customHeight="1">
      <c r="A5" s="846" t="s">
        <v>275</v>
      </c>
      <c r="B5" s="85"/>
      <c r="C5" s="72" t="str">
        <f>IF(ISBLANK('Albania 2013'!$H$12),"",'Albania 2013'!$H$12)</f>
        <v>Yes</v>
      </c>
      <c r="D5" s="72" t="str">
        <f>IF(ISBLANK('Albania 2013'!$D$13),"",'Albania 2013'!$D$13)</f>
        <v>Reproductive Health Committee</v>
      </c>
      <c r="E5" s="107"/>
      <c r="F5" s="72" t="str">
        <f>IF(ISBLANK('Albania 2013'!$D$15),"",'Albania 2013'!$D$15)</f>
        <v>Yes</v>
      </c>
      <c r="G5" s="72" t="str">
        <f>IF(ISBLANK('Albania 2013'!$F$15),"",'Albania 2013'!$F$15)</f>
        <v>NESMARK</v>
      </c>
      <c r="H5" s="72" t="str">
        <f>IF(ISBLANK('Albania 2013'!$D$16),"",'Albania 2013'!$D$16)</f>
        <v>Yes</v>
      </c>
      <c r="I5" s="72" t="str">
        <f>IF(ISBLANK('Albania 2013'!$F$16),"",'Albania 2013'!$F$16)</f>
        <v>Albanian Center for Population and Development</v>
      </c>
      <c r="J5" s="72" t="str">
        <f>IF(ISBLANK('Albania 2013'!$D$17),"",'Albania 2013'!$D$17)</f>
        <v>Yes</v>
      </c>
      <c r="K5" s="72" t="str">
        <f>IF(ISBLANK('Albania 2013'!$F$17),"",'Albania 2013'!$F$17)</f>
        <v>Bayer Schering</v>
      </c>
      <c r="L5" s="72" t="str">
        <f>IF(ISBLANK('Albania 2013'!$D$18),"",'Albania 2013'!$D$18)</f>
        <v>Yes</v>
      </c>
      <c r="M5" s="72" t="str">
        <f>IF(ISBLANK('Albania 2013'!$F$18),"",'Albania 2013'!$F$18)</f>
        <v xml:space="preserve">USAID </v>
      </c>
      <c r="N5" s="72" t="str">
        <f>IF(ISBLANK('Albania 2013'!$D$19),"",'Albania 2013'!$D$19)</f>
        <v>Yes</v>
      </c>
      <c r="O5" s="72" t="str">
        <f>IF(ISBLANK('Albania 2013'!$F$19),"",'Albania 2013'!$F$19)</f>
        <v>UNFPA, WHO, UNICEF</v>
      </c>
      <c r="P5" s="72" t="str">
        <f>IF(ISBLANK('Albania 2013'!$D$20),"",'Albania 2013'!$D$20)</f>
        <v>Yes</v>
      </c>
      <c r="Q5" s="72" t="str">
        <f>IF(ISBLANK('Albania 2013'!$F$20),"",'Albania 2013'!$F$20)</f>
        <v>Deputy Minister of Health, Public Health Directory, Reproductive Health Sector, Hospital Directory, Pharmaceutical Directory, Juridical Directory, Statistics Sector</v>
      </c>
      <c r="R5" s="72" t="str">
        <f>IF(ISBLANK('Albania 2013'!$D$21),"",'Albania 2013'!$D$21)</f>
        <v>Not applicable</v>
      </c>
      <c r="S5" s="72" t="str">
        <f>IF(ISBLANK('Albania 2013'!$F$21),"",'Albania 2013'!$F$21)</f>
        <v/>
      </c>
      <c r="T5" s="72" t="str">
        <f>IF(ISBLANK('Albania 2013'!$D$22),"",'Albania 2013'!$D$22)</f>
        <v>Don't know</v>
      </c>
      <c r="U5" s="72" t="str">
        <f>IF(ISBLANK('Albania 2013'!$F$22),"",'Albania 2013'!$F$22)</f>
        <v/>
      </c>
      <c r="V5" s="72" t="str">
        <f>IF(ISBLANK('Albania 2013'!$D$23),"",'Albania 2013'!$D$23)</f>
        <v>Yes</v>
      </c>
      <c r="W5" s="72" t="str">
        <f>IF(ISBLANK('Albania 2013'!$F$23),"",'Albania 2013'!$F$23)</f>
        <v>Ministry of Labor, Social Affairs and Equal Opportunities, Ministry of Education, Institute of Public Health, Health Insurance Institute</v>
      </c>
      <c r="X5" s="72" t="str">
        <f>IF(ISBLANK('Albania 2013'!$H$24),"",'Albania 2013'!$H$24)</f>
        <v>Don't know</v>
      </c>
      <c r="Y5" s="72" t="str">
        <f>IF(ISBLANK('Albania 2013'!$H$25),"",'Albania 2013'!$H$25)</f>
        <v>Yes</v>
      </c>
      <c r="Z5" s="72" t="str">
        <f>IF(ISBLANK('Albania 2013'!$D$26),"",'Albania 2013'!$D$26)</f>
        <v>Yes</v>
      </c>
      <c r="AA5" s="72" t="str">
        <f>IF(ISBLANK('Albania 2013'!$F$26),"",'Albania 2013'!$F$26)</f>
        <v>LMIS Sector at the Institute of Public Health</v>
      </c>
      <c r="AB5" s="72" t="str">
        <f>IF(ISBLANK('Albania 2013'!$H$26),"",'Albania 2013'!$H$26)</f>
        <v>LMIS Specialist</v>
      </c>
      <c r="AC5" s="86"/>
      <c r="AD5" s="73" t="str">
        <f>IF(ISBLANK('Albania 2013'!$F$28),"",'Albania 2013'!$F$28)</f>
        <v>January</v>
      </c>
      <c r="AE5" s="73" t="str">
        <f>IF(ISBLANK('Albania 2013'!$H$28),"",'Albania 2013'!$H$28)</f>
        <v>December</v>
      </c>
      <c r="AF5" s="371">
        <f>IF(ISBLANK('Albania 2013'!$G$29),"",'Albania 2013'!$G$29)</f>
        <v>43824.94</v>
      </c>
      <c r="AG5" s="109" t="str">
        <f>IF(ISBLANK('Albania 2013'!$E$30),"",'Albania 2013'!$E$30)</f>
        <v>A year and a half</v>
      </c>
      <c r="AH5" s="109" t="str">
        <f>IF(ISBLANK('Albania 2013'!$G$30),"",'Albania 2013'!$G$30)</f>
        <v>LMIS System</v>
      </c>
      <c r="AI5" s="109" t="str">
        <f>IF(ISBLANK('Albania 2013'!$H$31),"",'Albania 2013'!$H$31)</f>
        <v>Yes</v>
      </c>
      <c r="AJ5" s="74" t="str">
        <f>IF(ISBLANK('Albania 2013'!$H$32),"",'Albania 2013'!$H$32)</f>
        <v>Yes</v>
      </c>
      <c r="AK5" s="74">
        <f>IF(ISBLANK('Albania 2013'!$E$35),"",'Albania 2013'!$E$35)</f>
        <v>43824.94</v>
      </c>
      <c r="AL5" s="73" t="str">
        <f>IF(ISBLANK('Albania 2013'!$F$35),"",'Albania 2013'!$F$35)</f>
        <v>Most likely 2012</v>
      </c>
      <c r="AM5" s="73" t="str">
        <f>IF(ISBLANK('Albania 2013'!$G$35),"",'Albania 2013'!$G$35)</f>
        <v>Institute of Public Health</v>
      </c>
      <c r="AN5" s="73" t="str">
        <f>IF(ISBLANK('Albania 2013'!$H$35),"",'Albania 2013'!$H$35)</f>
        <v/>
      </c>
      <c r="AO5" s="74">
        <f>IF(ISBLANK('Albania 2013'!$E$36),"",'Albania 2013'!$E$36)</f>
        <v>0</v>
      </c>
      <c r="AP5" s="73" t="str">
        <f>IF(ISBLANK('Albania 2013'!$F$36),"",'Albania 2013'!$F$36)</f>
        <v>Most likely 2012</v>
      </c>
      <c r="AQ5" s="73" t="str">
        <f>IF(ISBLANK('Albania 2013'!$G$36),"",'Albania 2013'!$G$36)</f>
        <v/>
      </c>
      <c r="AR5" s="73" t="str">
        <f>IF(ISBLANK('Albania 2013'!$H$36),"",'Albania 2013'!$H$36)</f>
        <v/>
      </c>
      <c r="AS5" s="74">
        <f>IF(ISBLANK('Albania 2013'!$E$37),"",'Albania 2013'!$E$37)</f>
        <v>43824.94</v>
      </c>
      <c r="AT5" s="73" t="str">
        <f>IF(ISBLANK('Albania 2013'!$H$37),"",'Albania 2013'!$H$37)</f>
        <v/>
      </c>
      <c r="AU5" s="73" t="str">
        <f>IF(ISBLANK('Albania 2013'!$H$38),"",'Albania 2013'!$H$38)</f>
        <v>Yes</v>
      </c>
      <c r="AV5" s="73" t="str">
        <f>IF(ISBLANK('Albania 2013'!$D$41),"",'Albania 2013'!$D$41)</f>
        <v>Don't know</v>
      </c>
      <c r="AW5" s="73" t="str">
        <f>IF(ISBLANK('Albania 2013'!$D$42),"",'Albania 2013'!$D$42)</f>
        <v>Don't know</v>
      </c>
      <c r="AX5" s="74" t="str">
        <f>IF(ISBLANK('Albania 2013'!$E$41),"",'Albania 2013'!$E$41)</f>
        <v>Don't know</v>
      </c>
      <c r="AY5" s="74" t="str">
        <f>IF(ISBLANK('Albania 2013'!$F$41),"",'Albania 2013'!$F$41)</f>
        <v>Don't know</v>
      </c>
      <c r="AZ5" s="74" t="str">
        <f>IF(ISBLANK('Albania 2013'!$G$41),"",'Albania 2013'!$G$41)</f>
        <v/>
      </c>
      <c r="BA5" s="73" t="str">
        <f>IF(ISBLANK('Albania 2013'!$H$41),"",'Albania 2013'!$H$41)</f>
        <v/>
      </c>
      <c r="BB5" s="73" t="str">
        <f>IF(ISBLANK('Albania 2013'!$D$43),"",'Albania 2013'!$D$43)</f>
        <v>Don't know</v>
      </c>
      <c r="BC5" s="74" t="str">
        <f>IF(ISBLANK('Albania 2013'!$D$44),"",'Albania 2013'!$D$44)</f>
        <v>Don't know</v>
      </c>
      <c r="BD5" s="74" t="str">
        <f>IF(ISBLANK('Albania 2013'!$E$43),"",'Albania 2013'!$E$43)</f>
        <v>Don't know</v>
      </c>
      <c r="BE5" s="74" t="str">
        <f>IF(ISBLANK('Albania 2013'!$F$43),"",'Albania 2013'!$F$43)</f>
        <v>Don't know</v>
      </c>
      <c r="BF5" s="74" t="str">
        <f>IF(ISBLANK('Albania 2013'!$G$43),"",'Albania 2013'!$G$43)</f>
        <v/>
      </c>
      <c r="BG5" s="73" t="str">
        <f>IF(ISBLANK('Albania 2013'!$H$43),"",'Albania 2013'!$H$43)</f>
        <v/>
      </c>
      <c r="BH5" s="763" t="str">
        <f>IF(ISBLANK('Albania 2013'!$E$45),"",'Albania 2013'!$E$45)</f>
        <v>Don't know</v>
      </c>
      <c r="BI5" s="73" t="str">
        <f>IF(ISBLANK('Albania 2013'!$H$45),"",'Albania 2013'!$H$45)</f>
        <v/>
      </c>
      <c r="BJ5" s="75"/>
      <c r="BK5" s="73" t="str">
        <f>IF(ISBLANK('Albania 2013'!$D$49),"",'Albania 2013'!$D$49)</f>
        <v>No</v>
      </c>
      <c r="BL5" s="74" t="str">
        <f>IF(ISBLANK('Albania 2013'!$D$50),"",'Albania 2013'!$D$50)</f>
        <v>Not applicable</v>
      </c>
      <c r="BM5" s="74">
        <f>IF(ISBLANK('Albania 2013'!$E$49),"",'Albania 2013'!$E$49)</f>
        <v>0</v>
      </c>
      <c r="BN5" s="74" t="str">
        <f>IF(ISBLANK('Albania 2013'!$F$49),"",'Albania 2013'!$F$49)</f>
        <v>Don't know</v>
      </c>
      <c r="BO5" s="74" t="str">
        <f>IF(ISBLANK('Albania 2013'!$G$49),"",'Albania 2013'!$G$49)</f>
        <v/>
      </c>
      <c r="BP5" s="73" t="str">
        <f>IF(ISBLANK('Albania 2013'!$H$49),"",'Albania 2013'!$H$49)</f>
        <v/>
      </c>
      <c r="BQ5" s="73" t="str">
        <f>IF(ISBLANK('Albania 2013'!$D$51),"",'Albania 2013'!$D$51)</f>
        <v>No</v>
      </c>
      <c r="BR5" s="74">
        <f>IF(ISBLANK('Albania 2013'!$E$51),"",'Albania 2013'!$E$51)</f>
        <v>0</v>
      </c>
      <c r="BS5" s="74" t="str">
        <f>IF(ISBLANK('Albania 2013'!$F$51),"",'Albania 2013'!$F$51)</f>
        <v>Don't know</v>
      </c>
      <c r="BT5" s="89" t="str">
        <f>IF(ISBLANK('Albania 2013'!$G$51),"",'Albania 2013'!$G$51)</f>
        <v/>
      </c>
      <c r="BU5" s="74" t="str">
        <f>IF(ISBLANK('Albania 2013'!$H$51),"",'Albania 2013'!$H$51)</f>
        <v/>
      </c>
      <c r="BV5" s="73" t="str">
        <f>IF(ISBLANK('Albania 2013'!$D$52),"",'Albania 2013'!$D$52)</f>
        <v>No</v>
      </c>
      <c r="BW5" s="74">
        <f>IF(ISBLANK('Albania 2013'!$E$52),"",'Albania 2013'!$E$52)</f>
        <v>0</v>
      </c>
      <c r="BX5" s="73" t="str">
        <f>IF(ISBLANK('Albania 2013'!$F$52),"",'Albania 2013'!$F$52)</f>
        <v>Don't know</v>
      </c>
      <c r="BY5" s="74" t="str">
        <f>IF(ISBLANK('Albania 2013'!$G$52),"",'Albania 2013'!$G$52)</f>
        <v/>
      </c>
      <c r="BZ5" s="74" t="str">
        <f>IF(ISBLANK('Albania 2013'!$H$52),"",'Albania 2013'!$H$52)</f>
        <v/>
      </c>
      <c r="CA5" s="763">
        <f>IF(ISBLANK('Albania 2013'!$E$53),"",'Albania 2013'!$E$53)</f>
        <v>0</v>
      </c>
      <c r="CB5" s="74" t="str">
        <f>IF(ISBLANK('Albania 2013'!$H$53),"",'Albania 2013'!$H$53)</f>
        <v/>
      </c>
      <c r="CC5" s="76">
        <f>IF(ISBLANK('Albania 2013'!$F$56),"",'Albania 2013'!$F$56)</f>
        <v>1</v>
      </c>
      <c r="CD5" s="73" t="str">
        <f>IF(ISBLANK('Albania 2013'!$G$56),"",'Albania 2013'!$G$56)</f>
        <v>Comments: 100% share of funds spent on contraceptive procurement for the public sector.</v>
      </c>
      <c r="CE5" s="76" t="str">
        <f>IF(ISBLANK('Albania 2013'!$F$57),"",'Albania 2013'!$F$57)</f>
        <v>Don't know</v>
      </c>
      <c r="CF5" s="73" t="str">
        <f>IF(ISBLANK('Albania 2013'!$G$57),"",'Albania 2013'!$G$57)</f>
        <v xml:space="preserve">Comments:
</v>
      </c>
      <c r="CG5" s="76" t="str">
        <f>IF(ISBLANK('Albania 2013'!$F$58),"",'Albania 2013'!$F$58)</f>
        <v>Don't know</v>
      </c>
      <c r="CH5" s="73" t="str">
        <f>IF(ISBLANK('Albania 2013'!$G$58),"",'Albania 2013'!$G$58)</f>
        <v xml:space="preserve">Comments: </v>
      </c>
      <c r="CI5" s="73" t="str">
        <f>IF(ISBLANK('Albania 2013'!$F$59),"",'Albania 2013'!$F$59)</f>
        <v/>
      </c>
      <c r="CJ5" s="73" t="str">
        <f>IF(ISBLANK('Albania 2013'!$G$59),"",'Albania 2013'!$G$59)</f>
        <v xml:space="preserve">Comments:
</v>
      </c>
      <c r="CK5" s="73" t="str">
        <f>IF(ISBLANK('Albania 2013'!$F$61),"",'Albania 2013'!$F$61)</f>
        <v>Third-party agent (e.g., UNFPA, Crown Agents)</v>
      </c>
      <c r="CL5" s="73" t="str">
        <f>IF(ISBLANK('Albania 2013'!$F$62),"",'Albania 2013'!$F$62)</f>
        <v>Don't know</v>
      </c>
      <c r="CM5" s="73" t="str">
        <f>IF(ISBLANK('Albania 2013'!$F$63),"",'Albania 2013'!$F$63)</f>
        <v>Yes</v>
      </c>
      <c r="CN5" s="73" t="str">
        <f>IF(ISBLANK('Albania 2013'!$D$64),"",'Albania 2013'!$D$64)</f>
        <v/>
      </c>
      <c r="CO5" s="106"/>
      <c r="CP5" s="77"/>
      <c r="CQ5" s="78" t="str">
        <f>IF(ISBLANK('Albania 2013'!$D$68),"",'Albania 2013'!$D$68)</f>
        <v>Yes</v>
      </c>
      <c r="CR5" s="78" t="str">
        <f>IF(ISBLANK('Albania 2013'!$D$69),"",'Albania 2013'!$D$69)</f>
        <v>Yes</v>
      </c>
      <c r="CS5" s="78" t="str">
        <f>IF(ISBLANK('Albania 2013'!$D$70),"",'Albania 2013'!$D$70)</f>
        <v>Yes</v>
      </c>
      <c r="CT5" s="78" t="str">
        <f>IF(ISBLANK('Albania 2013'!$D$71),"",'Albania 2013'!$D$71)</f>
        <v>Yes</v>
      </c>
      <c r="CU5" s="78" t="str">
        <f>IF(ISBLANK('Albania 2013'!$D$72),"",'Albania 2013'!$D$72)</f>
        <v>Yes</v>
      </c>
      <c r="CV5" s="78" t="str">
        <f>IF(ISBLANK('Albania 2013'!$D$73),"",'Albania 2013'!$D$73)</f>
        <v>Yes</v>
      </c>
      <c r="CW5" s="78" t="str">
        <f>IF(ISBLANK('Albania 2013'!$D$74),"",'Albania 2013'!$D$74)</f>
        <v>No</v>
      </c>
      <c r="CX5" s="78" t="str">
        <f>IF(ISBLANK('Albania 2013'!$D$75),"",'Albania 2013'!$D$75)</f>
        <v>Yes</v>
      </c>
      <c r="CY5" s="78" t="str">
        <f>IF(ISBLANK('Albania 2013'!$D$76),"",'Albania 2013'!$D$76)</f>
        <v>Don't know</v>
      </c>
      <c r="CZ5" s="78" t="str">
        <f>IF(ISBLANK('Albania 2013'!$D$77),"",'Albania 2013'!$D$77)</f>
        <v>Yes</v>
      </c>
      <c r="DA5" s="78" t="str">
        <f>IF(ISBLANK('Albania 2013'!$D$78),"",'Albania 2013'!$D$78)</f>
        <v>No</v>
      </c>
      <c r="DB5" s="78" t="str">
        <f>IF(ISBLANK('Albania 2013'!$D$79),"",'Albania 2013'!$D$79)</f>
        <v/>
      </c>
      <c r="DC5" s="77"/>
      <c r="DD5" s="78" t="str">
        <f>IF(ISBLANK('Albania 2013'!$F$68),"",'Albania 2013'!$F$68)</f>
        <v>Yes</v>
      </c>
      <c r="DE5" s="78" t="str">
        <f>IF(ISBLANK('Albania 2013'!$F$69),"",'Albania 2013'!$F$69)</f>
        <v>Yes</v>
      </c>
      <c r="DF5" s="78" t="str">
        <f>IF(ISBLANK('Albania 2013'!$F$70),"",'Albania 2013'!$F$70)</f>
        <v>Yes</v>
      </c>
      <c r="DG5" s="78" t="str">
        <f>IF(ISBLANK('Albania 2013'!$F$71),"",'Albania 2013'!$F$71)</f>
        <v>No</v>
      </c>
      <c r="DH5" s="78" t="str">
        <f>IF(ISBLANK('Albania 2013'!$F$72),"",'Albania 2013'!$F$72)</f>
        <v>Yes</v>
      </c>
      <c r="DI5" s="78" t="str">
        <f>IF(ISBLANK('Albania 2013'!$F$73),"",'Albania 2013'!$F$73)</f>
        <v>Yes</v>
      </c>
      <c r="DJ5" s="78" t="str">
        <f>IF(ISBLANK('Albania 2013'!$F$74),"",'Albania 2013'!$F$74)</f>
        <v>No</v>
      </c>
      <c r="DK5" s="78" t="str">
        <f>IF(ISBLANK('Albania 2013'!$F$75),"",'Albania 2013'!$F$75)</f>
        <v>No</v>
      </c>
      <c r="DL5" s="78" t="str">
        <f>IF(ISBLANK('Albania 2013'!$F$76),"",'Albania 2013'!$F$76)</f>
        <v>Don't know</v>
      </c>
      <c r="DM5" s="78" t="str">
        <f>IF(ISBLANK('Albania 2013'!$F$77),"",'Albania 2013'!$F$77)</f>
        <v>Yes</v>
      </c>
      <c r="DN5" s="78" t="str">
        <f>IF(ISBLANK('Albania 2013'!$F$78),"",'Albania 2013'!$F$78)</f>
        <v>No</v>
      </c>
      <c r="DO5" s="78" t="str">
        <f>IF(ISBLANK('Albania 2013'!$F$79),"",'Albania 2013'!$F$79)</f>
        <v/>
      </c>
      <c r="DP5" s="79"/>
      <c r="DQ5" s="78" t="str">
        <f>IF(ISBLANK('Albania 2013'!$G$68),"",'Albania 2013'!$G$68)</f>
        <v>Yes</v>
      </c>
      <c r="DR5" s="78" t="str">
        <f>IF(ISBLANK('Albania 2013'!$G$69),"",'Albania 2013'!$G$69)</f>
        <v>Yes</v>
      </c>
      <c r="DS5" s="78" t="str">
        <f>IF(ISBLANK('Albania 2013'!$G$70),"",'Albania 2013'!$G$70)</f>
        <v>Yes</v>
      </c>
      <c r="DT5" s="78" t="str">
        <f>IF(ISBLANK('Albania 2013'!$G$71),"",'Albania 2013'!$G$71)</f>
        <v>No</v>
      </c>
      <c r="DU5" s="78" t="str">
        <f>IF(ISBLANK('Albania 2013'!$G$72),"",'Albania 2013'!$G$72)</f>
        <v>Yes</v>
      </c>
      <c r="DV5" s="78" t="str">
        <f>IF(ISBLANK('Albania 2013'!$G$73),"",'Albania 2013'!$G$73)</f>
        <v>Yes</v>
      </c>
      <c r="DW5" s="78" t="str">
        <f>IF(ISBLANK('Albania 2013'!$G$74),"",'Albania 2013'!$G$74)</f>
        <v>No</v>
      </c>
      <c r="DX5" s="78" t="str">
        <f>IF(ISBLANK('Albania 2013'!$G$75),"",'Albania 2013'!$G$75)</f>
        <v>Yes</v>
      </c>
      <c r="DY5" s="78" t="str">
        <f>IF(ISBLANK('Albania 2013'!$G$76),"",'Albania 2013'!$G$76)</f>
        <v>No</v>
      </c>
      <c r="DZ5" s="78" t="str">
        <f>IF(ISBLANK('Albania 2013'!$G$77),"",'Albania 2013'!$G$77)</f>
        <v>No</v>
      </c>
      <c r="EA5" s="78" t="str">
        <f>IF(ISBLANK('Albania 2013'!$G$78),"",'Albania 2013'!$G$78)</f>
        <v>Yes</v>
      </c>
      <c r="EB5" s="78" t="str">
        <f>IF(ISBLANK('Albania 2013'!$G$79),"",'Albania 2013'!$G$79)</f>
        <v/>
      </c>
      <c r="EC5" s="79"/>
      <c r="ED5" s="78" t="str">
        <f>IF(ISBLANK('Albania 2013'!$H$68),"",'Albania 2013'!$H$68)</f>
        <v>Yes</v>
      </c>
      <c r="EE5" s="78" t="str">
        <f>IF(ISBLANK('Albania 2013'!$H$69),"",'Albania 2013'!$H$69)</f>
        <v>Yes</v>
      </c>
      <c r="EF5" s="78" t="str">
        <f>IF(ISBLANK('Albania 2013'!$H$70),"",'Albania 2013'!$H$70)</f>
        <v>Yes</v>
      </c>
      <c r="EG5" s="78" t="str">
        <f>IF(ISBLANK('Albania 2013'!$H$71),"",'Albania 2013'!$H$71)</f>
        <v>No</v>
      </c>
      <c r="EH5" s="78" t="str">
        <f>IF(ISBLANK('Albania 2013'!$H$72),"",'Albania 2013'!$H$72)</f>
        <v>No</v>
      </c>
      <c r="EI5" s="78" t="str">
        <f>IF(ISBLANK('Albania 2013'!$H$73),"",'Albania 2013'!$H$73)</f>
        <v>Yes</v>
      </c>
      <c r="EJ5" s="78" t="str">
        <f>IF(ISBLANK('Albania 2013'!$H$74),"",'Albania 2013'!$H$74)</f>
        <v>No</v>
      </c>
      <c r="EK5" s="78" t="str">
        <f>IF(ISBLANK('Albania 2013'!$H$75),"",'Albania 2013'!$H$75)</f>
        <v>Yes</v>
      </c>
      <c r="EL5" s="78" t="str">
        <f>IF(ISBLANK('Albania 2013'!$H$76),"",'Albania 2013'!$H$76)</f>
        <v>No</v>
      </c>
      <c r="EM5" s="78" t="str">
        <f>IF(ISBLANK('Albania 2013'!$H$77),"",'Albania 2013'!$H$77)</f>
        <v>No</v>
      </c>
      <c r="EN5" s="78" t="str">
        <f>IF(ISBLANK('Albania 2013'!$H$78),"",'Albania 2013'!$H$78)</f>
        <v>No</v>
      </c>
      <c r="EO5" s="78" t="str">
        <f>IF(ISBLANK('Albania 2013'!$H$79),"",'Albania 2013'!$H$79)</f>
        <v/>
      </c>
      <c r="EP5" s="78" t="str">
        <f>IF(ISBLANK('Albania 2013'!$D$80),"",'Albania 2013'!$D$80)</f>
        <v/>
      </c>
      <c r="EQ5" s="80"/>
      <c r="ER5" s="81" t="str">
        <f>IF(ISBLANK('Albania 2013'!$H$82),"",'Albania 2013'!$H$82)</f>
        <v>Yes</v>
      </c>
      <c r="ES5" s="81" t="str">
        <f>IF(ISBLANK('Albania 2013'!$C$85),"",'Albania 2013'!$C$85)</f>
        <v>National Contraceptive Security Strategy</v>
      </c>
      <c r="ET5" s="81" t="str">
        <f>IF(ISBLANK('Albania 2013'!$D$85),"",'Albania 2013'!$D$85)</f>
        <v>2012-2016</v>
      </c>
      <c r="EU5" s="81" t="str">
        <f>IF(ISBLANK('Albania 2013'!$F$85),"",'Albania 2013'!$F$85)</f>
        <v>Yes</v>
      </c>
      <c r="EV5" s="81" t="str">
        <f>IF(ISBLANK('Albania 2013'!$G$85),"",'Albania 2013'!$G$85)</f>
        <v>Yes</v>
      </c>
      <c r="EW5" s="81" t="str">
        <f>IF(ISBLANK('Albania 2013'!$F$86),"",'Albania 2013'!$F$86)</f>
        <v>Yes</v>
      </c>
      <c r="EX5" s="81" t="str">
        <f>IF(ISBLANK('Albania 2013'!$E$87),"",'Albania 2013'!$E$87)</f>
        <v>Public sector, social marketing, commercial sector</v>
      </c>
      <c r="EY5" s="81" t="str">
        <f>IF(ISBLANK('Albania 2013'!$E$88),"",'Albania 2013'!$E$88)</f>
        <v>Don't know</v>
      </c>
      <c r="EZ5" s="81" t="str">
        <f>IF(ISBLANK('Albania 2013'!$H$89),"",'Albania 2013'!$H$89)</f>
        <v>Don't know</v>
      </c>
      <c r="FA5" s="81" t="str">
        <f>IF(ISBLANK('Albania 2013'!$D$90),"",'Albania 2013'!$D$90)</f>
        <v>Don't know</v>
      </c>
      <c r="FB5" s="81" t="str">
        <f>IF(ISBLANK('Albania 2013'!$H$91),"",'Albania 2013'!$H$91)</f>
        <v>Don't know</v>
      </c>
      <c r="FC5" s="81" t="str">
        <f>IF(ISBLANK('Albania 2013'!$D$92),"",'Albania 2013'!$D$92)</f>
        <v>Don't know</v>
      </c>
      <c r="FD5" s="276"/>
      <c r="FE5" s="81" t="str">
        <f>IF(ISBLANK('Albania 2013'!$D$95),"",'Albania 2013'!$D$95)</f>
        <v>Nurse</v>
      </c>
      <c r="FF5" s="81" t="str">
        <f>IF(ISBLANK('Albania 2013'!$G$95),"",'Albania 2013'!$G$95)</f>
        <v>Clinical Officer</v>
      </c>
      <c r="FG5" s="81" t="str">
        <f>IF(ISBLANK('Albania 2013'!$D$96),"",'Albania 2013'!$D$96)</f>
        <v>Nurse</v>
      </c>
      <c r="FH5" s="81" t="str">
        <f>IF(ISBLANK('Albania 2013'!$G$96),"",'Albania 2013'!$G$96)</f>
        <v>Clinical Officer</v>
      </c>
      <c r="FI5" s="81" t="str">
        <f>IF(ISBLANK('Albania 2013'!$D$97),"",'Albania 2013'!$D$97)</f>
        <v>Not applicable</v>
      </c>
      <c r="FJ5" s="81" t="str">
        <f>IF(ISBLANK('Albania 2013'!$G$97),"",'Albania 2013'!$G$97)</f>
        <v>Don't know</v>
      </c>
      <c r="FK5" s="81" t="str">
        <f>IF(ISBLANK('Albania 2013'!$D$98),"",'Albania 2013'!$D$98)</f>
        <v>Doctor</v>
      </c>
      <c r="FL5" s="81" t="str">
        <f>IF(ISBLANK('Albania 2013'!$G$98),"",'Albania 2013'!$G$98)</f>
        <v>Doctor</v>
      </c>
      <c r="FM5" s="81" t="str">
        <f>IF(ISBLANK('Albania 2013'!$D$99),"",'Albania 2013'!$D$99)</f>
        <v>Nurse</v>
      </c>
      <c r="FN5" s="81" t="str">
        <f>IF(ISBLANK('Albania 2013'!$G$99),"",'Albania 2013'!$G$99)</f>
        <v>Clinical Officer</v>
      </c>
      <c r="FO5" s="81" t="str">
        <f>IF(ISBLANK('Albania 2013'!$D$100),"",'Albania 2013'!$D$100)</f>
        <v>Not applicable</v>
      </c>
      <c r="FP5" s="81" t="str">
        <f>IF(ISBLANK('Albania 2013'!$G$100),"",'Albania 2013'!$G$100)</f>
        <v>Clinical Officer</v>
      </c>
      <c r="FQ5" s="81" t="str">
        <f>IF(ISBLANK('Albania 2013'!$D$101),"",'Albania 2013'!$D$101)</f>
        <v>Doctor</v>
      </c>
      <c r="FR5" s="81" t="str">
        <f>IF(ISBLANK('Albania 2013'!$G$101),"",'Albania 2013'!$G$101)</f>
        <v>Doctor</v>
      </c>
      <c r="FS5" s="81" t="str">
        <f>IF(ISBLANK('Albania 2013'!$D$102),"",'Albania 2013'!$D$102)</f>
        <v>Not applicable</v>
      </c>
      <c r="FT5" s="81" t="str">
        <f>IF(ISBLANK('Albania 2013'!$G$102),"",'Albania 2013'!$G$102)</f>
        <v>Not applicable</v>
      </c>
      <c r="FU5" s="81" t="str">
        <f>IF(ISBLANK('Albania 2013'!$D$103),"",'Albania 2013'!$D$103)</f>
        <v/>
      </c>
      <c r="FV5" s="87"/>
      <c r="FW5" s="81" t="str">
        <f>IF(ISBLANK('Albania 2013'!$D$106),"",'Albania 2013'!$D$106)</f>
        <v>No</v>
      </c>
      <c r="FX5" s="81" t="str">
        <f>IF(ISBLANK('Albania 2013'!$E$106),"",'Albania 2013'!$E$106)</f>
        <v/>
      </c>
      <c r="FY5" s="81" t="str">
        <f>IF(ISBLANK('Albania 2013'!$H$106),"",'Albania 2013'!$H$106)</f>
        <v/>
      </c>
      <c r="FZ5" s="81" t="str">
        <f>IF(ISBLANK('Albania 2013'!$D$107),"",'Albania 2013'!$D$107)</f>
        <v>No</v>
      </c>
      <c r="GA5" s="81" t="str">
        <f>IF(ISBLANK('Albania 2013'!$E$107),"",'Albania 2013'!$E$107)</f>
        <v/>
      </c>
      <c r="GB5" s="81" t="str">
        <f>IF(ISBLANK('Albania 2013'!$H$107),"",'Albania 2013'!$H$107)</f>
        <v/>
      </c>
      <c r="GC5" s="81" t="str">
        <f>IF(ISBLANK('Albania 2013'!$D$108),"",'Albania 2013'!$D$108)</f>
        <v>No</v>
      </c>
      <c r="GD5" s="81" t="str">
        <f>IF(ISBLANK('Albania 2013'!$E$108),"",'Albania 2013'!$E$108)</f>
        <v/>
      </c>
      <c r="GE5" s="81" t="str">
        <f>IF(ISBLANK('Albania 2013'!$H$108),"",'Albania 2013'!$H$108)</f>
        <v/>
      </c>
      <c r="GF5" s="82"/>
      <c r="GG5" s="81" t="str">
        <f>IF(ISBLANK('Albania 2013'!$G$111),"",'Albania 2013'!$G$111)</f>
        <v>No</v>
      </c>
      <c r="GH5" s="81" t="str">
        <f>IF(ISBLANK('Albania 2013'!$G$112),"",'Albania 2013'!$G$112)</f>
        <v>No</v>
      </c>
      <c r="GI5" s="81" t="str">
        <f>IF(ISBLANK('Albania 2013'!$G$113),"",'Albania 2013'!$G$113)</f>
        <v>Not applicable</v>
      </c>
      <c r="GJ5" s="81" t="str">
        <f>IF(ISBLANK('Albania 2013'!$D$114),"",'Albania 2013'!$D$114)</f>
        <v>Not applicable</v>
      </c>
      <c r="GK5" s="82"/>
      <c r="GL5" s="81" t="str">
        <f>IF(ISBLANK('Albania 2013'!$G$116),"",'Albania 2013'!$G$116)</f>
        <v>No</v>
      </c>
      <c r="GM5" s="81" t="str">
        <f>IF(ISBLANK('Albania 2013'!$G$117),"",'Albania 2013'!$G$117)</f>
        <v>No</v>
      </c>
      <c r="GN5" s="81" t="str">
        <f>IF(ISBLANK('Albania 2013'!$G$118),"",'Albania 2013'!$G$118)</f>
        <v>No</v>
      </c>
      <c r="GO5" s="81" t="str">
        <f>IF(ISBLANK('Albania 2013'!$G$119),"",'Albania 2013'!$G$119)</f>
        <v>No</v>
      </c>
      <c r="GP5" s="81" t="str">
        <f>IF(ISBLANK('Albania 2013'!$G$120),"",'Albania 2013'!$G$120)</f>
        <v>No</v>
      </c>
      <c r="GQ5" s="81" t="str">
        <f>IF(ISBLANK('Albania 2013'!$G$121),"",'Albania 2013'!$G$121)</f>
        <v>No</v>
      </c>
      <c r="GR5" s="81" t="str">
        <f>IF(ISBLANK('Albania 2013'!$G$122),"",'Albania 2013'!$G$122)</f>
        <v>No</v>
      </c>
      <c r="GS5" s="81" t="str">
        <f>IF(ISBLANK('Albania 2013'!$G$123),"",'Albania 2013'!$G$123)</f>
        <v>No</v>
      </c>
      <c r="GT5" s="81" t="str">
        <f>IF(ISBLANK('Albania 2013'!$G$124),"",'Albania 2013'!$G$124)</f>
        <v>No</v>
      </c>
      <c r="GU5" s="81" t="str">
        <f>IF(ISBLANK('Albania 2013'!$G$125),"",'Albania 2013'!$G$125)</f>
        <v>No</v>
      </c>
      <c r="GV5" s="81" t="str">
        <f>IF(ISBLANK('Albania 2013'!$F$126),"",'Albania 2013'!$F$126)</f>
        <v>Not applicable</v>
      </c>
      <c r="GW5" s="81" t="str">
        <f>IF(ISBLANK('Albania 2013'!$F$127),"",'Albania 2013'!$F$127)</f>
        <v>Don't know</v>
      </c>
      <c r="GX5" s="81" t="str">
        <f>IF(ISBLANK('Albania 2013'!$D$128),"",'Albania 2013'!$D$128)</f>
        <v>Don't know</v>
      </c>
      <c r="GY5" s="81" t="str">
        <f>IF(ISBLANK('Albania 2013'!$D$129),"",'Albania 2013'!$D$129)</f>
        <v/>
      </c>
      <c r="GZ5" s="82"/>
      <c r="HA5" s="81">
        <f>IF(ISBLANK('Albania 2013'!$F$131),"",'Albania 2013'!$F$131)</f>
        <v>2008</v>
      </c>
      <c r="HB5" s="81" t="str">
        <f>IF(ISBLANK('Albania 2013'!$G$132),"",'Albania 2013'!$G$132)</f>
        <v>No</v>
      </c>
      <c r="HC5" s="81" t="str">
        <f>IF(ISBLANK('Albania 2013'!$G$133),"",'Albania 2013'!$G$133)</f>
        <v>No</v>
      </c>
      <c r="HD5" s="81" t="str">
        <f>IF(ISBLANK('Albania 2013'!$G$134),"",'Albania 2013'!$G$134)</f>
        <v>No</v>
      </c>
      <c r="HE5" s="81" t="str">
        <f>IF(ISBLANK('Albania 2013'!$G$135),"",'Albania 2013'!$G$135)</f>
        <v>No</v>
      </c>
      <c r="HF5" s="81" t="str">
        <f>IF(ISBLANK('Albania 2013'!$D$136),"",'Albania 2013'!$D$136)</f>
        <v/>
      </c>
      <c r="HG5" s="90"/>
      <c r="HH5" s="83" t="str">
        <f>IF(ISBLANK('Albania 2013'!$G$138),"",'Albania 2013'!$G$138)</f>
        <v>No</v>
      </c>
      <c r="HI5" s="84"/>
      <c r="HJ5" s="83" t="str">
        <f>IF(ISBLANK('Albania 2013'!$G$140),"",'Albania 2013'!$G$140)</f>
        <v>No</v>
      </c>
      <c r="HK5" s="83" t="str">
        <f>IF(ISBLANK('Albania 2013'!$G$141),"",'Albania 2013'!$G$141)</f>
        <v>No</v>
      </c>
      <c r="HL5" s="83" t="str">
        <f>IF(ISBLANK('Albania 2013'!$G$142),"",'Albania 2013'!$G$142)</f>
        <v>No</v>
      </c>
      <c r="HM5" s="83" t="str">
        <f>IF(ISBLANK('Albania 2013'!$G$143),"",'Albania 2013'!$G$143)</f>
        <v>Not applicable</v>
      </c>
      <c r="HN5" s="83" t="str">
        <f>IF(ISBLANK('Albania 2013'!$G$144),"",'Albania 2013'!$G$144)</f>
        <v>No</v>
      </c>
      <c r="HO5" s="83" t="str">
        <f>IF(ISBLANK('Albania 2013'!$G$145),"",'Albania 2013'!$G$145)</f>
        <v>No</v>
      </c>
      <c r="HP5" s="83" t="str">
        <f>IF(ISBLANK('Albania 2013'!$G$146),"",'Albania 2013'!$G$146)</f>
        <v>Not applicable</v>
      </c>
      <c r="HQ5" s="83" t="str">
        <f>IF(ISBLANK('Albania 2013'!$G$147),"",'Albania 2013'!$G$147)</f>
        <v>Not applicable</v>
      </c>
      <c r="HR5" s="83" t="str">
        <f>IF(ISBLANK('Albania 2013'!$G$148),"",'Albania 2013'!$G$148)</f>
        <v>Not applicable</v>
      </c>
      <c r="HS5" s="83" t="str">
        <f>IF(ISBLANK('Albania 2013'!$F$149),"",'Albania 2013'!$F$149)</f>
        <v>Don't know</v>
      </c>
      <c r="HT5" s="83" t="str">
        <f>IF(ISBLANK('Albania 2013'!$F$150),"",'Albania 2013'!$F$150)</f>
        <v>Logistics management information, periodic inventory at central level, monitoring &amp; evaluation</v>
      </c>
      <c r="HU5" s="84"/>
      <c r="HV5" s="83" t="str">
        <f>IF(ISBLANK('Albania 2013'!$G$152),"",'Albania 2013'!$G$152)</f>
        <v>Yes</v>
      </c>
      <c r="HW5" s="83" t="str">
        <f>IF(ISBLANK('Albania 2013'!$G$153),"",'Albania 2013'!$G$153)</f>
        <v>No</v>
      </c>
      <c r="HX5" s="88" t="str">
        <f>IF(ISBLANK('Albania 2013'!$D$154),"",'Albania 2013'!$D$154)</f>
        <v>Challenges: change in staff, logistics, distance.</v>
      </c>
      <c r="HY5" s="765" t="s">
        <v>274</v>
      </c>
    </row>
    <row r="6" spans="1:233" ht="39.950000000000003" customHeight="1">
      <c r="A6" s="846" t="s">
        <v>276</v>
      </c>
      <c r="B6" s="85"/>
      <c r="C6" s="72" t="str">
        <f>IF(ISBLANK('Armenia 2013'!$H$12),"",'Armenia 2013'!$H$12)</f>
        <v>No</v>
      </c>
      <c r="D6" s="72" t="str">
        <f>IF(ISBLANK('Armenia 2013'!$D$13),"",'Armenia 2013'!$D$13)</f>
        <v>Not applicable</v>
      </c>
      <c r="E6" s="107"/>
      <c r="F6" s="72" t="str">
        <f>IF(ISBLANK('Armenia 2013'!$D$15),"",'Armenia 2013'!$D$15)</f>
        <v>Not applicable</v>
      </c>
      <c r="G6" s="72" t="str">
        <f>IF(ISBLANK('Armenia 2013'!$F$15),"",'Armenia 2013'!$F$15)</f>
        <v/>
      </c>
      <c r="H6" s="72" t="str">
        <f>IF(ISBLANK('Armenia 2013'!$D$16),"",'Armenia 2013'!$D$16)</f>
        <v>Not applicable</v>
      </c>
      <c r="I6" s="72" t="str">
        <f>IF(ISBLANK('Armenia 2013'!$F$16),"",'Armenia 2013'!$F$16)</f>
        <v/>
      </c>
      <c r="J6" s="72" t="str">
        <f>IF(ISBLANK('Armenia 2013'!$D$17),"",'Armenia 2013'!$D$17)</f>
        <v>Not applicable</v>
      </c>
      <c r="K6" s="72" t="str">
        <f>IF(ISBLANK('Armenia 2013'!$F$17),"",'Armenia 2013'!$F$17)</f>
        <v/>
      </c>
      <c r="L6" s="72" t="str">
        <f>IF(ISBLANK('Armenia 2013'!$D$18),"",'Armenia 2013'!$D$18)</f>
        <v>Not applicable</v>
      </c>
      <c r="M6" s="72" t="str">
        <f>IF(ISBLANK('Armenia 2013'!$F$18),"",'Armenia 2013'!$F$18)</f>
        <v/>
      </c>
      <c r="N6" s="72" t="str">
        <f>IF(ISBLANK('Armenia 2013'!$D$19),"",'Armenia 2013'!$D$19)</f>
        <v>Not applicable</v>
      </c>
      <c r="O6" s="72" t="str">
        <f>IF(ISBLANK('Armenia 2013'!$F$19),"",'Armenia 2013'!$F$19)</f>
        <v/>
      </c>
      <c r="P6" s="72" t="str">
        <f>IF(ISBLANK('Armenia 2013'!$D$20),"",'Armenia 2013'!$D$20)</f>
        <v>Not applicable</v>
      </c>
      <c r="Q6" s="72" t="str">
        <f>IF(ISBLANK('Armenia 2013'!$F$20),"",'Armenia 2013'!$F$20)</f>
        <v/>
      </c>
      <c r="R6" s="72" t="str">
        <f>IF(ISBLANK('Armenia 2013'!$D$21),"",'Armenia 2013'!$D$21)</f>
        <v>Not applicable</v>
      </c>
      <c r="S6" s="72" t="str">
        <f>IF(ISBLANK('Armenia 2013'!$F$21),"",'Armenia 2013'!$F$21)</f>
        <v/>
      </c>
      <c r="T6" s="72" t="str">
        <f>IF(ISBLANK('Armenia 2013'!$D$22),"",'Armenia 2013'!$D$22)</f>
        <v>Not applicable</v>
      </c>
      <c r="U6" s="72" t="str">
        <f>IF(ISBLANK('Armenia 2013'!$F$22),"",'Armenia 2013'!$F$22)</f>
        <v/>
      </c>
      <c r="V6" s="72" t="str">
        <f>IF(ISBLANK('Armenia 2013'!$D$23),"",'Armenia 2013'!$D$23)</f>
        <v>Not applicable</v>
      </c>
      <c r="W6" s="72" t="str">
        <f>IF(ISBLANK('Armenia 2013'!$F$23),"",'Armenia 2013'!$F$23)</f>
        <v/>
      </c>
      <c r="X6" s="72" t="str">
        <f>IF(ISBLANK('Armenia 2013'!$H$24),"",'Armenia 2013'!$H$24)</f>
        <v>Not applicable</v>
      </c>
      <c r="Y6" s="72" t="str">
        <f>IF(ISBLANK('Armenia 2013'!$H$25),"",'Armenia 2013'!$H$25)</f>
        <v>Not applicable</v>
      </c>
      <c r="Z6" s="72" t="str">
        <f>IF(ISBLANK('Armenia 2013'!$D$26),"",'Armenia 2013'!$D$26)</f>
        <v>No</v>
      </c>
      <c r="AA6" s="72" t="str">
        <f>IF(ISBLANK('Armenia 2013'!$F$26),"",'Armenia 2013'!$F$26)</f>
        <v>Not applicable</v>
      </c>
      <c r="AB6" s="72" t="str">
        <f>IF(ISBLANK('Armenia 2013'!$H$26),"",'Armenia 2013'!$H$26)</f>
        <v>Not applicable</v>
      </c>
      <c r="AC6" s="86"/>
      <c r="AD6" s="73" t="str">
        <f>IF(ISBLANK('Armenia 2013'!$F$28),"",'Armenia 2013'!$F$28)</f>
        <v>January</v>
      </c>
      <c r="AE6" s="73" t="str">
        <f>IF(ISBLANK('Armenia 2013'!$H$28),"",'Armenia 2013'!$H$28)</f>
        <v>December</v>
      </c>
      <c r="AF6" s="371">
        <f>IF(ISBLANK('Armenia 2013'!$G$29),"",'Armenia 2013'!$G$29)</f>
        <v>150000</v>
      </c>
      <c r="AG6" s="109" t="str">
        <f>IF(ISBLANK('Armenia 2013'!$E$30),"",'Armenia 2013'!$E$30)</f>
        <v>01/12 - 12/12</v>
      </c>
      <c r="AH6" s="109" t="str">
        <f>IF(ISBLANK('Armenia 2013'!$G$30),"",'Armenia 2013'!$G$30)</f>
        <v>UNFPA</v>
      </c>
      <c r="AI6" s="109" t="str">
        <f>IF(ISBLANK('Armenia 2013'!$H$31),"",'Armenia 2013'!$H$31)</f>
        <v>No</v>
      </c>
      <c r="AJ6" s="74" t="str">
        <f>IF(ISBLANK('Armenia 2013'!$H$32),"",'Armenia 2013'!$H$32)</f>
        <v>No</v>
      </c>
      <c r="AK6" s="74">
        <f>IF(ISBLANK('Armenia 2013'!$E$35),"",'Armenia 2013'!$E$35)</f>
        <v>0</v>
      </c>
      <c r="AL6" s="73" t="str">
        <f>IF(ISBLANK('Armenia 2013'!$F$35),"",'Armenia 2013'!$F$35)</f>
        <v>01/12 - 12/12</v>
      </c>
      <c r="AM6" s="73" t="str">
        <f>IF(ISBLANK('Armenia 2013'!$G$35),"",'Armenia 2013'!$G$35)</f>
        <v/>
      </c>
      <c r="AN6" s="73" t="str">
        <f>IF(ISBLANK('Armenia 2013'!$H$35),"",'Armenia 2013'!$H$35)</f>
        <v/>
      </c>
      <c r="AO6" s="74">
        <f>IF(ISBLANK('Armenia 2013'!$E$36),"",'Armenia 2013'!$E$36)</f>
        <v>0</v>
      </c>
      <c r="AP6" s="73" t="str">
        <f>IF(ISBLANK('Armenia 2013'!$F$36),"",'Armenia 2013'!$F$36)</f>
        <v>01/12 - 12/12</v>
      </c>
      <c r="AQ6" s="73" t="str">
        <f>IF(ISBLANK('Armenia 2013'!$G$36),"",'Armenia 2013'!$G$36)</f>
        <v/>
      </c>
      <c r="AR6" s="73" t="str">
        <f>IF(ISBLANK('Armenia 2013'!$H$36),"",'Armenia 2013'!$H$36)</f>
        <v/>
      </c>
      <c r="AS6" s="74">
        <f>IF(ISBLANK('Armenia 2013'!$E$37),"",'Armenia 2013'!$E$37)</f>
        <v>0</v>
      </c>
      <c r="AT6" s="73" t="str">
        <f>IF(ISBLANK('Armenia 2013'!$H$37),"",'Armenia 2013'!$H$37)</f>
        <v/>
      </c>
      <c r="AU6" s="73" t="str">
        <f>IF(ISBLANK('Armenia 2013'!$H$38),"",'Armenia 2013'!$H$38)</f>
        <v>No</v>
      </c>
      <c r="AV6" s="73" t="str">
        <f>IF(ISBLANK('Armenia 2013'!$D$41),"",'Armenia 2013'!$D$41)</f>
        <v>No</v>
      </c>
      <c r="AW6" s="73" t="str">
        <f>IF(ISBLANK('Armenia 2013'!$D$42),"",'Armenia 2013'!$D$42)</f>
        <v>Not applicable</v>
      </c>
      <c r="AX6" s="74">
        <f>IF(ISBLANK('Armenia 2013'!$E$41),"",'Armenia 2013'!$E$41)</f>
        <v>0</v>
      </c>
      <c r="AY6" s="74" t="str">
        <f>IF(ISBLANK('Armenia 2013'!$F$41),"",'Armenia 2013'!$F$41)</f>
        <v>1/12 - 12/12</v>
      </c>
      <c r="AZ6" s="74" t="str">
        <f>IF(ISBLANK('Armenia 2013'!$G$41),"",'Armenia 2013'!$G$41)</f>
        <v/>
      </c>
      <c r="BA6" s="73" t="str">
        <f>IF(ISBLANK('Armenia 2013'!$H$41),"",'Armenia 2013'!$H$41)</f>
        <v/>
      </c>
      <c r="BB6" s="73" t="str">
        <f>IF(ISBLANK('Armenia 2013'!$D$43),"",'Armenia 2013'!$D$43)</f>
        <v>No</v>
      </c>
      <c r="BC6" s="74" t="str">
        <f>IF(ISBLANK('Armenia 2013'!$D$44),"",'Armenia 2013'!$D$44)</f>
        <v>Not applicable</v>
      </c>
      <c r="BD6" s="74">
        <f>IF(ISBLANK('Armenia 2013'!$E$43),"",'Armenia 2013'!$E$43)</f>
        <v>0</v>
      </c>
      <c r="BE6" s="74" t="str">
        <f>IF(ISBLANK('Armenia 2013'!$F$43),"",'Armenia 2013'!$F$43)</f>
        <v>1/12 - 12/12</v>
      </c>
      <c r="BF6" s="74" t="str">
        <f>IF(ISBLANK('Armenia 2013'!$G$43),"",'Armenia 2013'!$G$43)</f>
        <v/>
      </c>
      <c r="BG6" s="73" t="str">
        <f>IF(ISBLANK('Armenia 2013'!$H$43),"",'Armenia 2013'!$H$43)</f>
        <v/>
      </c>
      <c r="BH6" s="763">
        <f>IF(ISBLANK('Armenia 2013'!$E$45),"",'Armenia 2013'!$E$45)</f>
        <v>0</v>
      </c>
      <c r="BI6" s="73" t="str">
        <f>IF(ISBLANK('Armenia 2013'!$H$45),"",'Armenia 2013'!$H$45)</f>
        <v/>
      </c>
      <c r="BJ6" s="75"/>
      <c r="BK6" s="73" t="str">
        <f>IF(ISBLANK('Armenia 2013'!$D$49),"",'Armenia 2013'!$D$49)</f>
        <v>Yes</v>
      </c>
      <c r="BL6" s="74" t="str">
        <f>IF(ISBLANK('Armenia 2013'!$D$50),"",'Armenia 2013'!$D$50)</f>
        <v>UNFPA</v>
      </c>
      <c r="BM6" s="74">
        <f>IF(ISBLANK('Armenia 2013'!$E$49),"",'Armenia 2013'!$E$49)</f>
        <v>22000</v>
      </c>
      <c r="BN6" s="74" t="str">
        <f>IF(ISBLANK('Armenia 2013'!$F$49),"",'Armenia 2013'!$F$49)</f>
        <v>1/12 - 12/12</v>
      </c>
      <c r="BO6" s="74" t="str">
        <f>IF(ISBLANK('Armenia 2013'!$G$49),"",'Armenia 2013'!$G$49)</f>
        <v>UNFPA</v>
      </c>
      <c r="BP6" s="73" t="str">
        <f>IF(ISBLANK('Armenia 2013'!$H$49),"",'Armenia 2013'!$H$49)</f>
        <v/>
      </c>
      <c r="BQ6" s="73" t="str">
        <f>IF(ISBLANK('Armenia 2013'!$D$51),"",'Armenia 2013'!$D$51)</f>
        <v>Yes</v>
      </c>
      <c r="BR6" s="74">
        <f>IF(ISBLANK('Armenia 2013'!$E$51),"",'Armenia 2013'!$E$51)</f>
        <v>124555</v>
      </c>
      <c r="BS6" s="74" t="str">
        <f>IF(ISBLANK('Armenia 2013'!$F$51),"",'Armenia 2013'!$F$51)</f>
        <v>1/12 - 12/12</v>
      </c>
      <c r="BT6" s="89" t="str">
        <f>IF(ISBLANK('Armenia 2013'!$G$51),"",'Armenia 2013'!$G$51)</f>
        <v>Mission East</v>
      </c>
      <c r="BU6" s="74" t="str">
        <f>IF(ISBLANK('Armenia 2013'!$H$51),"",'Armenia 2013'!$H$51)</f>
        <v>The condoms were procured during the 2012 calendar year, but will be distributed in consecutive years</v>
      </c>
      <c r="BV6" s="73" t="str">
        <f>IF(ISBLANK('Armenia 2013'!$D$52),"",'Armenia 2013'!$D$52)</f>
        <v>No</v>
      </c>
      <c r="BW6" s="74">
        <f>IF(ISBLANK('Armenia 2013'!$E$52),"",'Armenia 2013'!$E$52)</f>
        <v>0</v>
      </c>
      <c r="BX6" s="73" t="str">
        <f>IF(ISBLANK('Armenia 2013'!$F$52),"",'Armenia 2013'!$F$52)</f>
        <v>1/12 - 12/12</v>
      </c>
      <c r="BY6" s="74" t="str">
        <f>IF(ISBLANK('Armenia 2013'!$G$52),"",'Armenia 2013'!$G$52)</f>
        <v/>
      </c>
      <c r="BZ6" s="74" t="str">
        <f>IF(ISBLANK('Armenia 2013'!$H$52),"",'Armenia 2013'!$H$52)</f>
        <v/>
      </c>
      <c r="CA6" s="763">
        <f>IF(ISBLANK('Armenia 2013'!$E$53),"",'Armenia 2013'!$E$53)</f>
        <v>146555</v>
      </c>
      <c r="CB6" s="74" t="str">
        <f>IF(ISBLANK('Armenia 2013'!$H$53),"",'Armenia 2013'!$H$53)</f>
        <v/>
      </c>
      <c r="CC6" s="76">
        <f>IF(ISBLANK('Armenia 2013'!$F$56),"",'Armenia 2013'!$F$56)</f>
        <v>0</v>
      </c>
      <c r="CD6" s="73" t="str">
        <f>IF(ISBLANK('Armenia 2013'!$G$56),"",'Armenia 2013'!$G$56)</f>
        <v xml:space="preserve">Comments:
</v>
      </c>
      <c r="CE6" s="76" t="str">
        <f>IF(ISBLANK('Armenia 2013'!$F$57),"",'Armenia 2013'!$F$57)</f>
        <v>Not applicable</v>
      </c>
      <c r="CF6" s="73" t="str">
        <f>IF(ISBLANK('Armenia 2013'!$G$57),"",'Armenia 2013'!$G$57)</f>
        <v xml:space="preserve">Comments:
</v>
      </c>
      <c r="CG6" s="76">
        <f>IF(ISBLANK('Armenia 2013'!$F$58),"",'Armenia 2013'!$F$58)</f>
        <v>0.97703333333333331</v>
      </c>
      <c r="CH6" s="73" t="str">
        <f>IF(ISBLANK('Armenia 2013'!$G$58),"",'Armenia 2013'!$G$58)</f>
        <v xml:space="preserve">Comments: </v>
      </c>
      <c r="CI6" s="73" t="str">
        <f>IF(ISBLANK('Armenia 2013'!$F$59),"",'Armenia 2013'!$F$59)</f>
        <v>No</v>
      </c>
      <c r="CJ6" s="73" t="str">
        <f>IF(ISBLANK('Armenia 2013'!$G$59),"",'Armenia 2013'!$G$59)</f>
        <v xml:space="preserve">Comments:
</v>
      </c>
      <c r="CK6" s="73" t="str">
        <f>IF(ISBLANK('Armenia 2013'!$F$61),"",'Armenia 2013'!$F$61)</f>
        <v>Not applicable</v>
      </c>
      <c r="CL6" s="73" t="str">
        <f>IF(ISBLANK('Armenia 2013'!$F$62),"",'Armenia 2013'!$F$62)</f>
        <v>Not applicable</v>
      </c>
      <c r="CM6" s="73" t="str">
        <f>IF(ISBLANK('Armenia 2013'!$F$63),"",'Armenia 2013'!$F$63)</f>
        <v>Not applicable</v>
      </c>
      <c r="CN6" s="73" t="str">
        <f>IF(ISBLANK('Armenia 2013'!$D$64),"",'Armenia 2013'!$D$64)</f>
        <v/>
      </c>
      <c r="CO6" s="106"/>
      <c r="CP6" s="77"/>
      <c r="CQ6" s="78" t="str">
        <f>IF(ISBLANK('Armenia 2013'!$D$68),"",'Armenia 2013'!$D$68)</f>
        <v>Yes</v>
      </c>
      <c r="CR6" s="78" t="str">
        <f>IF(ISBLANK('Armenia 2013'!$D$69),"",'Armenia 2013'!$D$69)</f>
        <v>Yes</v>
      </c>
      <c r="CS6" s="78" t="str">
        <f>IF(ISBLANK('Armenia 2013'!$D$70),"",'Armenia 2013'!$D$70)</f>
        <v>Yes</v>
      </c>
      <c r="CT6" s="78" t="str">
        <f>IF(ISBLANK('Armenia 2013'!$D$71),"",'Armenia 2013'!$D$71)</f>
        <v>No</v>
      </c>
      <c r="CU6" s="78" t="str">
        <f>IF(ISBLANK('Armenia 2013'!$D$72),"",'Armenia 2013'!$D$72)</f>
        <v>Yes</v>
      </c>
      <c r="CV6" s="78" t="str">
        <f>IF(ISBLANK('Armenia 2013'!$D$73),"",'Armenia 2013'!$D$73)</f>
        <v>Yes</v>
      </c>
      <c r="CW6" s="78" t="str">
        <f>IF(ISBLANK('Armenia 2013'!$D$74),"",'Armenia 2013'!$D$74)</f>
        <v>No</v>
      </c>
      <c r="CX6" s="78" t="str">
        <f>IF(ISBLANK('Armenia 2013'!$D$75),"",'Armenia 2013'!$D$75)</f>
        <v>Yes</v>
      </c>
      <c r="CY6" s="78" t="str">
        <f>IF(ISBLANK('Armenia 2013'!$D$76),"",'Armenia 2013'!$D$76)</f>
        <v>Don't know</v>
      </c>
      <c r="CZ6" s="78" t="str">
        <f>IF(ISBLANK('Armenia 2013'!$D$77),"",'Armenia 2013'!$D$77)</f>
        <v>Yes</v>
      </c>
      <c r="DA6" s="78" t="str">
        <f>IF(ISBLANK('Armenia 2013'!$D$78),"",'Armenia 2013'!$D$78)</f>
        <v>No</v>
      </c>
      <c r="DB6" s="78" t="str">
        <f>IF(ISBLANK('Armenia 2013'!$D$79),"",'Armenia 2013'!$D$79)</f>
        <v>Spermicides</v>
      </c>
      <c r="DC6" s="77"/>
      <c r="DD6" s="78" t="str">
        <f>IF(ISBLANK('Armenia 2013'!$F$68),"",'Armenia 2013'!$F$68)</f>
        <v>No</v>
      </c>
      <c r="DE6" s="78" t="str">
        <f>IF(ISBLANK('Armenia 2013'!$F$69),"",'Armenia 2013'!$F$69)</f>
        <v>No</v>
      </c>
      <c r="DF6" s="78" t="str">
        <f>IF(ISBLANK('Armenia 2013'!$F$70),"",'Armenia 2013'!$F$70)</f>
        <v>No</v>
      </c>
      <c r="DG6" s="78" t="str">
        <f>IF(ISBLANK('Armenia 2013'!$F$71),"",'Armenia 2013'!$F$71)</f>
        <v>No</v>
      </c>
      <c r="DH6" s="78" t="str">
        <f>IF(ISBLANK('Armenia 2013'!$F$72),"",'Armenia 2013'!$F$72)</f>
        <v>Yes</v>
      </c>
      <c r="DI6" s="78" t="str">
        <f>IF(ISBLANK('Armenia 2013'!$F$73),"",'Armenia 2013'!$F$73)</f>
        <v>Yes</v>
      </c>
      <c r="DJ6" s="78" t="str">
        <f>IF(ISBLANK('Armenia 2013'!$F$74),"",'Armenia 2013'!$F$74)</f>
        <v>No</v>
      </c>
      <c r="DK6" s="78" t="str">
        <f>IF(ISBLANK('Armenia 2013'!$F$75),"",'Armenia 2013'!$F$75)</f>
        <v>No</v>
      </c>
      <c r="DL6" s="78" t="str">
        <f>IF(ISBLANK('Armenia 2013'!$F$76),"",'Armenia 2013'!$F$76)</f>
        <v>No</v>
      </c>
      <c r="DM6" s="78" t="str">
        <f>IF(ISBLANK('Armenia 2013'!$F$77),"",'Armenia 2013'!$F$77)</f>
        <v>No</v>
      </c>
      <c r="DN6" s="78" t="str">
        <f>IF(ISBLANK('Armenia 2013'!$F$78),"",'Armenia 2013'!$F$78)</f>
        <v>No</v>
      </c>
      <c r="DO6" s="78" t="str">
        <f>IF(ISBLANK('Armenia 2013'!$F$79),"",'Armenia 2013'!$F$79)</f>
        <v/>
      </c>
      <c r="DP6" s="79"/>
      <c r="DQ6" s="78" t="str">
        <f>IF(ISBLANK('Armenia 2013'!$G$68),"",'Armenia 2013'!$G$68)</f>
        <v>No</v>
      </c>
      <c r="DR6" s="78" t="str">
        <f>IF(ISBLANK('Armenia 2013'!$G$69),"",'Armenia 2013'!$G$69)</f>
        <v>No</v>
      </c>
      <c r="DS6" s="78" t="str">
        <f>IF(ISBLANK('Armenia 2013'!$G$70),"",'Armenia 2013'!$G$70)</f>
        <v>No</v>
      </c>
      <c r="DT6" s="78" t="str">
        <f>IF(ISBLANK('Armenia 2013'!$G$71),"",'Armenia 2013'!$G$71)</f>
        <v>No</v>
      </c>
      <c r="DU6" s="78" t="str">
        <f>IF(ISBLANK('Armenia 2013'!$G$72),"",'Armenia 2013'!$G$72)</f>
        <v>No</v>
      </c>
      <c r="DV6" s="78" t="str">
        <f>IF(ISBLANK('Armenia 2013'!$G$73),"",'Armenia 2013'!$G$73)</f>
        <v>No</v>
      </c>
      <c r="DW6" s="78" t="str">
        <f>IF(ISBLANK('Armenia 2013'!$G$74),"",'Armenia 2013'!$G$74)</f>
        <v>No</v>
      </c>
      <c r="DX6" s="78" t="str">
        <f>IF(ISBLANK('Armenia 2013'!$G$75),"",'Armenia 2013'!$G$75)</f>
        <v>No</v>
      </c>
      <c r="DY6" s="78" t="str">
        <f>IF(ISBLANK('Armenia 2013'!$G$76),"",'Armenia 2013'!$G$76)</f>
        <v>No</v>
      </c>
      <c r="DZ6" s="78" t="str">
        <f>IF(ISBLANK('Armenia 2013'!$G$77),"",'Armenia 2013'!$G$77)</f>
        <v>No</v>
      </c>
      <c r="EA6" s="78" t="str">
        <f>IF(ISBLANK('Armenia 2013'!$G$78),"",'Armenia 2013'!$G$78)</f>
        <v>No</v>
      </c>
      <c r="EB6" s="78" t="str">
        <f>IF(ISBLANK('Armenia 2013'!$G$79),"",'Armenia 2013'!$G$79)</f>
        <v/>
      </c>
      <c r="EC6" s="79"/>
      <c r="ED6" s="78" t="str">
        <f>IF(ISBLANK('Armenia 2013'!$H$68),"",'Armenia 2013'!$H$68)</f>
        <v>Don't know</v>
      </c>
      <c r="EE6" s="78" t="str">
        <f>IF(ISBLANK('Armenia 2013'!$H$69),"",'Armenia 2013'!$H$69)</f>
        <v>Don't know</v>
      </c>
      <c r="EF6" s="78" t="str">
        <f>IF(ISBLANK('Armenia 2013'!$H$70),"",'Armenia 2013'!$H$70)</f>
        <v>Don't know</v>
      </c>
      <c r="EG6" s="78" t="str">
        <f>IF(ISBLANK('Armenia 2013'!$H$71),"",'Armenia 2013'!$H$71)</f>
        <v>Don't know</v>
      </c>
      <c r="EH6" s="78" t="str">
        <f>IF(ISBLANK('Armenia 2013'!$H$72),"",'Armenia 2013'!$H$72)</f>
        <v>Don't know</v>
      </c>
      <c r="EI6" s="78" t="str">
        <f>IF(ISBLANK('Armenia 2013'!$H$73),"",'Armenia 2013'!$H$73)</f>
        <v>Don't know</v>
      </c>
      <c r="EJ6" s="78" t="str">
        <f>IF(ISBLANK('Armenia 2013'!$H$74),"",'Armenia 2013'!$H$74)</f>
        <v>Don't know</v>
      </c>
      <c r="EK6" s="78" t="str">
        <f>IF(ISBLANK('Armenia 2013'!$H$75),"",'Armenia 2013'!$H$75)</f>
        <v>Don't know</v>
      </c>
      <c r="EL6" s="78" t="str">
        <f>IF(ISBLANK('Armenia 2013'!$H$76),"",'Armenia 2013'!$H$76)</f>
        <v>Don't know</v>
      </c>
      <c r="EM6" s="78" t="str">
        <f>IF(ISBLANK('Armenia 2013'!$H$77),"",'Armenia 2013'!$H$77)</f>
        <v>Don't know</v>
      </c>
      <c r="EN6" s="78" t="str">
        <f>IF(ISBLANK('Armenia 2013'!$H$78),"",'Armenia 2013'!$H$78)</f>
        <v>Don't know</v>
      </c>
      <c r="EO6" s="78" t="str">
        <f>IF(ISBLANK('Armenia 2013'!$H$79),"",'Armenia 2013'!$H$79)</f>
        <v/>
      </c>
      <c r="EP6" s="78" t="str">
        <f>IF(ISBLANK('Armenia 2013'!$D$80),"",'Armenia 2013'!$D$80)</f>
        <v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v>
      </c>
      <c r="EQ6" s="80"/>
      <c r="ER6" s="81" t="str">
        <f>IF(ISBLANK('Armenia 2013'!$H$82),"",'Armenia 2013'!$H$82)</f>
        <v>Yes</v>
      </c>
      <c r="ES6" s="81" t="str">
        <f>IF(ISBLANK('Armenia 2013'!$C$85),"",'Armenia 2013'!$C$85)</f>
        <v>National Strategy, Program and Actions Timeframe on Reproductive Health Improvement</v>
      </c>
      <c r="ET6" s="81" t="str">
        <f>IF(ISBLANK('Armenia 2013'!$D$85),"",'Armenia 2013'!$D$85)</f>
        <v>2007-2015</v>
      </c>
      <c r="EU6" s="81" t="str">
        <f>IF(ISBLANK('Armenia 2013'!$F$85),"",'Armenia 2013'!$F$85)</f>
        <v>Yes</v>
      </c>
      <c r="EV6" s="81" t="str">
        <f>IF(ISBLANK('Armenia 2013'!$G$85),"",'Armenia 2013'!$G$85)</f>
        <v>Yes</v>
      </c>
      <c r="EW6" s="81" t="str">
        <f>IF(ISBLANK('Armenia 2013'!$F$86),"",'Armenia 2013'!$F$86)</f>
        <v>No</v>
      </c>
      <c r="EX6" s="81" t="str">
        <f>IF(ISBLANK('Armenia 2013'!$E$87),"",'Armenia 2013'!$E$87)</f>
        <v>Not applicable</v>
      </c>
      <c r="EY6" s="81" t="str">
        <f>IF(ISBLANK('Armenia 2013'!$E$88),"",'Armenia 2013'!$E$88)</f>
        <v>Not applicable</v>
      </c>
      <c r="EZ6" s="81" t="str">
        <f>IF(ISBLANK('Armenia 2013'!$H$89),"",'Armenia 2013'!$H$89)</f>
        <v>Yes</v>
      </c>
      <c r="FA6" s="81" t="str">
        <f>IF(ISBLANK('Armenia 2013'!$D$90),"",'Armenia 2013'!$D$90)</f>
        <v>There are advertising ban policies. In particular, contraceptive pills and spermicides are not among the "over the counter" medicines and cannot be advertised. For the advertisement of other contraceptives, Ministry of Health approval is required.</v>
      </c>
      <c r="FB6" s="81" t="str">
        <f>IF(ISBLANK('Armenia 2013'!$H$91),"",'Armenia 2013'!$H$91)</f>
        <v>No</v>
      </c>
      <c r="FC6" s="81" t="str">
        <f>IF(ISBLANK('Armenia 2013'!$D$92),"",'Armenia 2013'!$D$92)</f>
        <v>Not applicable</v>
      </c>
      <c r="FD6" s="276"/>
      <c r="FE6" s="81" t="str">
        <f>IF(ISBLANK('Armenia 2013'!$D$95),"",'Armenia 2013'!$D$95)</f>
        <v>Not applicable</v>
      </c>
      <c r="FF6" s="81" t="str">
        <f>IF(ISBLANK('Armenia 2013'!$G$95),"",'Armenia 2013'!$G$95)</f>
        <v>Doctor</v>
      </c>
      <c r="FG6" s="81" t="str">
        <f>IF(ISBLANK('Armenia 2013'!$D$96),"",'Armenia 2013'!$D$96)</f>
        <v>Not applicable</v>
      </c>
      <c r="FH6" s="81" t="str">
        <f>IF(ISBLANK('Armenia 2013'!$G$96),"",'Armenia 2013'!$G$96)</f>
        <v>Auxiliary nurse</v>
      </c>
      <c r="FI6" s="81" t="str">
        <f>IF(ISBLANK('Armenia 2013'!$D$97),"",'Armenia 2013'!$D$97)</f>
        <v>Not applicable</v>
      </c>
      <c r="FJ6" s="81" t="str">
        <f>IF(ISBLANK('Armenia 2013'!$G$97),"",'Armenia 2013'!$G$97)</f>
        <v>Not applicable</v>
      </c>
      <c r="FK6" s="81" t="str">
        <f>IF(ISBLANK('Armenia 2013'!$D$98),"",'Armenia 2013'!$D$98)</f>
        <v>Doctor</v>
      </c>
      <c r="FL6" s="81" t="str">
        <f>IF(ISBLANK('Armenia 2013'!$G$98),"",'Armenia 2013'!$G$98)</f>
        <v>Doctor</v>
      </c>
      <c r="FM6" s="81" t="str">
        <f>IF(ISBLANK('Armenia 2013'!$D$99),"",'Armenia 2013'!$D$99)</f>
        <v>Community health worker</v>
      </c>
      <c r="FN6" s="81" t="str">
        <f>IF(ISBLANK('Armenia 2013'!$G$99),"",'Armenia 2013'!$G$99)</f>
        <v>Community health worker</v>
      </c>
      <c r="FO6" s="81" t="str">
        <f>IF(ISBLANK('Armenia 2013'!$D$100),"",'Armenia 2013'!$D$100)</f>
        <v>Not applicable</v>
      </c>
      <c r="FP6" s="81" t="str">
        <f>IF(ISBLANK('Armenia 2013'!$G$100),"",'Armenia 2013'!$G$100)</f>
        <v>Doctor</v>
      </c>
      <c r="FQ6" s="81" t="str">
        <f>IF(ISBLANK('Armenia 2013'!$D$101),"",'Armenia 2013'!$D$101)</f>
        <v>Not applicable</v>
      </c>
      <c r="FR6" s="81" t="str">
        <f>IF(ISBLANK('Armenia 2013'!$G$101),"",'Armenia 2013'!$G$101)</f>
        <v>Doctor</v>
      </c>
      <c r="FS6" s="81" t="str">
        <f>IF(ISBLANK('Armenia 2013'!$D$102),"",'Armenia 2013'!$D$102)</f>
        <v>Not applicable</v>
      </c>
      <c r="FT6" s="81" t="str">
        <f>IF(ISBLANK('Armenia 2013'!$G$102),"",'Armenia 2013'!$G$102)</f>
        <v>Not applicable</v>
      </c>
      <c r="FU6" s="81" t="str">
        <f>IF(ISBLANK('Armenia 2013'!$D$103),"",'Armenia 2013'!$D$103)</f>
        <v>All hormonal contraceptives and IUDs can be prescribed dy doctors only, but all of them are available in the pharmacies without prescription, and pharmacists can sell them.</v>
      </c>
      <c r="FV6" s="87"/>
      <c r="FW6" s="81" t="str">
        <f>IF(ISBLANK('Armenia 2013'!$D$106),"",'Armenia 2013'!$D$106)</f>
        <v>No</v>
      </c>
      <c r="FX6" s="81" t="str">
        <f>IF(ISBLANK('Armenia 2013'!$E$106),"",'Armenia 2013'!$E$106)</f>
        <v/>
      </c>
      <c r="FY6" s="81" t="str">
        <f>IF(ISBLANK('Armenia 2013'!$H$106),"",'Armenia 2013'!$H$106)</f>
        <v/>
      </c>
      <c r="FZ6" s="81" t="str">
        <f>IF(ISBLANK('Armenia 2013'!$D$107),"",'Armenia 2013'!$D$107)</f>
        <v>No</v>
      </c>
      <c r="GA6" s="81" t="str">
        <f>IF(ISBLANK('Armenia 2013'!$E$107),"",'Armenia 2013'!$E$107)</f>
        <v/>
      </c>
      <c r="GB6" s="81" t="str">
        <f>IF(ISBLANK('Armenia 2013'!$H$107),"",'Armenia 2013'!$H$107)</f>
        <v/>
      </c>
      <c r="GC6" s="81" t="str">
        <f>IF(ISBLANK('Armenia 2013'!$D$108),"",'Armenia 2013'!$D$108)</f>
        <v>No</v>
      </c>
      <c r="GD6" s="81" t="str">
        <f>IF(ISBLANK('Armenia 2013'!$E$108),"",'Armenia 2013'!$E$108)</f>
        <v/>
      </c>
      <c r="GE6" s="81" t="str">
        <f>IF(ISBLANK('Armenia 2013'!$H$108),"",'Armenia 2013'!$H$108)</f>
        <v/>
      </c>
      <c r="GF6" s="82"/>
      <c r="GG6" s="81" t="str">
        <f>IF(ISBLANK('Armenia 2013'!$G$111),"",'Armenia 2013'!$G$111)</f>
        <v>No</v>
      </c>
      <c r="GH6" s="81" t="str">
        <f>IF(ISBLANK('Armenia 2013'!$G$112),"",'Armenia 2013'!$G$112)</f>
        <v>No</v>
      </c>
      <c r="GI6" s="81" t="str">
        <f>IF(ISBLANK('Armenia 2013'!$G$113),"",'Armenia 2013'!$G$113)</f>
        <v>Not applicable</v>
      </c>
      <c r="GJ6" s="81" t="str">
        <f>IF(ISBLANK('Armenia 2013'!$D$114),"",'Armenia 2013'!$D$114)</f>
        <v>Not applicable</v>
      </c>
      <c r="GK6" s="82"/>
      <c r="GL6" s="81" t="str">
        <f>IF(ISBLANK('Armenia 2013'!$G$116),"",'Armenia 2013'!$G$116)</f>
        <v>Yes</v>
      </c>
      <c r="GM6" s="81" t="str">
        <f>IF(ISBLANK('Armenia 2013'!$G$117),"",'Armenia 2013'!$G$117)</f>
        <v>Yes</v>
      </c>
      <c r="GN6" s="81" t="str">
        <f>IF(ISBLANK('Armenia 2013'!$G$118),"",'Armenia 2013'!$G$118)</f>
        <v>Yes</v>
      </c>
      <c r="GO6" s="81" t="str">
        <f>IF(ISBLANK('Armenia 2013'!$G$119),"",'Armenia 2013'!$G$119)</f>
        <v>No</v>
      </c>
      <c r="GP6" s="81" t="str">
        <f>IF(ISBLANK('Armenia 2013'!$G$120),"",'Armenia 2013'!$G$120)</f>
        <v>No</v>
      </c>
      <c r="GQ6" s="81" t="str">
        <f>IF(ISBLANK('Armenia 2013'!$G$121),"",'Armenia 2013'!$G$121)</f>
        <v>No</v>
      </c>
      <c r="GR6" s="81" t="str">
        <f>IF(ISBLANK('Armenia 2013'!$G$122),"",'Armenia 2013'!$G$122)</f>
        <v>No</v>
      </c>
      <c r="GS6" s="81" t="str">
        <f>IF(ISBLANK('Armenia 2013'!$G$123),"",'Armenia 2013'!$G$123)</f>
        <v>No</v>
      </c>
      <c r="GT6" s="81" t="str">
        <f>IF(ISBLANK('Armenia 2013'!$G$124),"",'Armenia 2013'!$G$124)</f>
        <v>No</v>
      </c>
      <c r="GU6" s="81" t="str">
        <f>IF(ISBLANK('Armenia 2013'!$G$125),"",'Armenia 2013'!$G$125)</f>
        <v>No</v>
      </c>
      <c r="GV6" s="81" t="str">
        <f>IF(ISBLANK('Armenia 2013'!$F$126),"",'Armenia 2013'!$F$126)</f>
        <v>Not applicable</v>
      </c>
      <c r="GW6" s="81">
        <f>IF(ISBLANK('Armenia 2013'!$F$127),"",'Armenia 2013'!$F$127)</f>
        <v>2007</v>
      </c>
      <c r="GX6" s="81" t="str">
        <f>IF(ISBLANK('Armenia 2013'!$D$128),"",'Armenia 2013'!$D$128)</f>
        <v>Essential Medicine List of the Republic of Armenia</v>
      </c>
      <c r="GY6" s="81" t="str">
        <f>IF(ISBLANK('Armenia 2013'!$D$129),"",'Armenia 2013'!$D$129)</f>
        <v>IUDs, condoms, and spermicides are not on the list because they are not drugs. Implants are not registered.</v>
      </c>
      <c r="GZ6" s="82"/>
      <c r="HA6" s="81">
        <f>IF(ISBLANK('Armenia 2013'!$F$131),"",'Armenia 2013'!$F$131)</f>
        <v>2008</v>
      </c>
      <c r="HB6" s="81" t="str">
        <f>IF(ISBLANK('Armenia 2013'!$G$132),"",'Armenia 2013'!$G$132)</f>
        <v>Yes</v>
      </c>
      <c r="HC6" s="81" t="str">
        <f>IF(ISBLANK('Armenia 2013'!$G$133),"",'Armenia 2013'!$G$133)</f>
        <v>No</v>
      </c>
      <c r="HD6" s="81" t="str">
        <f>IF(ISBLANK('Armenia 2013'!$G$134),"",'Armenia 2013'!$G$134)</f>
        <v>No</v>
      </c>
      <c r="HE6" s="81" t="str">
        <f>IF(ISBLANK('Armenia 2013'!$G$135),"",'Armenia 2013'!$G$135)</f>
        <v>No</v>
      </c>
      <c r="HF6" s="81" t="str">
        <f>IF(ISBLANK('Armenia 2013'!$D$136),"",'Armenia 2013'!$D$136)</f>
        <v/>
      </c>
      <c r="HG6" s="90"/>
      <c r="HH6" s="83" t="str">
        <f>IF(ISBLANK('Armenia 2013'!$G$138),"",'Armenia 2013'!$G$138)</f>
        <v>No</v>
      </c>
      <c r="HI6" s="84"/>
      <c r="HJ6" s="83" t="str">
        <f>IF(ISBLANK('Armenia 2013'!$G$140),"",'Armenia 2013'!$G$140)</f>
        <v>Not applicable</v>
      </c>
      <c r="HK6" s="83" t="str">
        <f>IF(ISBLANK('Armenia 2013'!$G$141),"",'Armenia 2013'!$G$141)</f>
        <v>Not applicable</v>
      </c>
      <c r="HL6" s="83" t="str">
        <f>IF(ISBLANK('Armenia 2013'!$G$142),"",'Armenia 2013'!$G$142)</f>
        <v>Not applicable</v>
      </c>
      <c r="HM6" s="83" t="str">
        <f>IF(ISBLANK('Armenia 2013'!$G$143),"",'Armenia 2013'!$G$143)</f>
        <v>Not applicable</v>
      </c>
      <c r="HN6" s="83" t="str">
        <f>IF(ISBLANK('Armenia 2013'!$G$144),"",'Armenia 2013'!$G$144)</f>
        <v>No</v>
      </c>
      <c r="HO6" s="83" t="str">
        <f>IF(ISBLANK('Armenia 2013'!$G$145),"",'Armenia 2013'!$G$145)</f>
        <v>No</v>
      </c>
      <c r="HP6" s="83" t="str">
        <f>IF(ISBLANK('Armenia 2013'!$G$146),"",'Armenia 2013'!$G$146)</f>
        <v>Not applicable</v>
      </c>
      <c r="HQ6" s="83" t="str">
        <f>IF(ISBLANK('Armenia 2013'!$G$147),"",'Armenia 2013'!$G$147)</f>
        <v>Not applicable</v>
      </c>
      <c r="HR6" s="83" t="str">
        <f>IF(ISBLANK('Armenia 2013'!$G$148),"",'Armenia 2013'!$G$148)</f>
        <v>Not applicable</v>
      </c>
      <c r="HS6" s="83" t="str">
        <f>IF(ISBLANK('Armenia 2013'!$F$149),"",'Armenia 2013'!$F$149)</f>
        <v>01/12-12/12</v>
      </c>
      <c r="HT6" s="83" t="str">
        <f>IF(ISBLANK('Armenia 2013'!$F$150),"",'Armenia 2013'!$F$150)</f>
        <v>UNFPA LMIS</v>
      </c>
      <c r="HU6" s="84"/>
      <c r="HV6" s="83" t="str">
        <f>IF(ISBLANK('Armenia 2013'!$G$152),"",'Armenia 2013'!$G$152)</f>
        <v>Yes</v>
      </c>
      <c r="HW6" s="83" t="str">
        <f>IF(ISBLANK('Armenia 2013'!$G$153),"",'Armenia 2013'!$G$153)</f>
        <v>No</v>
      </c>
      <c r="HX6" s="88" t="str">
        <f>IF(ISBLANK('Armenia 2013'!$D$154),"",'Armenia 2013'!$D$154)</f>
        <v>No government share of contraceptive procurements. Constant stockouts at service delivery point level.</v>
      </c>
      <c r="HY6" s="765" t="s">
        <v>274</v>
      </c>
    </row>
    <row r="7" spans="1:233" ht="39.950000000000003" customHeight="1">
      <c r="A7" s="846" t="s">
        <v>277</v>
      </c>
      <c r="B7" s="85"/>
      <c r="C7" s="72" t="str">
        <f>IF(ISBLANK('Azerbaijan 2013'!$H$12),"",'Azerbaijan 2013'!$H$12)</f>
        <v>No</v>
      </c>
      <c r="D7" s="72" t="str">
        <f>IF(ISBLANK('Azerbaijan 2013'!$D$13),"",'Azerbaijan 2013'!$D$13)</f>
        <v>Not applicable</v>
      </c>
      <c r="E7" s="107"/>
      <c r="F7" s="72" t="str">
        <f>IF(ISBLANK('Azerbaijan 2013'!$D$15),"",'Azerbaijan 2013'!$D$15)</f>
        <v>Not applicable</v>
      </c>
      <c r="G7" s="72" t="str">
        <f>IF(ISBLANK('Azerbaijan 2013'!$F$15),"",'Azerbaijan 2013'!$F$15)</f>
        <v/>
      </c>
      <c r="H7" s="72" t="str">
        <f>IF(ISBLANK('Azerbaijan 2013'!$D$16),"",'Azerbaijan 2013'!$D$16)</f>
        <v>Not applicable</v>
      </c>
      <c r="I7" s="72" t="str">
        <f>IF(ISBLANK('Azerbaijan 2013'!$F$16),"",'Azerbaijan 2013'!$F$16)</f>
        <v/>
      </c>
      <c r="J7" s="72" t="str">
        <f>IF(ISBLANK('Azerbaijan 2013'!$D$17),"",'Azerbaijan 2013'!$D$17)</f>
        <v>Not applicable</v>
      </c>
      <c r="K7" s="72" t="str">
        <f>IF(ISBLANK('Azerbaijan 2013'!$F$17),"",'Azerbaijan 2013'!$F$17)</f>
        <v/>
      </c>
      <c r="L7" s="72" t="str">
        <f>IF(ISBLANK('Azerbaijan 2013'!$D$18),"",'Azerbaijan 2013'!$D$18)</f>
        <v>Not applicable</v>
      </c>
      <c r="M7" s="72" t="str">
        <f>IF(ISBLANK('Azerbaijan 2013'!$F$18),"",'Azerbaijan 2013'!$F$18)</f>
        <v/>
      </c>
      <c r="N7" s="72" t="str">
        <f>IF(ISBLANK('Azerbaijan 2013'!$D$19),"",'Azerbaijan 2013'!$D$19)</f>
        <v>Not applicable</v>
      </c>
      <c r="O7" s="72" t="str">
        <f>IF(ISBLANK('Azerbaijan 2013'!$F$19),"",'Azerbaijan 2013'!$F$19)</f>
        <v/>
      </c>
      <c r="P7" s="72" t="str">
        <f>IF(ISBLANK('Azerbaijan 2013'!$D$20),"",'Azerbaijan 2013'!$D$20)</f>
        <v>Not applicable</v>
      </c>
      <c r="Q7" s="72" t="str">
        <f>IF(ISBLANK('Azerbaijan 2013'!$F$20),"",'Azerbaijan 2013'!$F$20)</f>
        <v/>
      </c>
      <c r="R7" s="72" t="str">
        <f>IF(ISBLANK('Azerbaijan 2013'!$D$21),"",'Azerbaijan 2013'!$D$21)</f>
        <v>Not applicable</v>
      </c>
      <c r="S7" s="72" t="str">
        <f>IF(ISBLANK('Azerbaijan 2013'!$F$21),"",'Azerbaijan 2013'!$F$21)</f>
        <v/>
      </c>
      <c r="T7" s="72" t="str">
        <f>IF(ISBLANK('Azerbaijan 2013'!$D$22),"",'Azerbaijan 2013'!$D$22)</f>
        <v>Not applicable</v>
      </c>
      <c r="U7" s="72" t="str">
        <f>IF(ISBLANK('Azerbaijan 2013'!$F$22),"",'Azerbaijan 2013'!$F$22)</f>
        <v/>
      </c>
      <c r="V7" s="72" t="str">
        <f>IF(ISBLANK('Azerbaijan 2013'!$D$23),"",'Azerbaijan 2013'!$D$23)</f>
        <v>Not applicable</v>
      </c>
      <c r="W7" s="72" t="str">
        <f>IF(ISBLANK('Azerbaijan 2013'!$F$23),"",'Azerbaijan 2013'!$F$23)</f>
        <v/>
      </c>
      <c r="X7" s="72" t="str">
        <f>IF(ISBLANK('Azerbaijan 2013'!$H$24),"",'Azerbaijan 2013'!$H$24)</f>
        <v>Not applicable</v>
      </c>
      <c r="Y7" s="72" t="str">
        <f>IF(ISBLANK('Azerbaijan 2013'!$H$25),"",'Azerbaijan 2013'!$H$25)</f>
        <v>Not applicable</v>
      </c>
      <c r="Z7" s="72" t="str">
        <f>IF(ISBLANK('Azerbaijan 2013'!$D$26),"",'Azerbaijan 2013'!$D$26)</f>
        <v>Yes</v>
      </c>
      <c r="AA7" s="72" t="str">
        <f>IF(ISBLANK('Azerbaijan 2013'!$F$26),"",'Azerbaijan 2013'!$F$26)</f>
        <v>Research Institute of Obstetrics and Gynecology (RIOG)</v>
      </c>
      <c r="AB7" s="72" t="str">
        <f>IF(ISBLANK('Azerbaijan 2013'!$H$26),"",'Azerbaijan 2013'!$H$26)</f>
        <v>RIOG Director, National RH Coordinator</v>
      </c>
      <c r="AC7" s="86"/>
      <c r="AD7" s="73" t="str">
        <f>IF(ISBLANK('Azerbaijan 2013'!$F$28),"",'Azerbaijan 2013'!$F$28)</f>
        <v>January</v>
      </c>
      <c r="AE7" s="73" t="str">
        <f>IF(ISBLANK('Azerbaijan 2013'!$H$28),"",'Azerbaijan 2013'!$H$28)</f>
        <v>December</v>
      </c>
      <c r="AF7" s="371" t="str">
        <f>IF(ISBLANK('Azerbaijan 2013'!$G$29),"",'Azerbaijan 2013'!$G$29)</f>
        <v>Not applicable</v>
      </c>
      <c r="AG7" s="109" t="str">
        <f>IF(ISBLANK('Azerbaijan 2013'!$E$30),"",'Azerbaijan 2013'!$E$30)</f>
        <v>Not applicable</v>
      </c>
      <c r="AH7" s="109" t="str">
        <f>IF(ISBLANK('Azerbaijan 2013'!$G$30),"",'Azerbaijan 2013'!$G$30)</f>
        <v>Not applicable</v>
      </c>
      <c r="AI7" s="109" t="str">
        <f>IF(ISBLANK('Azerbaijan 2013'!$H$31),"",'Azerbaijan 2013'!$H$31)</f>
        <v>No</v>
      </c>
      <c r="AJ7" s="74" t="str">
        <f>IF(ISBLANK('Azerbaijan 2013'!$H$32),"",'Azerbaijan 2013'!$H$32)</f>
        <v>No</v>
      </c>
      <c r="AK7" s="74">
        <f>IF(ISBLANK('Azerbaijan 2013'!$E$35),"",'Azerbaijan 2013'!$E$35)</f>
        <v>0</v>
      </c>
      <c r="AL7" s="73" t="str">
        <f>IF(ISBLANK('Azerbaijan 2013'!$F$35),"",'Azerbaijan 2013'!$F$35)</f>
        <v>01/12-12/12</v>
      </c>
      <c r="AM7" s="73" t="str">
        <f>IF(ISBLANK('Azerbaijan 2013'!$G$35),"",'Azerbaijan 2013'!$G$35)</f>
        <v/>
      </c>
      <c r="AN7" s="73" t="str">
        <f>IF(ISBLANK('Azerbaijan 2013'!$H$35),"",'Azerbaijan 2013'!$H$35)</f>
        <v/>
      </c>
      <c r="AO7" s="74">
        <f>IF(ISBLANK('Azerbaijan 2013'!$E$36),"",'Azerbaijan 2013'!$E$36)</f>
        <v>0</v>
      </c>
      <c r="AP7" s="73" t="str">
        <f>IF(ISBLANK('Azerbaijan 2013'!$F$36),"",'Azerbaijan 2013'!$F$36)</f>
        <v>01/12-12/12</v>
      </c>
      <c r="AQ7" s="73" t="str">
        <f>IF(ISBLANK('Azerbaijan 2013'!$G$36),"",'Azerbaijan 2013'!$G$36)</f>
        <v/>
      </c>
      <c r="AR7" s="73" t="str">
        <f>IF(ISBLANK('Azerbaijan 2013'!$H$36),"",'Azerbaijan 2013'!$H$36)</f>
        <v/>
      </c>
      <c r="AS7" s="74">
        <f>IF(ISBLANK('Azerbaijan 2013'!$E$37),"",'Azerbaijan 2013'!$E$37)</f>
        <v>0</v>
      </c>
      <c r="AT7" s="73" t="str">
        <f>IF(ISBLANK('Azerbaijan 2013'!$H$37),"",'Azerbaijan 2013'!$H$37)</f>
        <v/>
      </c>
      <c r="AU7" s="73" t="str">
        <f>IF(ISBLANK('Azerbaijan 2013'!$H$38),"",'Azerbaijan 2013'!$H$38)</f>
        <v>No</v>
      </c>
      <c r="AV7" s="73" t="str">
        <f>IF(ISBLANK('Azerbaijan 2013'!$D$41),"",'Azerbaijan 2013'!$D$41)</f>
        <v>No</v>
      </c>
      <c r="AW7" s="73" t="str">
        <f>IF(ISBLANK('Azerbaijan 2013'!$D$42),"",'Azerbaijan 2013'!$D$42)</f>
        <v>Not applicable</v>
      </c>
      <c r="AX7" s="74">
        <f>IF(ISBLANK('Azerbaijan 2013'!$E$41),"",'Azerbaijan 2013'!$E$41)</f>
        <v>0</v>
      </c>
      <c r="AY7" s="74" t="str">
        <f>IF(ISBLANK('Azerbaijan 2013'!$F$41),"",'Azerbaijan 2013'!$F$41)</f>
        <v>01/12-12/12</v>
      </c>
      <c r="AZ7" s="74" t="str">
        <f>IF(ISBLANK('Azerbaijan 2013'!$G$41),"",'Azerbaijan 2013'!$G$41)</f>
        <v/>
      </c>
      <c r="BA7" s="73" t="str">
        <f>IF(ISBLANK('Azerbaijan 2013'!$H$41),"",'Azerbaijan 2013'!$H$41)</f>
        <v/>
      </c>
      <c r="BB7" s="73" t="str">
        <f>IF(ISBLANK('Azerbaijan 2013'!$D$43),"",'Azerbaijan 2013'!$D$43)</f>
        <v>No</v>
      </c>
      <c r="BC7" s="74" t="str">
        <f>IF(ISBLANK('Azerbaijan 2013'!$D$44),"",'Azerbaijan 2013'!$D$44)</f>
        <v>Not applicable</v>
      </c>
      <c r="BD7" s="74">
        <f>IF(ISBLANK('Azerbaijan 2013'!$E$43),"",'Azerbaijan 2013'!$E$43)</f>
        <v>0</v>
      </c>
      <c r="BE7" s="74" t="str">
        <f>IF(ISBLANK('Azerbaijan 2013'!$F$43),"",'Azerbaijan 2013'!$F$43)</f>
        <v>01/12-12/12</v>
      </c>
      <c r="BF7" s="74" t="str">
        <f>IF(ISBLANK('Azerbaijan 2013'!$G$43),"",'Azerbaijan 2013'!$G$43)</f>
        <v/>
      </c>
      <c r="BG7" s="73" t="str">
        <f>IF(ISBLANK('Azerbaijan 2013'!$H$43),"",'Azerbaijan 2013'!$H$43)</f>
        <v/>
      </c>
      <c r="BH7" s="763">
        <f>IF(ISBLANK('Azerbaijan 2013'!$E$45),"",'Azerbaijan 2013'!$E$45)</f>
        <v>0</v>
      </c>
      <c r="BI7" s="73" t="str">
        <f>IF(ISBLANK('Azerbaijan 2013'!$H$45),"",'Azerbaijan 2013'!$H$45)</f>
        <v/>
      </c>
      <c r="BJ7" s="75"/>
      <c r="BK7" s="73" t="str">
        <f>IF(ISBLANK('Azerbaijan 2013'!$D$49),"",'Azerbaijan 2013'!$D$49)</f>
        <v>No</v>
      </c>
      <c r="BL7" s="74" t="str">
        <f>IF(ISBLANK('Azerbaijan 2013'!$D$50),"",'Azerbaijan 2013'!$D$50)</f>
        <v>Not applicable</v>
      </c>
      <c r="BM7" s="74">
        <f>IF(ISBLANK('Azerbaijan 2013'!$E$49),"",'Azerbaijan 2013'!$E$49)</f>
        <v>0</v>
      </c>
      <c r="BN7" s="74" t="str">
        <f>IF(ISBLANK('Azerbaijan 2013'!$F$49),"",'Azerbaijan 2013'!$F$49)</f>
        <v>01/12-12/12</v>
      </c>
      <c r="BO7" s="74" t="str">
        <f>IF(ISBLANK('Azerbaijan 2013'!$G$49),"",'Azerbaijan 2013'!$G$49)</f>
        <v/>
      </c>
      <c r="BP7" s="73" t="str">
        <f>IF(ISBLANK('Azerbaijan 2013'!$H$49),"",'Azerbaijan 2013'!$H$49)</f>
        <v/>
      </c>
      <c r="BQ7" s="73" t="str">
        <f>IF(ISBLANK('Azerbaijan 2013'!$D$51),"",'Azerbaijan 2013'!$D$51)</f>
        <v>Yes</v>
      </c>
      <c r="BR7" s="74">
        <f>IF(ISBLANK('Azerbaijan 2013'!$E$51),"",'Azerbaijan 2013'!$E$51)</f>
        <v>71761.83</v>
      </c>
      <c r="BS7" s="74" t="str">
        <f>IF(ISBLANK('Azerbaijan 2013'!$F$51),"",'Azerbaijan 2013'!$F$51)</f>
        <v>01/12-12/12</v>
      </c>
      <c r="BT7" s="89" t="str">
        <f>IF(ISBLANK('Azerbaijan 2013'!$G$51),"",'Azerbaijan 2013'!$G$51)</f>
        <v>Enhanced financial report for FY12; Semiannual report to donors</v>
      </c>
      <c r="BU7" s="74" t="str">
        <f>IF(ISBLANK('Azerbaijan 2013'!$H$51),"",'Azerbaijan 2013'!$H$51)</f>
        <v>2,000,160 condoms were purchased from UNFPA using GFATM funds in 2012 to be distributed among MARPs (most-at-risk populations)</v>
      </c>
      <c r="BV7" s="73" t="str">
        <f>IF(ISBLANK('Azerbaijan 2013'!$D$52),"",'Azerbaijan 2013'!$D$52)</f>
        <v>No</v>
      </c>
      <c r="BW7" s="74">
        <f>IF(ISBLANK('Azerbaijan 2013'!$E$52),"",'Azerbaijan 2013'!$E$52)</f>
        <v>0</v>
      </c>
      <c r="BX7" s="73" t="str">
        <f>IF(ISBLANK('Azerbaijan 2013'!$F$52),"",'Azerbaijan 2013'!$F$52)</f>
        <v>01/12-12/12</v>
      </c>
      <c r="BY7" s="74" t="str">
        <f>IF(ISBLANK('Azerbaijan 2013'!$G$52),"",'Azerbaijan 2013'!$G$52)</f>
        <v/>
      </c>
      <c r="BZ7" s="74" t="str">
        <f>IF(ISBLANK('Azerbaijan 2013'!$H$52),"",'Azerbaijan 2013'!$H$52)</f>
        <v/>
      </c>
      <c r="CA7" s="763">
        <f>IF(ISBLANK('Azerbaijan 2013'!$E$53),"",'Azerbaijan 2013'!$E$53)</f>
        <v>71761.83</v>
      </c>
      <c r="CB7" s="74" t="str">
        <f>IF(ISBLANK('Azerbaijan 2013'!$H$53),"",'Azerbaijan 2013'!$H$53)</f>
        <v/>
      </c>
      <c r="CC7" s="76">
        <f>IF(ISBLANK('Azerbaijan 2013'!$F$56),"",'Azerbaijan 2013'!$F$56)</f>
        <v>0</v>
      </c>
      <c r="CD7" s="73" t="str">
        <f>IF(ISBLANK('Azerbaijan 2013'!$G$56),"",'Azerbaijan 2013'!$G$56)</f>
        <v xml:space="preserve">Comments:
</v>
      </c>
      <c r="CE7" s="76" t="str">
        <f>IF(ISBLANK('Azerbaijan 2013'!$F$57),"",'Azerbaijan 2013'!$F$57)</f>
        <v>Not applicable</v>
      </c>
      <c r="CF7" s="73" t="str">
        <f>IF(ISBLANK('Azerbaijan 2013'!$G$57),"",'Azerbaijan 2013'!$G$57)</f>
        <v xml:space="preserve">Comments:
</v>
      </c>
      <c r="CG7" s="76" t="str">
        <f>IF(ISBLANK('Azerbaijan 2013'!$F$58),"",'Azerbaijan 2013'!$F$58)</f>
        <v>Don't know</v>
      </c>
      <c r="CH7" s="73" t="str">
        <f>IF(ISBLANK('Azerbaijan 2013'!$G$58),"",'Azerbaijan 2013'!$G$58)</f>
        <v xml:space="preserve">Comments: </v>
      </c>
      <c r="CI7" s="73" t="str">
        <f>IF(ISBLANK('Azerbaijan 2013'!$F$59),"",'Azerbaijan 2013'!$F$59)</f>
        <v/>
      </c>
      <c r="CJ7" s="73" t="str">
        <f>IF(ISBLANK('Azerbaijan 2013'!$G$59),"",'Azerbaijan 2013'!$G$59)</f>
        <v xml:space="preserve">Comments:
</v>
      </c>
      <c r="CK7" s="73" t="str">
        <f>IF(ISBLANK('Azerbaijan 2013'!$F$61),"",'Azerbaijan 2013'!$F$61)</f>
        <v>Not applicable</v>
      </c>
      <c r="CL7" s="73" t="str">
        <f>IF(ISBLANK('Azerbaijan 2013'!$F$62),"",'Azerbaijan 2013'!$F$62)</f>
        <v>Not applicable</v>
      </c>
      <c r="CM7" s="73" t="str">
        <f>IF(ISBLANK('Azerbaijan 2013'!$F$63),"",'Azerbaijan 2013'!$F$63)</f>
        <v>Not applicable</v>
      </c>
      <c r="CN7" s="73" t="str">
        <f>IF(ISBLANK('Azerbaijan 2013'!$D$64),"",'Azerbaijan 2013'!$D$64)</f>
        <v/>
      </c>
      <c r="CO7" s="106"/>
      <c r="CP7" s="77"/>
      <c r="CQ7" s="78" t="str">
        <f>IF(ISBLANK('Azerbaijan 2013'!$D$68),"",'Azerbaijan 2013'!$D$68)</f>
        <v>Yes</v>
      </c>
      <c r="CR7" s="78" t="str">
        <f>IF(ISBLANK('Azerbaijan 2013'!$D$69),"",'Azerbaijan 2013'!$D$69)</f>
        <v>Yes</v>
      </c>
      <c r="CS7" s="78" t="str">
        <f>IF(ISBLANK('Azerbaijan 2013'!$D$70),"",'Azerbaijan 2013'!$D$70)</f>
        <v>Yes</v>
      </c>
      <c r="CT7" s="78" t="str">
        <f>IF(ISBLANK('Azerbaijan 2013'!$D$71),"",'Azerbaijan 2013'!$D$71)</f>
        <v>No</v>
      </c>
      <c r="CU7" s="78" t="str">
        <f>IF(ISBLANK('Azerbaijan 2013'!$D$72),"",'Azerbaijan 2013'!$D$72)</f>
        <v>Yes</v>
      </c>
      <c r="CV7" s="78" t="str">
        <f>IF(ISBLANK('Azerbaijan 2013'!$D$73),"",'Azerbaijan 2013'!$D$73)</f>
        <v>Yes</v>
      </c>
      <c r="CW7" s="78" t="str">
        <f>IF(ISBLANK('Azerbaijan 2013'!$D$74),"",'Azerbaijan 2013'!$D$74)</f>
        <v>No</v>
      </c>
      <c r="CX7" s="78" t="str">
        <f>IF(ISBLANK('Azerbaijan 2013'!$D$75),"",'Azerbaijan 2013'!$D$75)</f>
        <v>Yes</v>
      </c>
      <c r="CY7" s="78" t="str">
        <f>IF(ISBLANK('Azerbaijan 2013'!$D$76),"",'Azerbaijan 2013'!$D$76)</f>
        <v>Yes</v>
      </c>
      <c r="CZ7" s="78" t="str">
        <f>IF(ISBLANK('Azerbaijan 2013'!$D$77),"",'Azerbaijan 2013'!$D$77)</f>
        <v>Yes</v>
      </c>
      <c r="DA7" s="78" t="str">
        <f>IF(ISBLANK('Azerbaijan 2013'!$D$78),"",'Azerbaijan 2013'!$D$78)</f>
        <v>No</v>
      </c>
      <c r="DB7" s="78" t="str">
        <f>IF(ISBLANK('Azerbaijan 2013'!$D$79),"",'Azerbaijan 2013'!$D$79)</f>
        <v>Spermicides, rings</v>
      </c>
      <c r="DC7" s="77"/>
      <c r="DD7" s="78" t="str">
        <f>IF(ISBLANK('Azerbaijan 2013'!$F$68),"",'Azerbaijan 2013'!$F$68)</f>
        <v>No</v>
      </c>
      <c r="DE7" s="78" t="str">
        <f>IF(ISBLANK('Azerbaijan 2013'!$F$69),"",'Azerbaijan 2013'!$F$69)</f>
        <v>No</v>
      </c>
      <c r="DF7" s="78" t="str">
        <f>IF(ISBLANK('Azerbaijan 2013'!$F$70),"",'Azerbaijan 2013'!$F$70)</f>
        <v>No</v>
      </c>
      <c r="DG7" s="78" t="str">
        <f>IF(ISBLANK('Azerbaijan 2013'!$F$71),"",'Azerbaijan 2013'!$F$71)</f>
        <v>No</v>
      </c>
      <c r="DH7" s="78" t="str">
        <f>IF(ISBLANK('Azerbaijan 2013'!$F$72),"",'Azerbaijan 2013'!$F$72)</f>
        <v>No</v>
      </c>
      <c r="DI7" s="78" t="str">
        <f>IF(ISBLANK('Azerbaijan 2013'!$F$73),"",'Azerbaijan 2013'!$F$73)</f>
        <v>No</v>
      </c>
      <c r="DJ7" s="78" t="str">
        <f>IF(ISBLANK('Azerbaijan 2013'!$F$74),"",'Azerbaijan 2013'!$F$74)</f>
        <v>No</v>
      </c>
      <c r="DK7" s="78" t="str">
        <f>IF(ISBLANK('Azerbaijan 2013'!$F$75),"",'Azerbaijan 2013'!$F$75)</f>
        <v>No</v>
      </c>
      <c r="DL7" s="78" t="str">
        <f>IF(ISBLANK('Azerbaijan 2013'!$F$76),"",'Azerbaijan 2013'!$F$76)</f>
        <v>Yes</v>
      </c>
      <c r="DM7" s="78" t="str">
        <f>IF(ISBLANK('Azerbaijan 2013'!$F$77),"",'Azerbaijan 2013'!$F$77)</f>
        <v>Yes</v>
      </c>
      <c r="DN7" s="78" t="str">
        <f>IF(ISBLANK('Azerbaijan 2013'!$F$78),"",'Azerbaijan 2013'!$F$78)</f>
        <v>No</v>
      </c>
      <c r="DO7" s="78" t="str">
        <f>IF(ISBLANK('Azerbaijan 2013'!$F$79),"",'Azerbaijan 2013'!$F$79)</f>
        <v/>
      </c>
      <c r="DP7" s="79"/>
      <c r="DQ7" s="78" t="str">
        <f>IF(ISBLANK('Azerbaijan 2013'!$G$68),"",'Azerbaijan 2013'!$G$68)</f>
        <v>No</v>
      </c>
      <c r="DR7" s="78" t="str">
        <f>IF(ISBLANK('Azerbaijan 2013'!$G$69),"",'Azerbaijan 2013'!$G$69)</f>
        <v>No</v>
      </c>
      <c r="DS7" s="78" t="str">
        <f>IF(ISBLANK('Azerbaijan 2013'!$G$70),"",'Azerbaijan 2013'!$G$70)</f>
        <v>No</v>
      </c>
      <c r="DT7" s="78" t="str">
        <f>IF(ISBLANK('Azerbaijan 2013'!$G$71),"",'Azerbaijan 2013'!$G$71)</f>
        <v>No</v>
      </c>
      <c r="DU7" s="78" t="str">
        <f>IF(ISBLANK('Azerbaijan 2013'!$G$72),"",'Azerbaijan 2013'!$G$72)</f>
        <v>No</v>
      </c>
      <c r="DV7" s="78" t="str">
        <f>IF(ISBLANK('Azerbaijan 2013'!$G$73),"",'Azerbaijan 2013'!$G$73)</f>
        <v>No</v>
      </c>
      <c r="DW7" s="78" t="str">
        <f>IF(ISBLANK('Azerbaijan 2013'!$G$74),"",'Azerbaijan 2013'!$G$74)</f>
        <v>No</v>
      </c>
      <c r="DX7" s="78" t="str">
        <f>IF(ISBLANK('Azerbaijan 2013'!$G$75),"",'Azerbaijan 2013'!$G$75)</f>
        <v>No</v>
      </c>
      <c r="DY7" s="78" t="str">
        <f>IF(ISBLANK('Azerbaijan 2013'!$G$76),"",'Azerbaijan 2013'!$G$76)</f>
        <v>No</v>
      </c>
      <c r="DZ7" s="78" t="str">
        <f>IF(ISBLANK('Azerbaijan 2013'!$G$77),"",'Azerbaijan 2013'!$G$77)</f>
        <v>No</v>
      </c>
      <c r="EA7" s="78" t="str">
        <f>IF(ISBLANK('Azerbaijan 2013'!$G$78),"",'Azerbaijan 2013'!$G$78)</f>
        <v>No</v>
      </c>
      <c r="EB7" s="78" t="str">
        <f>IF(ISBLANK('Azerbaijan 2013'!$G$79),"",'Azerbaijan 2013'!$G$79)</f>
        <v/>
      </c>
      <c r="EC7" s="79"/>
      <c r="ED7" s="78" t="str">
        <f>IF(ISBLANK('Azerbaijan 2013'!$H$68),"",'Azerbaijan 2013'!$H$68)</f>
        <v>No</v>
      </c>
      <c r="EE7" s="78" t="str">
        <f>IF(ISBLANK('Azerbaijan 2013'!$H$69),"",'Azerbaijan 2013'!$H$69)</f>
        <v>No</v>
      </c>
      <c r="EF7" s="78" t="str">
        <f>IF(ISBLANK('Azerbaijan 2013'!$H$70),"",'Azerbaijan 2013'!$H$70)</f>
        <v>No</v>
      </c>
      <c r="EG7" s="78" t="str">
        <f>IF(ISBLANK('Azerbaijan 2013'!$H$71),"",'Azerbaijan 2013'!$H$71)</f>
        <v>No</v>
      </c>
      <c r="EH7" s="78" t="str">
        <f>IF(ISBLANK('Azerbaijan 2013'!$H$72),"",'Azerbaijan 2013'!$H$72)</f>
        <v>No</v>
      </c>
      <c r="EI7" s="78" t="str">
        <f>IF(ISBLANK('Azerbaijan 2013'!$H$73),"",'Azerbaijan 2013'!$H$73)</f>
        <v>Yes</v>
      </c>
      <c r="EJ7" s="78" t="str">
        <f>IF(ISBLANK('Azerbaijan 2013'!$H$74),"",'Azerbaijan 2013'!$H$74)</f>
        <v>No</v>
      </c>
      <c r="EK7" s="78" t="str">
        <f>IF(ISBLANK('Azerbaijan 2013'!$H$75),"",'Azerbaijan 2013'!$H$75)</f>
        <v>No</v>
      </c>
      <c r="EL7" s="78" t="str">
        <f>IF(ISBLANK('Azerbaijan 2013'!$H$76),"",'Azerbaijan 2013'!$H$76)</f>
        <v>No</v>
      </c>
      <c r="EM7" s="78" t="str">
        <f>IF(ISBLANK('Azerbaijan 2013'!$H$77),"",'Azerbaijan 2013'!$H$77)</f>
        <v>No</v>
      </c>
      <c r="EN7" s="78" t="str">
        <f>IF(ISBLANK('Azerbaijan 2013'!$H$78),"",'Azerbaijan 2013'!$H$78)</f>
        <v>No</v>
      </c>
      <c r="EO7" s="78" t="str">
        <f>IF(ISBLANK('Azerbaijan 2013'!$H$79),"",'Azerbaijan 2013'!$H$79)</f>
        <v/>
      </c>
      <c r="EP7" s="78" t="str">
        <f>IF(ISBLANK('Azerbaijan 2013'!$D$80),"",'Azerbaijan 2013'!$D$80)</f>
        <v/>
      </c>
      <c r="EQ7" s="80"/>
      <c r="ER7" s="81" t="str">
        <f>IF(ISBLANK('Azerbaijan 2013'!$H$82),"",'Azerbaijan 2013'!$H$82)</f>
        <v>No</v>
      </c>
      <c r="ES7" s="81" t="str">
        <f>IF(ISBLANK('Azerbaijan 2013'!$C$85),"",'Azerbaijan 2013'!$C$85)</f>
        <v/>
      </c>
      <c r="ET7" s="81" t="str">
        <f>IF(ISBLANK('Azerbaijan 2013'!$D$85),"",'Azerbaijan 2013'!$D$85)</f>
        <v/>
      </c>
      <c r="EU7" s="81" t="str">
        <f>IF(ISBLANK('Azerbaijan 2013'!$F$85),"",'Azerbaijan 2013'!$F$85)</f>
        <v/>
      </c>
      <c r="EV7" s="81" t="str">
        <f>IF(ISBLANK('Azerbaijan 2013'!$G$85),"",'Azerbaijan 2013'!$G$85)</f>
        <v/>
      </c>
      <c r="EW7" s="81" t="str">
        <f>IF(ISBLANK('Azerbaijan 2013'!$F$86),"",'Azerbaijan 2013'!$F$86)</f>
        <v>Yes</v>
      </c>
      <c r="EX7" s="81" t="str">
        <f>IF(ISBLANK('Azerbaijan 2013'!$E$87),"",'Azerbaijan 2013'!$E$87)</f>
        <v>Commercial sector (no information regarding other sectors)</v>
      </c>
      <c r="EY7" s="81" t="str">
        <f>IF(ISBLANK('Azerbaijan 2013'!$E$88),"",'Azerbaijan 2013'!$E$88)</f>
        <v>For oral pills - 18% VAT + 1% other fees; for medical devices (condom, IUD) - up to 36% VAT</v>
      </c>
      <c r="EZ7" s="81" t="str">
        <f>IF(ISBLANK('Azerbaijan 2013'!$H$89),"",'Azerbaijan 2013'!$H$89)</f>
        <v>No</v>
      </c>
      <c r="FA7" s="81" t="str">
        <f>IF(ISBLANK('Azerbaijan 2013'!$D$90),"",'Azerbaijan 2013'!$D$90)</f>
        <v>Not applicable</v>
      </c>
      <c r="FB7" s="81" t="str">
        <f>IF(ISBLANK('Azerbaijan 2013'!$H$91),"",'Azerbaijan 2013'!$H$91)</f>
        <v>Yes</v>
      </c>
      <c r="FC7" s="81" t="str">
        <f>IF(ISBLANK('Azerbaijan 2013'!$D$92),"",'Azerbaijan 2013'!$D$92)</f>
        <v>There is no price control policy.</v>
      </c>
      <c r="FD7" s="276"/>
      <c r="FE7" s="81" t="str">
        <f>IF(ISBLANK('Azerbaijan 2013'!$D$95),"",'Azerbaijan 2013'!$D$95)</f>
        <v>Not applicable</v>
      </c>
      <c r="FF7" s="81" t="str">
        <f>IF(ISBLANK('Azerbaijan 2013'!$G$95),"",'Azerbaijan 2013'!$G$95)</f>
        <v>Doctor</v>
      </c>
      <c r="FG7" s="81" t="str">
        <f>IF(ISBLANK('Azerbaijan 2013'!$D$96),"",'Azerbaijan 2013'!$D$96)</f>
        <v>Not applicable</v>
      </c>
      <c r="FH7" s="81" t="str">
        <f>IF(ISBLANK('Azerbaijan 2013'!$G$96),"",'Azerbaijan 2013'!$G$96)</f>
        <v>Doctor</v>
      </c>
      <c r="FI7" s="81" t="str">
        <f>IF(ISBLANK('Azerbaijan 2013'!$D$97),"",'Azerbaijan 2013'!$D$97)</f>
        <v>Not applicable</v>
      </c>
      <c r="FJ7" s="81" t="str">
        <f>IF(ISBLANK('Azerbaijan 2013'!$G$97),"",'Azerbaijan 2013'!$G$97)</f>
        <v>Not applicable</v>
      </c>
      <c r="FK7" s="81" t="str">
        <f>IF(ISBLANK('Azerbaijan 2013'!$D$98),"",'Azerbaijan 2013'!$D$98)</f>
        <v>Not applicable</v>
      </c>
      <c r="FL7" s="81" t="str">
        <f>IF(ISBLANK('Azerbaijan 2013'!$G$98),"",'Azerbaijan 2013'!$G$98)</f>
        <v>Doctor</v>
      </c>
      <c r="FM7" s="81" t="str">
        <f>IF(ISBLANK('Azerbaijan 2013'!$D$99),"",'Azerbaijan 2013'!$D$99)</f>
        <v>Not applicable</v>
      </c>
      <c r="FN7" s="81" t="str">
        <f>IF(ISBLANK('Azerbaijan 2013'!$G$99),"",'Azerbaijan 2013'!$G$99)</f>
        <v>Community health worker</v>
      </c>
      <c r="FO7" s="81" t="str">
        <f>IF(ISBLANK('Azerbaijan 2013'!$D$100),"",'Azerbaijan 2013'!$D$100)</f>
        <v>Not applicable</v>
      </c>
      <c r="FP7" s="81" t="str">
        <f>IF(ISBLANK('Azerbaijan 2013'!$G$100),"",'Azerbaijan 2013'!$G$100)</f>
        <v>Doctor</v>
      </c>
      <c r="FQ7" s="81" t="str">
        <f>IF(ISBLANK('Azerbaijan 2013'!$D$101),"",'Azerbaijan 2013'!$D$101)</f>
        <v>Doctor</v>
      </c>
      <c r="FR7" s="81" t="str">
        <f>IF(ISBLANK('Azerbaijan 2013'!$G$101),"",'Azerbaijan 2013'!$G$101)</f>
        <v>Doctor</v>
      </c>
      <c r="FS7" s="81" t="str">
        <f>IF(ISBLANK('Azerbaijan 2013'!$D$102),"",'Azerbaijan 2013'!$D$102)</f>
        <v>Not applicable</v>
      </c>
      <c r="FT7" s="81" t="str">
        <f>IF(ISBLANK('Azerbaijan 2013'!$G$102),"",'Azerbaijan 2013'!$G$102)</f>
        <v>Not applicable</v>
      </c>
      <c r="FU7" s="81" t="str">
        <f>IF(ISBLANK('Azerbaijan 2013'!$D$103),"",'Azerbaijan 2013'!$D$103)</f>
        <v xml:space="preserve">Currently only Ob/Gyns can provide FP services. Therefore, people from remote rural areas need to travel to a central regional hospital or FP clinic to get an IUD insertion, OC prescription or sterilization.   </v>
      </c>
      <c r="FV7" s="87"/>
      <c r="FW7" s="81" t="str">
        <f>IF(ISBLANK('Azerbaijan 2013'!$D$106),"",'Azerbaijan 2013'!$D$106)</f>
        <v>No</v>
      </c>
      <c r="FX7" s="81" t="str">
        <f>IF(ISBLANK('Azerbaijan 2013'!$E$106),"",'Azerbaijan 2013'!$E$106)</f>
        <v/>
      </c>
      <c r="FY7" s="81" t="str">
        <f>IF(ISBLANK('Azerbaijan 2013'!$H$106),"",'Azerbaijan 2013'!$H$106)</f>
        <v/>
      </c>
      <c r="FZ7" s="81" t="str">
        <f>IF(ISBLANK('Azerbaijan 2013'!$D$107),"",'Azerbaijan 2013'!$D$107)</f>
        <v>No</v>
      </c>
      <c r="GA7" s="81" t="str">
        <f>IF(ISBLANK('Azerbaijan 2013'!$E$107),"",'Azerbaijan 2013'!$E$107)</f>
        <v/>
      </c>
      <c r="GB7" s="81" t="str">
        <f>IF(ISBLANK('Azerbaijan 2013'!$H$107),"",'Azerbaijan 2013'!$H$107)</f>
        <v/>
      </c>
      <c r="GC7" s="81" t="str">
        <f>IF(ISBLANK('Azerbaijan 2013'!$D$108),"",'Azerbaijan 2013'!$D$108)</f>
        <v>Yes</v>
      </c>
      <c r="GD7" s="81" t="str">
        <f>IF(ISBLANK('Azerbaijan 2013'!$E$108),"",'Azerbaijan 2013'!$E$108)</f>
        <v xml:space="preserve">Currently only Ob/Gyns can provide FP services. Therefore, people from remote rural areas need to travel to a central regional hospital or FP clinic to get an IUD insertion, OC prescription or sterilization.   </v>
      </c>
      <c r="GE7" s="81" t="str">
        <f>IF(ISBLANK('Azerbaijan 2013'!$H$108),"",'Azerbaijan 2013'!$H$108)</f>
        <v>Yes</v>
      </c>
      <c r="GF7" s="82"/>
      <c r="GG7" s="81" t="str">
        <f>IF(ISBLANK('Azerbaijan 2013'!$G$111),"",'Azerbaijan 2013'!$G$111)</f>
        <v>No</v>
      </c>
      <c r="GH7" s="81" t="str">
        <f>IF(ISBLANK('Azerbaijan 2013'!$G$112),"",'Azerbaijan 2013'!$G$112)</f>
        <v>No</v>
      </c>
      <c r="GI7" s="81" t="str">
        <f>IF(ISBLANK('Azerbaijan 2013'!$G$113),"",'Azerbaijan 2013'!$G$113)</f>
        <v>Not applicable</v>
      </c>
      <c r="GJ7" s="81" t="str">
        <f>IF(ISBLANK('Azerbaijan 2013'!$D$114),"",'Azerbaijan 2013'!$D$114)</f>
        <v>Not applicable</v>
      </c>
      <c r="GK7" s="82"/>
      <c r="GL7" s="81" t="str">
        <f>IF(ISBLANK('Azerbaijan 2013'!$G$116),"",'Azerbaijan 2013'!$G$116)</f>
        <v>No</v>
      </c>
      <c r="GM7" s="81" t="str">
        <f>IF(ISBLANK('Azerbaijan 2013'!$G$117),"",'Azerbaijan 2013'!$G$117)</f>
        <v>No</v>
      </c>
      <c r="GN7" s="81" t="str">
        <f>IF(ISBLANK('Azerbaijan 2013'!$G$118),"",'Azerbaijan 2013'!$G$118)</f>
        <v>No</v>
      </c>
      <c r="GO7" s="81" t="str">
        <f>IF(ISBLANK('Azerbaijan 2013'!$G$119),"",'Azerbaijan 2013'!$G$119)</f>
        <v>No</v>
      </c>
      <c r="GP7" s="81" t="str">
        <f>IF(ISBLANK('Azerbaijan 2013'!$G$120),"",'Azerbaijan 2013'!$G$120)</f>
        <v>No</v>
      </c>
      <c r="GQ7" s="81" t="str">
        <f>IF(ISBLANK('Azerbaijan 2013'!$G$121),"",'Azerbaijan 2013'!$G$121)</f>
        <v>No</v>
      </c>
      <c r="GR7" s="81" t="str">
        <f>IF(ISBLANK('Azerbaijan 2013'!$G$122),"",'Azerbaijan 2013'!$G$122)</f>
        <v>No</v>
      </c>
      <c r="GS7" s="81" t="str">
        <f>IF(ISBLANK('Azerbaijan 2013'!$G$123),"",'Azerbaijan 2013'!$G$123)</f>
        <v>No</v>
      </c>
      <c r="GT7" s="81" t="str">
        <f>IF(ISBLANK('Azerbaijan 2013'!$G$124),"",'Azerbaijan 2013'!$G$124)</f>
        <v>No</v>
      </c>
      <c r="GU7" s="81" t="str">
        <f>IF(ISBLANK('Azerbaijan 2013'!$G$125),"",'Azerbaijan 2013'!$G$125)</f>
        <v>No</v>
      </c>
      <c r="GV7" s="81" t="str">
        <f>IF(ISBLANK('Azerbaijan 2013'!$F$126),"",'Azerbaijan 2013'!$F$126)</f>
        <v>Not applicable</v>
      </c>
      <c r="GW7" s="81">
        <f>IF(ISBLANK('Azerbaijan 2013'!$F$127),"",'Azerbaijan 2013'!$F$127)</f>
        <v>2011</v>
      </c>
      <c r="GX7" s="81" t="str">
        <f>IF(ISBLANK('Azerbaijan 2013'!$D$128),"",'Azerbaijan 2013'!$D$128)</f>
        <v>Essential Drug List</v>
      </c>
      <c r="GY7" s="81" t="str">
        <f>IF(ISBLANK('Azerbaijan 2013'!$D$129),"",'Azerbaijan 2013'!$D$129)</f>
        <v/>
      </c>
      <c r="GZ7" s="82"/>
      <c r="HA7" s="81">
        <f>IF(ISBLANK('Azerbaijan 2013'!$F$131),"",'Azerbaijan 2013'!$F$131)</f>
        <v>2003</v>
      </c>
      <c r="HB7" s="81" t="str">
        <f>IF(ISBLANK('Azerbaijan 2013'!$G$132),"",'Azerbaijan 2013'!$G$132)</f>
        <v>Yes</v>
      </c>
      <c r="HC7" s="81" t="str">
        <f>IF(ISBLANK('Azerbaijan 2013'!$G$133),"",'Azerbaijan 2013'!$G$133)</f>
        <v>Yes</v>
      </c>
      <c r="HD7" s="81" t="str">
        <f>IF(ISBLANK('Azerbaijan 2013'!$G$134),"",'Azerbaijan 2013'!$G$134)</f>
        <v>No</v>
      </c>
      <c r="HE7" s="81" t="str">
        <f>IF(ISBLANK('Azerbaijan 2013'!$G$135),"",'Azerbaijan 2013'!$G$135)</f>
        <v>No</v>
      </c>
      <c r="HF7" s="81" t="str">
        <f>IF(ISBLANK('Azerbaijan 2013'!$D$136),"",'Azerbaijan 2013'!$D$136)</f>
        <v>Improving the system of delivering high quality contraceptives and medicines was a "measure and action" but not an indicator.</v>
      </c>
      <c r="HG7" s="90"/>
      <c r="HH7" s="83" t="str">
        <f>IF(ISBLANK('Azerbaijan 2013'!$G$138),"",'Azerbaijan 2013'!$G$138)</f>
        <v>Not applicable</v>
      </c>
      <c r="HI7" s="84"/>
      <c r="HJ7" s="83" t="str">
        <f>IF(ISBLANK('Azerbaijan 2013'!$G$140),"",'Azerbaijan 2013'!$G$140)</f>
        <v>Not applicable</v>
      </c>
      <c r="HK7" s="83" t="str">
        <f>IF(ISBLANK('Azerbaijan 2013'!$G$141),"",'Azerbaijan 2013'!$G$141)</f>
        <v>Not applicable</v>
      </c>
      <c r="HL7" s="83" t="str">
        <f>IF(ISBLANK('Azerbaijan 2013'!$G$142),"",'Azerbaijan 2013'!$G$142)</f>
        <v>Not applicable</v>
      </c>
      <c r="HM7" s="83" t="str">
        <f>IF(ISBLANK('Azerbaijan 2013'!$G$143),"",'Azerbaijan 2013'!$G$143)</f>
        <v>Not applicable</v>
      </c>
      <c r="HN7" s="83" t="str">
        <f>IF(ISBLANK('Azerbaijan 2013'!$G$144),"",'Azerbaijan 2013'!$G$144)</f>
        <v>Not applicable</v>
      </c>
      <c r="HO7" s="83" t="str">
        <f>IF(ISBLANK('Azerbaijan 2013'!$G$145),"",'Azerbaijan 2013'!$G$145)</f>
        <v>Not applicable</v>
      </c>
      <c r="HP7" s="83" t="str">
        <f>IF(ISBLANK('Azerbaijan 2013'!$G$146),"",'Azerbaijan 2013'!$G$146)</f>
        <v>Not applicable</v>
      </c>
      <c r="HQ7" s="83" t="str">
        <f>IF(ISBLANK('Azerbaijan 2013'!$G$147),"",'Azerbaijan 2013'!$G$147)</f>
        <v>Not applicable</v>
      </c>
      <c r="HR7" s="83" t="str">
        <f>IF(ISBLANK('Azerbaijan 2013'!$G$148),"",'Azerbaijan 2013'!$G$148)</f>
        <v>Not applicable</v>
      </c>
      <c r="HS7" s="83" t="str">
        <f>IF(ISBLANK('Azerbaijan 2013'!$F$149),"",'Azerbaijan 2013'!$F$149)</f>
        <v>Not applicable</v>
      </c>
      <c r="HT7" s="83" t="str">
        <f>IF(ISBLANK('Azerbaijan 2013'!$F$150),"",'Azerbaijan 2013'!$F$150)</f>
        <v>Not applicable</v>
      </c>
      <c r="HU7" s="84"/>
      <c r="HV7" s="83" t="str">
        <f>IF(ISBLANK('Azerbaijan 2013'!$G$152),"",'Azerbaijan 2013'!$G$152)</f>
        <v>Not applicable</v>
      </c>
      <c r="HW7" s="83" t="str">
        <f>IF(ISBLANK('Azerbaijan 2013'!$G$153),"",'Azerbaijan 2013'!$G$153)</f>
        <v>Not applicable</v>
      </c>
      <c r="HX7" s="88" t="str">
        <f>IF(ISBLANK('Azerbaijan 2013'!$D$154),"",'Azerbaijan 2013'!$D$154)</f>
        <v>There is a need for stronger government commitment towards the advancement of FP efforts in the country, including public sector contraceptive procurement.</v>
      </c>
      <c r="HY7" s="765" t="s">
        <v>274</v>
      </c>
    </row>
    <row r="8" spans="1:233" ht="39.950000000000003" customHeight="1">
      <c r="A8" s="846" t="s">
        <v>278</v>
      </c>
      <c r="B8" s="85"/>
      <c r="C8" s="72" t="str">
        <f>IF(ISBLANK('Bangladesh 2013'!$H$12),"",'Bangladesh 2013'!$H$12)</f>
        <v>Yes</v>
      </c>
      <c r="D8" s="72" t="str">
        <f>IF(ISBLANK('Bangladesh 2013'!$D$13),"",'Bangladesh 2013'!$D$13)</f>
        <v>Logistics Coordination Forum (LCF), Forecasting Working Group (FWG)</v>
      </c>
      <c r="E8" s="107"/>
      <c r="F8" s="72" t="str">
        <f>IF(ISBLANK('Bangladesh 2013'!$D$15),"",'Bangladesh 2013'!$D$15)</f>
        <v>Yes</v>
      </c>
      <c r="G8" s="72" t="str">
        <f>IF(ISBLANK('Bangladesh 2013'!$F$15),"",'Bangladesh 2013'!$F$15)</f>
        <v>Social Marketing Company (SMC)</v>
      </c>
      <c r="H8" s="72" t="str">
        <f>IF(ISBLANK('Bangladesh 2013'!$D$16),"",'Bangladesh 2013'!$D$16)</f>
        <v>Yes</v>
      </c>
      <c r="I8" s="72" t="str">
        <f>IF(ISBLANK('Bangladesh 2013'!$F$16),"",'Bangladesh 2013'!$F$16)</f>
        <v>Family Planning Association of Bangladesh, Marie Stopes, Pop Council, Management Sciences for Health/Systems for Improved Access to Pharmaceuticals and Services (SIAPS) Program</v>
      </c>
      <c r="J8" s="72" t="str">
        <f>IF(ISBLANK('Bangladesh 2013'!$D$17),"",'Bangladesh 2013'!$D$17)</f>
        <v>No</v>
      </c>
      <c r="K8" s="72" t="str">
        <f>IF(ISBLANK('Bangladesh 2013'!$F$17),"",'Bangladesh 2013'!$F$17)</f>
        <v/>
      </c>
      <c r="L8" s="72" t="str">
        <f>IF(ISBLANK('Bangladesh 2013'!$D$18),"",'Bangladesh 2013'!$D$18)</f>
        <v>Yes</v>
      </c>
      <c r="M8" s="72" t="str">
        <f>IF(ISBLANK('Bangladesh 2013'!$F$18),"",'Bangladesh 2013'!$F$18)</f>
        <v>USAID, World Bank, JICA, GiZ, CIDA, KfW, DFID</v>
      </c>
      <c r="N8" s="72" t="str">
        <f>IF(ISBLANK('Bangladesh 2013'!$D$19),"",'Bangladesh 2013'!$D$19)</f>
        <v>Yes</v>
      </c>
      <c r="O8" s="72" t="str">
        <f>IF(ISBLANK('Bangladesh 2013'!$F$19),"",'Bangladesh 2013'!$F$19)</f>
        <v>UNFPA</v>
      </c>
      <c r="P8" s="72" t="str">
        <f>IF(ISBLANK('Bangladesh 2013'!$D$20),"",'Bangladesh 2013'!$D$20)</f>
        <v>Yes</v>
      </c>
      <c r="Q8" s="72" t="str">
        <f>IF(ISBLANK('Bangladesh 2013'!$F$20),"",'Bangladesh 2013'!$F$20)</f>
        <v xml:space="preserve">Directorate General of Family Planning (DGFP), National Institute of Population, Research and Training, Ministry of Health and Family Welfare (MOHFW)  </v>
      </c>
      <c r="R8" s="72" t="str">
        <f>IF(ISBLANK('Bangladesh 2013'!$D$21),"",'Bangladesh 2013'!$D$21)</f>
        <v>Yes</v>
      </c>
      <c r="S8" s="72" t="str">
        <f>IF(ISBLANK('Bangladesh 2013'!$F$21),"",'Bangladesh 2013'!$F$21)</f>
        <v>Directorate General Family Planning (DGFP) central warehouse</v>
      </c>
      <c r="T8" s="72" t="str">
        <f>IF(ISBLANK('Bangladesh 2013'!$D$22),"",'Bangladesh 2013'!$D$22)</f>
        <v>No</v>
      </c>
      <c r="U8" s="72" t="str">
        <f>IF(ISBLANK('Bangladesh 2013'!$F$22),"",'Bangladesh 2013'!$F$22)</f>
        <v/>
      </c>
      <c r="V8" s="72" t="str">
        <f>IF(ISBLANK('Bangladesh 2013'!$D$23),"",'Bangladesh 2013'!$D$23)</f>
        <v>Yes</v>
      </c>
      <c r="W8" s="72" t="str">
        <f>IF(ISBLANK('Bangladesh 2013'!$F$23),"",'Bangladesh 2013'!$F$23)</f>
        <v xml:space="preserve">Population Science Department of  Dhaka University </v>
      </c>
      <c r="X8" s="72" t="str">
        <f>IF(ISBLANK('Bangladesh 2013'!$H$24),"",'Bangladesh 2013'!$H$24)</f>
        <v>3-5 times</v>
      </c>
      <c r="Y8" s="72" t="str">
        <f>IF(ISBLANK('Bangladesh 2013'!$H$25),"",'Bangladesh 2013'!$H$25)</f>
        <v>Yes</v>
      </c>
      <c r="Z8" s="72" t="str">
        <f>IF(ISBLANK('Bangladesh 2013'!$D$26),"",'Bangladesh 2013'!$D$26)</f>
        <v>Yes</v>
      </c>
      <c r="AA8" s="72" t="str">
        <f>IF(ISBLANK('Bangladesh 2013'!$F$26),"",'Bangladesh 2013'!$F$26)</f>
        <v>USAID</v>
      </c>
      <c r="AB8" s="72" t="str">
        <f>IF(ISBLANK('Bangladesh 2013'!$H$26),"",'Bangladesh 2013'!$H$26)</f>
        <v>Director, OPHNE</v>
      </c>
      <c r="AC8" s="86"/>
      <c r="AD8" s="73" t="str">
        <f>IF(ISBLANK('Bangladesh 2013'!$F$28),"",'Bangladesh 2013'!$F$28)</f>
        <v>July</v>
      </c>
      <c r="AE8" s="73" t="str">
        <f>IF(ISBLANK('Bangladesh 2013'!$H$28),"",'Bangladesh 2013'!$H$28)</f>
        <v>June</v>
      </c>
      <c r="AF8" s="371">
        <f>IF(ISBLANK('Bangladesh 2013'!$G$29),"",'Bangladesh 2013'!$G$29)</f>
        <v>42919277</v>
      </c>
      <c r="AG8" s="109" t="str">
        <f>IF(ISBLANK('Bangladesh 2013'!$E$30),"",'Bangladesh 2013'!$E$30)</f>
        <v>One year between 2012 and 2016</v>
      </c>
      <c r="AH8" s="109" t="str">
        <f>IF(ISBLANK('Bangladesh 2013'!$G$30),"",'Bangladesh 2013'!$G$30)</f>
        <v>Management Sciences for Health/SIAPS Program</v>
      </c>
      <c r="AI8" s="109" t="str">
        <f>IF(ISBLANK('Bangladesh 2013'!$H$31),"",'Bangladesh 2013'!$H$31)</f>
        <v>Yes</v>
      </c>
      <c r="AJ8" s="74" t="str">
        <f>IF(ISBLANK('Bangladesh 2013'!$H$32),"",'Bangladesh 2013'!$H$32)</f>
        <v>Yes</v>
      </c>
      <c r="AK8" s="74">
        <f>IF(ISBLANK('Bangladesh 2013'!$E$35),"",'Bangladesh 2013'!$E$35)</f>
        <v>0</v>
      </c>
      <c r="AL8" s="73" t="str">
        <f>IF(ISBLANK('Bangladesh 2013'!$F$35),"",'Bangladesh 2013'!$F$35)</f>
        <v>07/11-06/12</v>
      </c>
      <c r="AM8" s="73" t="str">
        <f>IF(ISBLANK('Bangladesh 2013'!$G$35),"",'Bangladesh 2013'!$G$35)</f>
        <v>DGFP procurement plan</v>
      </c>
      <c r="AN8" s="73" t="str">
        <f>IF(ISBLANK('Bangladesh 2013'!$H$35),"",'Bangladesh 2013'!$H$35)</f>
        <v/>
      </c>
      <c r="AO8" s="74">
        <f>IF(ISBLANK('Bangladesh 2013'!$E$36),"",'Bangladesh 2013'!$E$36)</f>
        <v>42919277</v>
      </c>
      <c r="AP8" s="73" t="str">
        <f>IF(ISBLANK('Bangladesh 2013'!$F$36),"",'Bangladesh 2013'!$F$36)</f>
        <v>07/11-06/12</v>
      </c>
      <c r="AQ8" s="73" t="str">
        <f>IF(ISBLANK('Bangladesh 2013'!$G$36),"",'Bangladesh 2013'!$G$36)</f>
        <v>DGFP procurement plan</v>
      </c>
      <c r="AR8" s="73" t="str">
        <f>IF(ISBLANK('Bangladesh 2013'!$H$36),"",'Bangladesh 2013'!$H$36)</f>
        <v/>
      </c>
      <c r="AS8" s="74">
        <f>IF(ISBLANK('Bangladesh 2013'!$E$37),"",'Bangladesh 2013'!$E$37)</f>
        <v>42919277</v>
      </c>
      <c r="AT8" s="73" t="str">
        <f>IF(ISBLANK('Bangladesh 2013'!$H$37),"",'Bangladesh 2013'!$H$37)</f>
        <v/>
      </c>
      <c r="AU8" s="73" t="str">
        <f>IF(ISBLANK('Bangladesh 2013'!$H$38),"",'Bangladesh 2013'!$H$38)</f>
        <v>Yes</v>
      </c>
      <c r="AV8" s="73" t="str">
        <f>IF(ISBLANK('Bangladesh 2013'!$D$41),"",'Bangladesh 2013'!$D$41)</f>
        <v>No</v>
      </c>
      <c r="AW8" s="73" t="str">
        <f>IF(ISBLANK('Bangladesh 2013'!$D$42),"",'Bangladesh 2013'!$D$42)</f>
        <v>Not applicable</v>
      </c>
      <c r="AX8" s="74">
        <f>IF(ISBLANK('Bangladesh 2013'!$E$41),"",'Bangladesh 2013'!$E$41)</f>
        <v>0</v>
      </c>
      <c r="AY8" s="74" t="str">
        <f>IF(ISBLANK('Bangladesh 2013'!$F$41),"",'Bangladesh 2013'!$F$41)</f>
        <v>07/11-06/12</v>
      </c>
      <c r="AZ8" s="74" t="str">
        <f>IF(ISBLANK('Bangladesh 2013'!$G$41),"",'Bangladesh 2013'!$G$41)</f>
        <v>DGFP</v>
      </c>
      <c r="BA8" s="73" t="str">
        <f>IF(ISBLANK('Bangladesh 2013'!$H$41),"",'Bangladesh 2013'!$H$41)</f>
        <v/>
      </c>
      <c r="BB8" s="73" t="str">
        <f>IF(ISBLANK('Bangladesh 2013'!$D$43),"",'Bangladesh 2013'!$D$43)</f>
        <v>Yes</v>
      </c>
      <c r="BC8" s="89" t="str">
        <f>IF(ISBLANK('Bangladesh 2013'!$D$44),"",'Bangladesh 2013'!$D$44)</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v>
      </c>
      <c r="BD8" s="74">
        <f>IF(ISBLANK('Bangladesh 2013'!$E$43),"",'Bangladesh 2013'!$E$43)</f>
        <v>35690361</v>
      </c>
      <c r="BE8" s="74" t="str">
        <f>IF(ISBLANK('Bangladesh 2013'!$F$43),"",'Bangladesh 2013'!$F$43)</f>
        <v>07/11-06/12</v>
      </c>
      <c r="BF8" s="74" t="str">
        <f>IF(ISBLANK('Bangladesh 2013'!$G$43),"",'Bangladesh 2013'!$G$43)</f>
        <v>DGFP</v>
      </c>
      <c r="BG8" s="73" t="str">
        <f>IF(ISBLANK('Bangladesh 2013'!$H$43),"",'Bangladesh 2013'!$H$43)</f>
        <v/>
      </c>
      <c r="BH8" s="763">
        <f>IF(ISBLANK('Bangladesh 2013'!$E$45),"",'Bangladesh 2013'!$E$45)</f>
        <v>35690361</v>
      </c>
      <c r="BI8" s="73" t="str">
        <f>IF(ISBLANK('Bangladesh 2013'!$H$45),"",'Bangladesh 2013'!$H$45)</f>
        <v/>
      </c>
      <c r="BJ8" s="75"/>
      <c r="BK8" s="73" t="str">
        <f>IF(ISBLANK('Bangladesh 2013'!$D$49),"",'Bangladesh 2013'!$D$49)</f>
        <v>No</v>
      </c>
      <c r="BL8" s="74" t="str">
        <f>IF(ISBLANK('Bangladesh 2013'!$D$50),"",'Bangladesh 2013'!$D$50)</f>
        <v>Not applicable</v>
      </c>
      <c r="BM8" s="74">
        <f>IF(ISBLANK('Bangladesh 2013'!$E$49),"",'Bangladesh 2013'!$E$49)</f>
        <v>0</v>
      </c>
      <c r="BN8" s="74" t="str">
        <f>IF(ISBLANK('Bangladesh 2013'!$F$49),"",'Bangladesh 2013'!$F$49)</f>
        <v>07/11-06/12</v>
      </c>
      <c r="BO8" s="74" t="str">
        <f>IF(ISBLANK('Bangladesh 2013'!$G$49),"",'Bangladesh 2013'!$G$49)</f>
        <v/>
      </c>
      <c r="BP8" s="73" t="str">
        <f>IF(ISBLANK('Bangladesh 2013'!$H$49),"",'Bangladesh 2013'!$H$49)</f>
        <v/>
      </c>
      <c r="BQ8" s="73" t="str">
        <f>IF(ISBLANK('Bangladesh 2013'!$D$51),"",'Bangladesh 2013'!$D$51)</f>
        <v>Yes</v>
      </c>
      <c r="BR8" s="74">
        <f>IF(ISBLANK('Bangladesh 2013'!$E$51),"",'Bangladesh 2013'!$E$51)</f>
        <v>314553</v>
      </c>
      <c r="BS8" s="74" t="str">
        <f>IF(ISBLANK('Bangladesh 2013'!$F$51),"",'Bangladesh 2013'!$F$51)</f>
        <v>07/11-06/12</v>
      </c>
      <c r="BT8" s="89" t="str">
        <f>IF(ISBLANK('Bangladesh 2013'!$G$51),"",'Bangladesh 2013'!$G$51)</f>
        <v>http://www.theglobalfund.org/en/procurement/pqr/</v>
      </c>
      <c r="BU8" s="74" t="str">
        <f>IF(ISBLANK('Bangladesh 2013'!$H$51),"",'Bangladesh 2013'!$H$51)</f>
        <v>PQR Transaction Summary information found by the USAID | DELIVER PROJECT</v>
      </c>
      <c r="BV8" s="73" t="str">
        <f>IF(ISBLANK('Bangladesh 2013'!$D$52),"",'Bangladesh 2013'!$D$52)</f>
        <v>No</v>
      </c>
      <c r="BW8" s="74">
        <f>IF(ISBLANK('Bangladesh 2013'!$E$52),"",'Bangladesh 2013'!$E$52)</f>
        <v>0</v>
      </c>
      <c r="BX8" s="73" t="str">
        <f>IF(ISBLANK('Bangladesh 2013'!$F$52),"",'Bangladesh 2013'!$F$52)</f>
        <v>07/11-06/12</v>
      </c>
      <c r="BY8" s="74" t="str">
        <f>IF(ISBLANK('Bangladesh 2013'!$G$52),"",'Bangladesh 2013'!$G$52)</f>
        <v/>
      </c>
      <c r="BZ8" s="74" t="str">
        <f>IF(ISBLANK('Bangladesh 2013'!$H$52),"",'Bangladesh 2013'!$H$52)</f>
        <v/>
      </c>
      <c r="CA8" s="763">
        <f>IF(ISBLANK('Bangladesh 2013'!$E$53),"",'Bangladesh 2013'!$E$53)</f>
        <v>314553</v>
      </c>
      <c r="CB8" s="74" t="str">
        <f>IF(ISBLANK('Bangladesh 2013'!$H$53),"",'Bangladesh 2013'!$H$53)</f>
        <v/>
      </c>
      <c r="CC8" s="76">
        <f>IF(ISBLANK('Bangladesh 2013'!$F$56),"",'Bangladesh 2013'!$F$56)</f>
        <v>0.99126360918401302</v>
      </c>
      <c r="CD8" s="73" t="str">
        <f>IF(ISBLANK('Bangladesh 2013'!$G$56),"",'Bangladesh 2013'!$G$56)</f>
        <v xml:space="preserve">Comments:
</v>
      </c>
      <c r="CE8" s="76">
        <f>IF(ISBLANK('Bangladesh 2013'!$F$57),"",'Bangladesh 2013'!$F$57)</f>
        <v>0</v>
      </c>
      <c r="CF8" s="73" t="str">
        <f>IF(ISBLANK('Bangladesh 2013'!$G$57),"",'Bangladesh 2013'!$G$57)</f>
        <v xml:space="preserve">Comments:
</v>
      </c>
      <c r="CG8" s="76">
        <f>IF(ISBLANK('Bangladesh 2013'!$F$58),"",'Bangladesh 2013'!$F$58)</f>
        <v>0.83889842785562296</v>
      </c>
      <c r="CH8" s="73" t="str">
        <f>IF(ISBLANK('Bangladesh 2013'!$G$58),"",'Bangladesh 2013'!$G$58)</f>
        <v xml:space="preserve">Comments: </v>
      </c>
      <c r="CI8" s="73" t="str">
        <f>IF(ISBLANK('Bangladesh 2013'!$F$59),"",'Bangladesh 2013'!$F$59)</f>
        <v/>
      </c>
      <c r="CJ8" s="73" t="str">
        <f>IF(ISBLANK('Bangladesh 2013'!$G$59),"",'Bangladesh 2013'!$G$59)</f>
        <v xml:space="preserve">Comments:
</v>
      </c>
      <c r="CK8" s="73" t="str">
        <f>IF(ISBLANK('Bangladesh 2013'!$F$61),"",'Bangladesh 2013'!$F$61)</f>
        <v>The government (e.g., Central Medical Stores, MOH logistics unit, MOH procurement unit)</v>
      </c>
      <c r="CL8" s="73" t="str">
        <f>IF(ISBLANK('Bangladesh 2013'!$F$62),"",'Bangladesh 2013'!$F$62)</f>
        <v xml:space="preserve">Directorate General of Family Planning (DGFP), Ministry of Health and Family Welfare (MOHFW)  </v>
      </c>
      <c r="CM8" s="73" t="str">
        <f>IF(ISBLANK('Bangladesh 2013'!$F$63),"",'Bangladesh 2013'!$F$63)</f>
        <v>No</v>
      </c>
      <c r="CN8" s="73" t="str">
        <f>IF(ISBLANK('Bangladesh 2013'!$D$64),"",'Bangladesh 2013'!$D$64)</f>
        <v xml:space="preserve">The DGFP follows GOB and World Bank procurement policy to procure the commodities through international bidding. The procurement packages are approved by the World Bank before launching of the bidding. </v>
      </c>
      <c r="CO8" s="106"/>
      <c r="CP8" s="77"/>
      <c r="CQ8" s="78" t="str">
        <f>IF(ISBLANK('Bangladesh 2013'!$D$68),"",'Bangladesh 2013'!$D$68)</f>
        <v>Yes</v>
      </c>
      <c r="CR8" s="78" t="str">
        <f>IF(ISBLANK('Bangladesh 2013'!$D$69),"",'Bangladesh 2013'!$D$69)</f>
        <v>Yes</v>
      </c>
      <c r="CS8" s="78" t="str">
        <f>IF(ISBLANK('Bangladesh 2013'!$D$70),"",'Bangladesh 2013'!$D$70)</f>
        <v>Yes</v>
      </c>
      <c r="CT8" s="78" t="str">
        <f>IF(ISBLANK('Bangladesh 2013'!$D$71),"",'Bangladesh 2013'!$D$71)</f>
        <v>No</v>
      </c>
      <c r="CU8" s="78" t="str">
        <f>IF(ISBLANK('Bangladesh 2013'!$D$72),"",'Bangladesh 2013'!$D$72)</f>
        <v>No</v>
      </c>
      <c r="CV8" s="78" t="str">
        <f>IF(ISBLANK('Bangladesh 2013'!$D$73),"",'Bangladesh 2013'!$D$73)</f>
        <v>Yes</v>
      </c>
      <c r="CW8" s="78" t="str">
        <f>IF(ISBLANK('Bangladesh 2013'!$D$74),"",'Bangladesh 2013'!$D$74)</f>
        <v>No</v>
      </c>
      <c r="CX8" s="78" t="str">
        <f>IF(ISBLANK('Bangladesh 2013'!$D$75),"",'Bangladesh 2013'!$D$75)</f>
        <v>Yes</v>
      </c>
      <c r="CY8" s="78" t="str">
        <f>IF(ISBLANK('Bangladesh 2013'!$D$76),"",'Bangladesh 2013'!$D$76)</f>
        <v>Yes</v>
      </c>
      <c r="CZ8" s="78" t="str">
        <f>IF(ISBLANK('Bangladesh 2013'!$D$77),"",'Bangladesh 2013'!$D$77)</f>
        <v>Yes</v>
      </c>
      <c r="DA8" s="78" t="str">
        <f>IF(ISBLANK('Bangladesh 2013'!$D$78),"",'Bangladesh 2013'!$D$78)</f>
        <v>No</v>
      </c>
      <c r="DB8" s="78" t="str">
        <f>IF(ISBLANK('Bangladesh 2013'!$D$79),"",'Bangladesh 2013'!$D$79)</f>
        <v/>
      </c>
      <c r="DC8" s="77"/>
      <c r="DD8" s="78" t="str">
        <f>IF(ISBLANK('Bangladesh 2013'!$F$68),"",'Bangladesh 2013'!$F$68)</f>
        <v>Yes</v>
      </c>
      <c r="DE8" s="78" t="str">
        <f>IF(ISBLANK('Bangladesh 2013'!$F$69),"",'Bangladesh 2013'!$F$69)</f>
        <v>No</v>
      </c>
      <c r="DF8" s="78" t="str">
        <f>IF(ISBLANK('Bangladesh 2013'!$F$70),"",'Bangladesh 2013'!$F$70)</f>
        <v>Yes</v>
      </c>
      <c r="DG8" s="78" t="str">
        <f>IF(ISBLANK('Bangladesh 2013'!$F$71),"",'Bangladesh 2013'!$F$71)</f>
        <v>Yes</v>
      </c>
      <c r="DH8" s="78" t="str">
        <f>IF(ISBLANK('Bangladesh 2013'!$F$72),"",'Bangladesh 2013'!$F$72)</f>
        <v>Yes</v>
      </c>
      <c r="DI8" s="78" t="str">
        <f>IF(ISBLANK('Bangladesh 2013'!$F$73),"",'Bangladesh 2013'!$F$73)</f>
        <v>Yes</v>
      </c>
      <c r="DJ8" s="78" t="str">
        <f>IF(ISBLANK('Bangladesh 2013'!$F$74),"",'Bangladesh 2013'!$F$74)</f>
        <v>No</v>
      </c>
      <c r="DK8" s="78" t="str">
        <f>IF(ISBLANK('Bangladesh 2013'!$F$75),"",'Bangladesh 2013'!$F$75)</f>
        <v>Yes</v>
      </c>
      <c r="DL8" s="78" t="str">
        <f>IF(ISBLANK('Bangladesh 2013'!$F$76),"",'Bangladesh 2013'!$F$76)</f>
        <v>Yes</v>
      </c>
      <c r="DM8" s="78" t="str">
        <f>IF(ISBLANK('Bangladesh 2013'!$F$77),"",'Bangladesh 2013'!$F$77)</f>
        <v>Yes</v>
      </c>
      <c r="DN8" s="78" t="str">
        <f>IF(ISBLANK('Bangladesh 2013'!$F$78),"",'Bangladesh 2013'!$F$78)</f>
        <v>No</v>
      </c>
      <c r="DO8" s="78" t="str">
        <f>IF(ISBLANK('Bangladesh 2013'!$F$79),"",'Bangladesh 2013'!$F$79)</f>
        <v/>
      </c>
      <c r="DP8" s="79"/>
      <c r="DQ8" s="78" t="str">
        <f>IF(ISBLANK('Bangladesh 2013'!$G$68),"",'Bangladesh 2013'!$G$68)</f>
        <v>Yes</v>
      </c>
      <c r="DR8" s="78" t="str">
        <f>IF(ISBLANK('Bangladesh 2013'!$G$69),"",'Bangladesh 2013'!$G$69)</f>
        <v>Yes</v>
      </c>
      <c r="DS8" s="78" t="str">
        <f>IF(ISBLANK('Bangladesh 2013'!$G$70),"",'Bangladesh 2013'!$G$70)</f>
        <v>Yes</v>
      </c>
      <c r="DT8" s="78" t="str">
        <f>IF(ISBLANK('Bangladesh 2013'!$G$71),"",'Bangladesh 2013'!$G$71)</f>
        <v>Yes</v>
      </c>
      <c r="DU8" s="78" t="str">
        <f>IF(ISBLANK('Bangladesh 2013'!$G$72),"",'Bangladesh 2013'!$G$72)</f>
        <v>Yes</v>
      </c>
      <c r="DV8" s="78" t="str">
        <f>IF(ISBLANK('Bangladesh 2013'!$G$73),"",'Bangladesh 2013'!$G$73)</f>
        <v>Yes</v>
      </c>
      <c r="DW8" s="78" t="str">
        <f>IF(ISBLANK('Bangladesh 2013'!$G$74),"",'Bangladesh 2013'!$G$74)</f>
        <v>No</v>
      </c>
      <c r="DX8" s="78" t="str">
        <f>IF(ISBLANK('Bangladesh 2013'!$G$75),"",'Bangladesh 2013'!$G$75)</f>
        <v>Yes</v>
      </c>
      <c r="DY8" s="78" t="str">
        <f>IF(ISBLANK('Bangladesh 2013'!$G$76),"",'Bangladesh 2013'!$G$76)</f>
        <v>Yes</v>
      </c>
      <c r="DZ8" s="78" t="str">
        <f>IF(ISBLANK('Bangladesh 2013'!$G$77),"",'Bangladesh 2013'!$G$77)</f>
        <v>Yes</v>
      </c>
      <c r="EA8" s="78" t="str">
        <f>IF(ISBLANK('Bangladesh 2013'!$G$78),"",'Bangladesh 2013'!$G$78)</f>
        <v>No</v>
      </c>
      <c r="EB8" s="78" t="str">
        <f>IF(ISBLANK('Bangladesh 2013'!$G$79),"",'Bangladesh 2013'!$G$79)</f>
        <v/>
      </c>
      <c r="EC8" s="79"/>
      <c r="ED8" s="78" t="str">
        <f>IF(ISBLANK('Bangladesh 2013'!$H$68),"",'Bangladesh 2013'!$H$68)</f>
        <v>Yes</v>
      </c>
      <c r="EE8" s="78" t="str">
        <f>IF(ISBLANK('Bangladesh 2013'!$H$69),"",'Bangladesh 2013'!$H$69)</f>
        <v>Yes</v>
      </c>
      <c r="EF8" s="78" t="str">
        <f>IF(ISBLANK('Bangladesh 2013'!$H$70),"",'Bangladesh 2013'!$H$70)</f>
        <v>Yes</v>
      </c>
      <c r="EG8" s="78" t="str">
        <f>IF(ISBLANK('Bangladesh 2013'!$H$71),"",'Bangladesh 2013'!$H$71)</f>
        <v>Yes</v>
      </c>
      <c r="EH8" s="78" t="str">
        <f>IF(ISBLANK('Bangladesh 2013'!$H$72),"",'Bangladesh 2013'!$H$72)</f>
        <v>Yes</v>
      </c>
      <c r="EI8" s="78" t="str">
        <f>IF(ISBLANK('Bangladesh 2013'!$H$73),"",'Bangladesh 2013'!$H$73)</f>
        <v>Yes</v>
      </c>
      <c r="EJ8" s="78" t="str">
        <f>IF(ISBLANK('Bangladesh 2013'!$H$74),"",'Bangladesh 2013'!$H$74)</f>
        <v>No</v>
      </c>
      <c r="EK8" s="78" t="str">
        <f>IF(ISBLANK('Bangladesh 2013'!$H$75),"",'Bangladesh 2013'!$H$75)</f>
        <v>Yes</v>
      </c>
      <c r="EL8" s="78" t="str">
        <f>IF(ISBLANK('Bangladesh 2013'!$H$76),"",'Bangladesh 2013'!$H$76)</f>
        <v>No</v>
      </c>
      <c r="EM8" s="78" t="str">
        <f>IF(ISBLANK('Bangladesh 2013'!$H$77),"",'Bangladesh 2013'!$H$77)</f>
        <v>No</v>
      </c>
      <c r="EN8" s="78" t="str">
        <f>IF(ISBLANK('Bangladesh 2013'!$H$78),"",'Bangladesh 2013'!$H$78)</f>
        <v>No</v>
      </c>
      <c r="EO8" s="78" t="str">
        <f>IF(ISBLANK('Bangladesh 2013'!$H$79),"",'Bangladesh 2013'!$H$79)</f>
        <v/>
      </c>
      <c r="EP8" s="78" t="str">
        <f>IF(ISBLANK('Bangladesh 2013'!$D$80),"",'Bangladesh 2013'!$D$80)</f>
        <v>NGOs obtain their commodities from the government.</v>
      </c>
      <c r="EQ8" s="80"/>
      <c r="ER8" s="81" t="str">
        <f>IF(ISBLANK('Bangladesh 2013'!$H$82),"",'Bangladesh 2013'!$H$82)</f>
        <v>Yes</v>
      </c>
      <c r="ES8" s="81" t="str">
        <f>IF(ISBLANK('Bangladesh 2013'!$C$85),"",'Bangladesh 2013'!$C$85)</f>
        <v>Health, Population, Nutrition Sector Development Program</v>
      </c>
      <c r="ET8" s="81" t="str">
        <f>IF(ISBLANK('Bangladesh 2013'!$D$85),"",'Bangladesh 2013'!$D$85)</f>
        <v>2011-2016</v>
      </c>
      <c r="EU8" s="81" t="str">
        <f>IF(ISBLANK('Bangladesh 2013'!$F$85),"",'Bangladesh 2013'!$F$85)</f>
        <v>Yes</v>
      </c>
      <c r="EV8" s="81" t="str">
        <f>IF(ISBLANK('Bangladesh 2013'!$G$85),"",'Bangladesh 2013'!$G$85)</f>
        <v>Yes</v>
      </c>
      <c r="EW8" s="81" t="str">
        <f>IF(ISBLANK('Bangladesh 2013'!$F$86),"",'Bangladesh 2013'!$F$86)</f>
        <v>Yes</v>
      </c>
      <c r="EX8" s="81" t="str">
        <f>IF(ISBLANK('Bangladesh 2013'!$E$87),"",'Bangladesh 2013'!$E$87)</f>
        <v>Private sector</v>
      </c>
      <c r="EY8" s="81" t="str">
        <f>IF(ISBLANK('Bangladesh 2013'!$E$88),"",'Bangladesh 2013'!$E$88)</f>
        <v>2.25% VAT, payable in advance</v>
      </c>
      <c r="EZ8" s="81" t="str">
        <f>IF(ISBLANK('Bangladesh 2013'!$H$89),"",'Bangladesh 2013'!$H$89)</f>
        <v>Yes</v>
      </c>
      <c r="FA8" s="81" t="str">
        <f>IF(ISBLANK('Bangladesh 2013'!$D$90),"",'Bangladesh 2013'!$D$90)</f>
        <v>Private sector needs specific permission to import &amp; distribute contraceptive commodities.</v>
      </c>
      <c r="FB8" s="81" t="str">
        <f>IF(ISBLANK('Bangladesh 2013'!$H$91),"",'Bangladesh 2013'!$H$91)</f>
        <v>Yes</v>
      </c>
      <c r="FC8" s="81" t="str">
        <f>IF(ISBLANK('Bangladesh 2013'!$D$92),"",'Bangladesh 2013'!$D$92)</f>
        <v>There is a policy to use IUDs and implants for long-term methods, and they are subject to a regulation that they should be inserted by a trained doctor and/or paramedic in a clinical environment. NGO clinics can offer these methods upon receiving the required training.</v>
      </c>
      <c r="FD8" s="276"/>
      <c r="FE8" s="81" t="str">
        <f>IF(ISBLANK('Bangladesh 2013'!$D$95),"",'Bangladesh 2013'!$D$95)</f>
        <v>Community health worker</v>
      </c>
      <c r="FF8" s="81" t="str">
        <f>IF(ISBLANK('Bangladesh 2013'!$G$95),"",'Bangladesh 2013'!$G$95)</f>
        <v>Community health worker</v>
      </c>
      <c r="FG8" s="81" t="str">
        <f>IF(ISBLANK('Bangladesh 2013'!$D$96),"",'Bangladesh 2013'!$D$96)</f>
        <v>Community health worker</v>
      </c>
      <c r="FH8" s="81" t="str">
        <f>IF(ISBLANK('Bangladesh 2013'!$G$96),"",'Bangladesh 2013'!$G$96)</f>
        <v>Trained health practitioners</v>
      </c>
      <c r="FI8" s="81" t="str">
        <f>IF(ISBLANK('Bangladesh 2013'!$D$97),"",'Bangladesh 2013'!$D$97)</f>
        <v>Doctor</v>
      </c>
      <c r="FJ8" s="81" t="str">
        <f>IF(ISBLANK('Bangladesh 2013'!$G$97),"",'Bangladesh 2013'!$G$97)</f>
        <v>Doctor</v>
      </c>
      <c r="FK8" s="81" t="str">
        <f>IF(ISBLANK('Bangladesh 2013'!$D$98),"",'Bangladesh 2013'!$D$98)</f>
        <v>Auxiliary nurse</v>
      </c>
      <c r="FL8" s="81" t="str">
        <f>IF(ISBLANK('Bangladesh 2013'!$G$98),"",'Bangladesh 2013'!$G$98)</f>
        <v>Doctor</v>
      </c>
      <c r="FM8" s="81" t="str">
        <f>IF(ISBLANK('Bangladesh 2013'!$D$99),"",'Bangladesh 2013'!$D$99)</f>
        <v>Community health worker</v>
      </c>
      <c r="FN8" s="81" t="str">
        <f>IF(ISBLANK('Bangladesh 2013'!$G$99),"",'Bangladesh 2013'!$G$99)</f>
        <v>Community health worker</v>
      </c>
      <c r="FO8" s="81" t="str">
        <f>IF(ISBLANK('Bangladesh 2013'!$D$100),"",'Bangladesh 2013'!$D$100)</f>
        <v>Auxiliary nurse</v>
      </c>
      <c r="FP8" s="81" t="str">
        <f>IF(ISBLANK('Bangladesh 2013'!$G$100),"",'Bangladesh 2013'!$G$100)</f>
        <v>Community health worker</v>
      </c>
      <c r="FQ8" s="81" t="str">
        <f>IF(ISBLANK('Bangladesh 2013'!$D$101),"",'Bangladesh 2013'!$D$101)</f>
        <v>Doctor</v>
      </c>
      <c r="FR8" s="81" t="str">
        <f>IF(ISBLANK('Bangladesh 2013'!$G$101),"",'Bangladesh 2013'!$G$101)</f>
        <v>Doctor</v>
      </c>
      <c r="FS8" s="81" t="str">
        <f>IF(ISBLANK('Bangladesh 2013'!$D$102),"",'Bangladesh 2013'!$D$102)</f>
        <v>Not applicable</v>
      </c>
      <c r="FT8" s="81" t="str">
        <f>IF(ISBLANK('Bangladesh 2013'!$G$102),"",'Bangladesh 2013'!$G$102)</f>
        <v>Not applicable</v>
      </c>
      <c r="FU8" s="81" t="str">
        <f>IF(ISBLANK('Bangladesh 2013'!$D$103),"",'Bangladesh 2013'!$D$103)</f>
        <v/>
      </c>
      <c r="FV8" s="87"/>
      <c r="FW8" s="81" t="str">
        <f>IF(ISBLANK('Bangladesh 2013'!$D$106),"",'Bangladesh 2013'!$D$106)</f>
        <v>Yes</v>
      </c>
      <c r="FX8" s="81" t="str">
        <f>IF(ISBLANK('Bangladesh 2013'!$E$106),"",'Bangladesh 2013'!$E$106)</f>
        <v>Unmarried women can't receive IUDs, injectables, implants, or tubal ligation.</v>
      </c>
      <c r="FY8" s="81" t="str">
        <f>IF(ISBLANK('Bangladesh 2013'!$H$106),"",'Bangladesh 2013'!$H$106)</f>
        <v>Yes</v>
      </c>
      <c r="FZ8" s="81" t="str">
        <f>IF(ISBLANK('Bangladesh 2013'!$D$107),"",'Bangladesh 2013'!$D$107)</f>
        <v>No</v>
      </c>
      <c r="GA8" s="81" t="str">
        <f>IF(ISBLANK('Bangladesh 2013'!$E$107),"",'Bangladesh 2013'!$E$107)</f>
        <v/>
      </c>
      <c r="GB8" s="81" t="str">
        <f>IF(ISBLANK('Bangladesh 2013'!$H$107),"",'Bangladesh 2013'!$H$107)</f>
        <v/>
      </c>
      <c r="GC8" s="81" t="str">
        <f>IF(ISBLANK('Bangladesh 2013'!$D$108),"",'Bangladesh 2013'!$D$108)</f>
        <v>Yes</v>
      </c>
      <c r="GD8" s="81" t="str">
        <f>IF(ISBLANK('Bangladesh 2013'!$E$108),"",'Bangladesh 2013'!$E$108)</f>
        <v>Low parity individuals can't receive an IUD, tubal ligation, or vasectomy. Non-parous women can't receive injectables or implants.</v>
      </c>
      <c r="GE8" s="81" t="str">
        <f>IF(ISBLANK('Bangladesh 2013'!$H$108),"",'Bangladesh 2013'!$H$108)</f>
        <v>Yes</v>
      </c>
      <c r="GF8" s="82"/>
      <c r="GG8" s="81" t="str">
        <f>IF(ISBLANK('Bangladesh 2013'!$G$111),"",'Bangladesh 2013'!$G$111)</f>
        <v>No</v>
      </c>
      <c r="GH8" s="81" t="str">
        <f>IF(ISBLANK('Bangladesh 2013'!$G$112),"",'Bangladesh 2013'!$G$112)</f>
        <v>No</v>
      </c>
      <c r="GI8" s="81" t="str">
        <f>IF(ISBLANK('Bangladesh 2013'!$G$113),"",'Bangladesh 2013'!$G$113)</f>
        <v>Not applicable</v>
      </c>
      <c r="GJ8" s="81" t="str">
        <f>IF(ISBLANK('Bangladesh 2013'!$D$114),"",'Bangladesh 2013'!$D$114)</f>
        <v>Not applicable</v>
      </c>
      <c r="GK8" s="82"/>
      <c r="GL8" s="81" t="str">
        <f>IF(ISBLANK('Bangladesh 2013'!$G$116),"",'Bangladesh 2013'!$G$116)</f>
        <v>Yes</v>
      </c>
      <c r="GM8" s="81" t="str">
        <f>IF(ISBLANK('Bangladesh 2013'!$G$117),"",'Bangladesh 2013'!$G$117)</f>
        <v>Yes</v>
      </c>
      <c r="GN8" s="81" t="str">
        <f>IF(ISBLANK('Bangladesh 2013'!$G$118),"",'Bangladesh 2013'!$G$118)</f>
        <v>Yes</v>
      </c>
      <c r="GO8" s="81" t="str">
        <f>IF(ISBLANK('Bangladesh 2013'!$G$119),"",'Bangladesh 2013'!$G$119)</f>
        <v>Yes</v>
      </c>
      <c r="GP8" s="81" t="str">
        <f>IF(ISBLANK('Bangladesh 2013'!$G$120),"",'Bangladesh 2013'!$G$120)</f>
        <v>Yes</v>
      </c>
      <c r="GQ8" s="81" t="str">
        <f>IF(ISBLANK('Bangladesh 2013'!$G$121),"",'Bangladesh 2013'!$G$121)</f>
        <v>Yes</v>
      </c>
      <c r="GR8" s="81" t="str">
        <f>IF(ISBLANK('Bangladesh 2013'!$G$122),"",'Bangladesh 2013'!$G$122)</f>
        <v>No</v>
      </c>
      <c r="GS8" s="81" t="str">
        <f>IF(ISBLANK('Bangladesh 2013'!$G$123),"",'Bangladesh 2013'!$G$123)</f>
        <v>Yes</v>
      </c>
      <c r="GT8" s="81" t="str">
        <f>IF(ISBLANK('Bangladesh 2013'!$G$124),"",'Bangladesh 2013'!$G$124)</f>
        <v>No</v>
      </c>
      <c r="GU8" s="81" t="str">
        <f>IF(ISBLANK('Bangladesh 2013'!$G$125),"",'Bangladesh 2013'!$G$125)</f>
        <v>No</v>
      </c>
      <c r="GV8" s="81" t="str">
        <f>IF(ISBLANK('Bangladesh 2013'!$F$126),"",'Bangladesh 2013'!$F$126)</f>
        <v>Not applicable</v>
      </c>
      <c r="GW8" s="81">
        <f>IF(ISBLANK('Bangladesh 2013'!$F$127),"",'Bangladesh 2013'!$F$127)</f>
        <v>2011</v>
      </c>
      <c r="GX8" s="81" t="str">
        <f>IF(ISBLANK('Bangladesh 2013'!$D$128),"",'Bangladesh 2013'!$D$128)</f>
        <v>Approved contraceptive list</v>
      </c>
      <c r="GY8" s="81" t="str">
        <f>IF(ISBLANK('Bangladesh 2013'!$D$129),"",'Bangladesh 2013'!$D$129)</f>
        <v/>
      </c>
      <c r="GZ8" s="82"/>
      <c r="HA8" s="81">
        <f>IF(ISBLANK('Bangladesh 2013'!$F$131),"",'Bangladesh 2013'!$F$131)</f>
        <v>2011</v>
      </c>
      <c r="HB8" s="81" t="str">
        <f>IF(ISBLANK('Bangladesh 2013'!$G$132),"",'Bangladesh 2013'!$G$132)</f>
        <v>Yes</v>
      </c>
      <c r="HC8" s="81" t="str">
        <f>IF(ISBLANK('Bangladesh 2013'!$G$133),"",'Bangladesh 2013'!$G$133)</f>
        <v>No</v>
      </c>
      <c r="HD8" s="81" t="str">
        <f>IF(ISBLANK('Bangladesh 2013'!$G$134),"",'Bangladesh 2013'!$G$134)</f>
        <v>Yes</v>
      </c>
      <c r="HE8" s="81" t="str">
        <f>IF(ISBLANK('Bangladesh 2013'!$G$135),"",'Bangladesh 2013'!$G$135)</f>
        <v>No</v>
      </c>
      <c r="HF8" s="81" t="str">
        <f>IF(ISBLANK('Bangladesh 2013'!$D$136),"",'Bangladesh 2013'!$D$136)</f>
        <v/>
      </c>
      <c r="HG8" s="90"/>
      <c r="HH8" s="83" t="str">
        <f>IF(ISBLANK('Bangladesh 2013'!$G$138),"",'Bangladesh 2013'!$G$138)</f>
        <v>Yes</v>
      </c>
      <c r="HI8" s="84"/>
      <c r="HJ8" s="83" t="str">
        <f>IF(ISBLANK('Bangladesh 2013'!$G$140),"",'Bangladesh 2013'!$G$140)</f>
        <v>Yes</v>
      </c>
      <c r="HK8" s="83" t="str">
        <f>IF(ISBLANK('Bangladesh 2013'!$G$141),"",'Bangladesh 2013'!$G$141)</f>
        <v>Not applicable</v>
      </c>
      <c r="HL8" s="83" t="str">
        <f>IF(ISBLANK('Bangladesh 2013'!$G$142),"",'Bangladesh 2013'!$G$142)</f>
        <v>No</v>
      </c>
      <c r="HM8" s="83" t="str">
        <f>IF(ISBLANK('Bangladesh 2013'!$G$143),"",'Bangladesh 2013'!$G$143)</f>
        <v>No</v>
      </c>
      <c r="HN8" s="83" t="str">
        <f>IF(ISBLANK('Bangladesh 2013'!$G$144),"",'Bangladesh 2013'!$G$144)</f>
        <v>No</v>
      </c>
      <c r="HO8" s="83" t="str">
        <f>IF(ISBLANK('Bangladesh 2013'!$G$145),"",'Bangladesh 2013'!$G$145)</f>
        <v>No</v>
      </c>
      <c r="HP8" s="83" t="str">
        <f>IF(ISBLANK('Bangladesh 2013'!$G$146),"",'Bangladesh 2013'!$G$146)</f>
        <v>Not applicable</v>
      </c>
      <c r="HQ8" s="83" t="str">
        <f>IF(ISBLANK('Bangladesh 2013'!$G$147),"",'Bangladesh 2013'!$G$147)</f>
        <v>No</v>
      </c>
      <c r="HR8" s="83" t="str">
        <f>IF(ISBLANK('Bangladesh 2013'!$G$148),"",'Bangladesh 2013'!$G$148)</f>
        <v>Not applicable</v>
      </c>
      <c r="HS8" s="83" t="str">
        <f>IF(ISBLANK('Bangladesh 2013'!$F$149),"",'Bangladesh 2013'!$F$149)</f>
        <v>01/12-12/12</v>
      </c>
      <c r="HT8" s="83" t="str">
        <f>IF(ISBLANK('Bangladesh 2013'!$F$150),"",'Bangladesh 2013'!$F$150)</f>
        <v>DGFP-LMIS</v>
      </c>
      <c r="HU8" s="84"/>
      <c r="HV8" s="83" t="str">
        <f>IF(ISBLANK('Bangladesh 2013'!$G$152),"",'Bangladesh 2013'!$G$152)</f>
        <v>No</v>
      </c>
      <c r="HW8" s="83" t="str">
        <f>IF(ISBLANK('Bangladesh 2013'!$G$153),"",'Bangladesh 2013'!$G$153)</f>
        <v>No</v>
      </c>
      <c r="HX8" s="88" t="str">
        <f>IF(ISBLANK('Bangladesh 2013'!$D$154),"",'Bangladesh 2013'!$D$154)</f>
        <v/>
      </c>
      <c r="HY8" s="817" t="s">
        <v>274</v>
      </c>
    </row>
    <row r="9" spans="1:233" ht="39.950000000000003" customHeight="1">
      <c r="A9" s="846" t="s">
        <v>279</v>
      </c>
      <c r="B9" s="85"/>
      <c r="C9" s="72" t="str">
        <f>IF(ISBLANK('Benin 2013'!$H$12),"",'Benin 2013'!$H$12)</f>
        <v>Yes</v>
      </c>
      <c r="D9" s="72" t="str">
        <f>IF(ISBLANK('Benin 2013'!$D$13),"",'Benin 2013'!$D$13)</f>
        <v>Family Planning Panel (Panel PF)</v>
      </c>
      <c r="E9" s="107"/>
      <c r="F9" s="72" t="str">
        <f>IF(ISBLANK('Benin 2013'!$D$15),"",'Benin 2013'!$D$15)</f>
        <v>Yes</v>
      </c>
      <c r="G9" s="72" t="str">
        <f>IF(ISBLANK('Benin 2013'!$F$15),"",'Benin 2013'!$F$15)</f>
        <v xml:space="preserve">Association Béninoise pour le Marketing Social et la communication pour la santé (ABMS) (Benin Association for Social Marketing and Health Communication) / PSI </v>
      </c>
      <c r="H9" s="72" t="str">
        <f>IF(ISBLANK('Benin 2013'!$D$16),"",'Benin 2013'!$D$16)</f>
        <v>Yes</v>
      </c>
      <c r="I9" s="72" t="str">
        <f>IF(ISBLANK('Benin 2013'!$F$16),"",'Benin 2013'!$F$16)</f>
        <v>Association Béninoise pour la Promotion de la Famille (ABPF) (Benin Association for Family Promotion)</v>
      </c>
      <c r="J9" s="72" t="str">
        <f>IF(ISBLANK('Benin 2013'!$D$17),"",'Benin 2013'!$D$17)</f>
        <v>Don't know</v>
      </c>
      <c r="K9" s="72" t="str">
        <f>IF(ISBLANK('Benin 2013'!$F$17),"",'Benin 2013'!$F$17)</f>
        <v/>
      </c>
      <c r="L9" s="72" t="str">
        <f>IF(ISBLANK('Benin 2013'!$D$18),"",'Benin 2013'!$D$18)</f>
        <v>Yes</v>
      </c>
      <c r="M9" s="72" t="str">
        <f>IF(ISBLANK('Benin 2013'!$F$18),"",'Benin 2013'!$F$18)</f>
        <v xml:space="preserve"> USAID, Global Fund, KFW</v>
      </c>
      <c r="N9" s="72" t="str">
        <f>IF(ISBLANK('Benin 2013'!$D$19),"",'Benin 2013'!$D$19)</f>
        <v>Yes</v>
      </c>
      <c r="O9" s="72" t="str">
        <f>IF(ISBLANK('Benin 2013'!$F$19),"",'Benin 2013'!$F$19)</f>
        <v>UNFPA</v>
      </c>
      <c r="P9" s="72" t="str">
        <f>IF(ISBLANK('Benin 2013'!$D$20),"",'Benin 2013'!$D$20)</f>
        <v>Yes</v>
      </c>
      <c r="Q9" s="72" t="str">
        <f>IF(ISBLANK('Benin 2013'!$F$20),"",'Benin 2013'!$F$20)</f>
        <v>Contraceptive Logistics, Family Planning</v>
      </c>
      <c r="R9" s="72" t="str">
        <f>IF(ISBLANK('Benin 2013'!$D$21),"",'Benin 2013'!$D$21)</f>
        <v>Yes</v>
      </c>
      <c r="S9" s="72" t="str">
        <f>IF(ISBLANK('Benin 2013'!$F$21),"",'Benin 2013'!$F$21)</f>
        <v>Centrale d’Achat des Médicaments Essentiels et des Consommables Médicaux (CAME) - central medical store</v>
      </c>
      <c r="T9" s="72" t="str">
        <f>IF(ISBLANK('Benin 2013'!$D$22),"",'Benin 2013'!$D$22)</f>
        <v>No</v>
      </c>
      <c r="U9" s="72" t="str">
        <f>IF(ISBLANK('Benin 2013'!$F$22),"",'Benin 2013'!$F$22)</f>
        <v/>
      </c>
      <c r="V9" s="72" t="str">
        <f>IF(ISBLANK('Benin 2013'!$D$23),"",'Benin 2013'!$D$23)</f>
        <v>Yes</v>
      </c>
      <c r="W9" s="72" t="str">
        <f>IF(ISBLANK('Benin 2013'!$F$23),"",'Benin 2013'!$F$23)</f>
        <v>Universities</v>
      </c>
      <c r="X9" s="72" t="str">
        <f>IF(ISBLANK('Benin 2013'!$H$24),"",'Benin 2013'!$H$24)</f>
        <v>0 times</v>
      </c>
      <c r="Y9" s="72" t="str">
        <f>IF(ISBLANK('Benin 2013'!$H$25),"",'Benin 2013'!$H$25)</f>
        <v>Don't know</v>
      </c>
      <c r="Z9" s="72" t="str">
        <f>IF(ISBLANK('Benin 2013'!$D$26),"",'Benin 2013'!$D$26)</f>
        <v>Don't know</v>
      </c>
      <c r="AA9" s="72" t="str">
        <f>IF(ISBLANK('Benin 2013'!$F$26),"",'Benin 2013'!$F$26)</f>
        <v xml:space="preserve">Not applicable </v>
      </c>
      <c r="AB9" s="72" t="str">
        <f>IF(ISBLANK('Benin 2013'!$H$26),"",'Benin 2013'!$H$26)</f>
        <v>Not applicable</v>
      </c>
      <c r="AC9" s="86"/>
      <c r="AD9" s="73" t="str">
        <f>IF(ISBLANK('Benin 2013'!$F$28),"",'Benin 2013'!$F$28)</f>
        <v>January</v>
      </c>
      <c r="AE9" s="73" t="str">
        <f>IF(ISBLANK('Benin 2013'!$H$28),"",'Benin 2013'!$H$28)</f>
        <v>December</v>
      </c>
      <c r="AF9" s="371">
        <f>IF(ISBLANK('Benin 2013'!$G$29),"",'Benin 2013'!$G$29)</f>
        <v>3260000</v>
      </c>
      <c r="AG9" s="109" t="str">
        <f>IF(ISBLANK('Benin 2013'!$E$30),"",'Benin 2013'!$E$30)</f>
        <v>01/12 - 12/12</v>
      </c>
      <c r="AH9" s="109" t="str">
        <f>IF(ISBLANK('Benin 2013'!$G$30),"",'Benin 2013'!$G$30)</f>
        <v>Technical support from USAID and PISAF (Integrated Family Health Project - funded by USAID in Benin)</v>
      </c>
      <c r="AI9" s="109" t="str">
        <f>IF(ISBLANK('Benin 2013'!$H$31),"",'Benin 2013'!$H$31)</f>
        <v>Yes</v>
      </c>
      <c r="AJ9" s="74" t="str">
        <f>IF(ISBLANK('Benin 2013'!$H$32),"",'Benin 2013'!$H$32)</f>
        <v>Yes</v>
      </c>
      <c r="AK9" s="74">
        <f>IF(ISBLANK('Benin 2013'!$E$35),"",'Benin 2013'!$E$35)</f>
        <v>120000</v>
      </c>
      <c r="AL9" s="73" t="str">
        <f>IF(ISBLANK('Benin 2013'!$F$35),"",'Benin 2013'!$F$35)</f>
        <v>01/12 - 12/12</v>
      </c>
      <c r="AM9" s="73" t="str">
        <f>IF(ISBLANK('Benin 2013'!$G$35),"",'Benin 2013'!$G$35)</f>
        <v>Budget of the Ministry of Health</v>
      </c>
      <c r="AN9" s="73" t="str">
        <f>IF(ISBLANK('Benin 2013'!$H$35),"",'Benin 2013'!$H$35)</f>
        <v/>
      </c>
      <c r="AO9" s="74">
        <f>IF(ISBLANK('Benin 2013'!$E$36),"",'Benin 2013'!$E$36)</f>
        <v>367800</v>
      </c>
      <c r="AP9" s="73" t="str">
        <f>IF(ISBLANK('Benin 2013'!$F$36),"",'Benin 2013'!$F$36)</f>
        <v>01/12 - 12/12</v>
      </c>
      <c r="AQ9" s="73" t="str">
        <f>IF(ISBLANK('Benin 2013'!$G$36),"",'Benin 2013'!$G$36)</f>
        <v xml:space="preserve">Phase I grant from the Global Fund and WAHO/KFW funding </v>
      </c>
      <c r="AR9" s="73" t="str">
        <f>IF(ISBLANK('Benin 2013'!$H$36),"",'Benin 2013'!$H$36)</f>
        <v/>
      </c>
      <c r="AS9" s="74">
        <f>IF(ISBLANK('Benin 2013'!$E$37),"",'Benin 2013'!$E$37)</f>
        <v>487800</v>
      </c>
      <c r="AT9" s="73" t="str">
        <f>IF(ISBLANK('Benin 2013'!$H$37),"",'Benin 2013'!$H$37)</f>
        <v/>
      </c>
      <c r="AU9" s="73" t="str">
        <f>IF(ISBLANK('Benin 2013'!$H$38),"",'Benin 2013'!$H$38)</f>
        <v>Yes</v>
      </c>
      <c r="AV9" s="73" t="str">
        <f>IF(ISBLANK('Benin 2013'!$D$41),"",'Benin 2013'!$D$41)</f>
        <v>Yes</v>
      </c>
      <c r="AW9" s="73" t="str">
        <f>IF(ISBLANK('Benin 2013'!$D$42),"",'Benin 2013'!$D$42)</f>
        <v>2012 FY budget line of General budget of the State</v>
      </c>
      <c r="AX9" s="74">
        <f>IF(ISBLANK('Benin 2013'!$E$41),"",'Benin 2013'!$E$41)</f>
        <v>120000</v>
      </c>
      <c r="AY9" s="74" t="str">
        <f>IF(ISBLANK('Benin 2013'!$F$41),"",'Benin 2013'!$F$41)</f>
        <v>01/12 - 12/12</v>
      </c>
      <c r="AZ9" s="74" t="str">
        <f>IF(ISBLANK('Benin 2013'!$G$41),"",'Benin 2013'!$G$41)</f>
        <v>Execution of the Budget 2012</v>
      </c>
      <c r="BA9" s="73" t="str">
        <f>IF(ISBLANK('Benin 2013'!$H$41),"",'Benin 2013'!$H$41)</f>
        <v/>
      </c>
      <c r="BB9" s="73" t="str">
        <f>IF(ISBLANK('Benin 2013'!$D$43),"",'Benin 2013'!$D$43)</f>
        <v>Yes</v>
      </c>
      <c r="BC9" s="74" t="str">
        <f>IF(ISBLANK('Benin 2013'!$D$44),"",'Benin 2013'!$D$44)</f>
        <v>WAHO / KfW funds for procurement of contraceptives</v>
      </c>
      <c r="BD9" s="74">
        <f>IF(ISBLANK('Benin 2013'!$E$43),"",'Benin 2013'!$E$43)</f>
        <v>216000</v>
      </c>
      <c r="BE9" s="74" t="str">
        <f>IF(ISBLANK('Benin 2013'!$F$43),"",'Benin 2013'!$F$43)</f>
        <v>01/12 - 12/12</v>
      </c>
      <c r="BF9" s="74" t="str">
        <f>IF(ISBLANK('Benin 2013'!$G$43),"",'Benin 2013'!$G$43)</f>
        <v>Activity reports submitted to WAHO</v>
      </c>
      <c r="BG9" s="73" t="str">
        <f>IF(ISBLANK('Benin 2013'!$H$43),"",'Benin 2013'!$H$43)</f>
        <v/>
      </c>
      <c r="BH9" s="763">
        <f>IF(ISBLANK('Benin 2013'!$E$45),"",'Benin 2013'!$E$45)</f>
        <v>336000</v>
      </c>
      <c r="BI9" s="73" t="str">
        <f>IF(ISBLANK('Benin 2013'!$H$45),"",'Benin 2013'!$H$45)</f>
        <v/>
      </c>
      <c r="BJ9" s="75"/>
      <c r="BK9" s="73" t="str">
        <f>IF(ISBLANK('Benin 2013'!$D$49),"",'Benin 2013'!$D$49)</f>
        <v>Yes</v>
      </c>
      <c r="BL9" s="74" t="str">
        <f>IF(ISBLANK('Benin 2013'!$D$50),"",'Benin 2013'!$D$50)</f>
        <v>UNFPA and USAID</v>
      </c>
      <c r="BM9" s="74">
        <f>IF(ISBLANK('Benin 2013'!$E$49),"",'Benin 2013'!$E$49)</f>
        <v>3000000</v>
      </c>
      <c r="BN9" s="74" t="str">
        <f>IF(ISBLANK('Benin 2013'!$F$49),"",'Benin 2013'!$F$49)</f>
        <v>01/12 - 12/12</v>
      </c>
      <c r="BO9" s="74" t="str">
        <f>IF(ISBLANK('Benin 2013'!$G$49),"",'Benin 2013'!$G$49)</f>
        <v>Contraceptive Procurement Tables 2011</v>
      </c>
      <c r="BP9" s="73" t="str">
        <f>IF(ISBLANK('Benin 2013'!$H$49),"",'Benin 2013'!$H$49)</f>
        <v/>
      </c>
      <c r="BQ9" s="73" t="str">
        <f>IF(ISBLANK('Benin 2013'!$D$51),"",'Benin 2013'!$D$51)</f>
        <v>Yes</v>
      </c>
      <c r="BR9" s="74">
        <f>IF(ISBLANK('Benin 2013'!$E$51),"",'Benin 2013'!$E$51)</f>
        <v>150000</v>
      </c>
      <c r="BS9" s="74" t="str">
        <f>IF(ISBLANK('Benin 2013'!$F$51),"",'Benin 2013'!$F$51)</f>
        <v xml:space="preserve">Phase 1 of Global Fund Round 9 </v>
      </c>
      <c r="BT9" s="89" t="str">
        <f>IF(ISBLANK('Benin 2013'!$G$51),"",'Benin 2013'!$G$51)</f>
        <v/>
      </c>
      <c r="BU9" s="74" t="str">
        <f>IF(ISBLANK('Benin 2013'!$H$51),"",'Benin 2013'!$H$51)</f>
        <v/>
      </c>
      <c r="BV9" s="73" t="str">
        <f>IF(ISBLANK('Benin 2013'!$D$52),"",'Benin 2013'!$D$52)</f>
        <v>No</v>
      </c>
      <c r="BW9" s="74">
        <f>IF(ISBLANK('Benin 2013'!$E$52),"",'Benin 2013'!$E$52)</f>
        <v>0</v>
      </c>
      <c r="BX9" s="73" t="str">
        <f>IF(ISBLANK('Benin 2013'!$F$52),"",'Benin 2013'!$F$52)</f>
        <v xml:space="preserve">Phase 1 of Global Fund Round 9 </v>
      </c>
      <c r="BY9" s="74" t="str">
        <f>IF(ISBLANK('Benin 2013'!$G$52),"",'Benin 2013'!$G$52)</f>
        <v/>
      </c>
      <c r="BZ9" s="74" t="str">
        <f>IF(ISBLANK('Benin 2013'!$H$52),"",'Benin 2013'!$H$52)</f>
        <v/>
      </c>
      <c r="CA9" s="763">
        <f>IF(ISBLANK('Benin 2013'!$E$53),"",'Benin 2013'!$E$53)</f>
        <v>3150000</v>
      </c>
      <c r="CB9" s="74" t="str">
        <f>IF(ISBLANK('Benin 2013'!$H$53),"",'Benin 2013'!$H$53)</f>
        <v/>
      </c>
      <c r="CC9" s="76">
        <f>IF(ISBLANK('Benin 2013'!$F$56),"",'Benin 2013'!$F$56)</f>
        <v>9.6385542168674704E-2</v>
      </c>
      <c r="CD9" s="73" t="str">
        <f>IF(ISBLANK('Benin 2013'!$G$56),"",'Benin 2013'!$G$56)</f>
        <v xml:space="preserve">Comments:
</v>
      </c>
      <c r="CE9" s="76">
        <f>IF(ISBLANK('Benin 2013'!$F$57),"",'Benin 2013'!$F$57)</f>
        <v>0.35714285714285715</v>
      </c>
      <c r="CF9" s="73" t="str">
        <f>IF(ISBLANK('Benin 2013'!$G$57),"",'Benin 2013'!$G$57)</f>
        <v xml:space="preserve">Comments:
</v>
      </c>
      <c r="CG9" s="76">
        <f>IF(ISBLANK('Benin 2013'!$F$58),"",'Benin 2013'!$F$58)</f>
        <v>1.0693251533742332</v>
      </c>
      <c r="CH9" s="73" t="str">
        <f>IF(ISBLANK('Benin 2013'!$G$58),"",'Benin 2013'!$G$58)</f>
        <v xml:space="preserve">Comments: </v>
      </c>
      <c r="CI9" s="73" t="str">
        <f>IF(ISBLANK('Benin 2013'!$F$59),"",'Benin 2013'!$F$59)</f>
        <v/>
      </c>
      <c r="CJ9" s="73" t="str">
        <f>IF(ISBLANK('Benin 2013'!$G$59),"",'Benin 2013'!$G$59)</f>
        <v xml:space="preserve">Comments:
</v>
      </c>
      <c r="CK9" s="73" t="str">
        <f>IF(ISBLANK('Benin 2013'!$F$61),"",'Benin 2013'!$F$61)</f>
        <v>The government (e.g., Central Medical Stores, MOH logistics unit, MOH procurement unit)</v>
      </c>
      <c r="CL9" s="73" t="str">
        <f>IF(ISBLANK('Benin 2013'!$F$62),"",'Benin 2013'!$F$62)</f>
        <v>CAME (Central Medical Store)</v>
      </c>
      <c r="CM9" s="73" t="str">
        <f>IF(ISBLANK('Benin 2013'!$F$63),"",'Benin 2013'!$F$63)</f>
        <v>Yes</v>
      </c>
      <c r="CN9" s="73" t="str">
        <f>IF(ISBLANK('Benin 2013'!$D$64),"",'Benin 2013'!$D$64)</f>
        <v/>
      </c>
      <c r="CO9" s="106"/>
      <c r="CP9" s="77"/>
      <c r="CQ9" s="78" t="str">
        <f>IF(ISBLANK('Benin 2013'!$D$68),"",'Benin 2013'!$D$68)</f>
        <v>Yes</v>
      </c>
      <c r="CR9" s="78" t="str">
        <f>IF(ISBLANK('Benin 2013'!$D$69),"",'Benin 2013'!$D$69)</f>
        <v>Yes</v>
      </c>
      <c r="CS9" s="78" t="str">
        <f>IF(ISBLANK('Benin 2013'!$D$70),"",'Benin 2013'!$D$70)</f>
        <v>Yes</v>
      </c>
      <c r="CT9" s="78" t="str">
        <f>IF(ISBLANK('Benin 2013'!$D$71),"",'Benin 2013'!$D$71)</f>
        <v>Yes</v>
      </c>
      <c r="CU9" s="78" t="str">
        <f>IF(ISBLANK('Benin 2013'!$D$72),"",'Benin 2013'!$D$72)</f>
        <v>Yes</v>
      </c>
      <c r="CV9" s="78" t="str">
        <f>IF(ISBLANK('Benin 2013'!$D$73),"",'Benin 2013'!$D$73)</f>
        <v>Yes</v>
      </c>
      <c r="CW9" s="78" t="str">
        <f>IF(ISBLANK('Benin 2013'!$D$74),"",'Benin 2013'!$D$74)</f>
        <v>Yes</v>
      </c>
      <c r="CX9" s="78" t="str">
        <f>IF(ISBLANK('Benin 2013'!$D$75),"",'Benin 2013'!$D$75)</f>
        <v>Yes</v>
      </c>
      <c r="CY9" s="78" t="str">
        <f>IF(ISBLANK('Benin 2013'!$D$76),"",'Benin 2013'!$D$76)</f>
        <v>No</v>
      </c>
      <c r="CZ9" s="78" t="str">
        <f>IF(ISBLANK('Benin 2013'!$D$77),"",'Benin 2013'!$D$77)</f>
        <v>No</v>
      </c>
      <c r="DA9" s="78" t="str">
        <f>IF(ISBLANK('Benin 2013'!$D$78),"",'Benin 2013'!$D$78)</f>
        <v>Yes</v>
      </c>
      <c r="DB9" s="78" t="str">
        <f>IF(ISBLANK('Benin 2013'!$D$79),"",'Benin 2013'!$D$79)</f>
        <v>Spermicides</v>
      </c>
      <c r="DC9" s="77"/>
      <c r="DD9" s="78" t="str">
        <f>IF(ISBLANK('Benin 2013'!$F$68),"",'Benin 2013'!$F$68)</f>
        <v>Yes</v>
      </c>
      <c r="DE9" s="78" t="str">
        <f>IF(ISBLANK('Benin 2013'!$F$69),"",'Benin 2013'!$F$69)</f>
        <v>Yes</v>
      </c>
      <c r="DF9" s="78" t="str">
        <f>IF(ISBLANK('Benin 2013'!$F$70),"",'Benin 2013'!$F$70)</f>
        <v>Yes</v>
      </c>
      <c r="DG9" s="78" t="str">
        <f>IF(ISBLANK('Benin 2013'!$F$71),"",'Benin 2013'!$F$71)</f>
        <v>Yes</v>
      </c>
      <c r="DH9" s="78" t="str">
        <f>IF(ISBLANK('Benin 2013'!$F$72),"",'Benin 2013'!$F$72)</f>
        <v>Yes</v>
      </c>
      <c r="DI9" s="78" t="str">
        <f>IF(ISBLANK('Benin 2013'!$F$73),"",'Benin 2013'!$F$73)</f>
        <v>Yes</v>
      </c>
      <c r="DJ9" s="78" t="str">
        <f>IF(ISBLANK('Benin 2013'!$F$74),"",'Benin 2013'!$F$74)</f>
        <v>Yes</v>
      </c>
      <c r="DK9" s="78" t="str">
        <f>IF(ISBLANK('Benin 2013'!$F$75),"",'Benin 2013'!$F$75)</f>
        <v>Yes</v>
      </c>
      <c r="DL9" s="78" t="str">
        <f>IF(ISBLANK('Benin 2013'!$F$76),"",'Benin 2013'!$F$76)</f>
        <v>Yes</v>
      </c>
      <c r="DM9" s="78" t="str">
        <f>IF(ISBLANK('Benin 2013'!$F$77),"",'Benin 2013'!$F$77)</f>
        <v>Yes</v>
      </c>
      <c r="DN9" s="78" t="str">
        <f>IF(ISBLANK('Benin 2013'!$F$78),"",'Benin 2013'!$F$78)</f>
        <v>Yes</v>
      </c>
      <c r="DO9" s="78" t="str">
        <f>IF(ISBLANK('Benin 2013'!$F$79),"",'Benin 2013'!$F$79)</f>
        <v/>
      </c>
      <c r="DP9" s="79"/>
      <c r="DQ9" s="78" t="str">
        <f>IF(ISBLANK('Benin 2013'!$G$68),"",'Benin 2013'!$G$68)</f>
        <v>Yes</v>
      </c>
      <c r="DR9" s="78" t="str">
        <f>IF(ISBLANK('Benin 2013'!$G$69),"",'Benin 2013'!$G$69)</f>
        <v>Yes</v>
      </c>
      <c r="DS9" s="78" t="str">
        <f>IF(ISBLANK('Benin 2013'!$G$70),"",'Benin 2013'!$G$70)</f>
        <v>Yes</v>
      </c>
      <c r="DT9" s="78" t="str">
        <f>IF(ISBLANK('Benin 2013'!$G$71),"",'Benin 2013'!$G$71)</f>
        <v>Yes</v>
      </c>
      <c r="DU9" s="78" t="str">
        <f>IF(ISBLANK('Benin 2013'!$G$72),"",'Benin 2013'!$G$72)</f>
        <v>Yes</v>
      </c>
      <c r="DV9" s="78" t="str">
        <f>IF(ISBLANK('Benin 2013'!$G$73),"",'Benin 2013'!$G$73)</f>
        <v>Yes</v>
      </c>
      <c r="DW9" s="78" t="str">
        <f>IF(ISBLANK('Benin 2013'!$G$74),"",'Benin 2013'!$G$74)</f>
        <v>Yes</v>
      </c>
      <c r="DX9" s="78" t="str">
        <f>IF(ISBLANK('Benin 2013'!$G$75),"",'Benin 2013'!$G$75)</f>
        <v>Yes</v>
      </c>
      <c r="DY9" s="78" t="str">
        <f>IF(ISBLANK('Benin 2013'!$G$76),"",'Benin 2013'!$G$76)</f>
        <v>No</v>
      </c>
      <c r="DZ9" s="78" t="str">
        <f>IF(ISBLANK('Benin 2013'!$G$77),"",'Benin 2013'!$G$77)</f>
        <v>No</v>
      </c>
      <c r="EA9" s="78" t="str">
        <f>IF(ISBLANK('Benin 2013'!$G$78),"",'Benin 2013'!$G$78)</f>
        <v>Yes</v>
      </c>
      <c r="EB9" s="78" t="str">
        <f>IF(ISBLANK('Benin 2013'!$G$79),"",'Benin 2013'!$G$79)</f>
        <v>Spermicides</v>
      </c>
      <c r="EC9" s="79"/>
      <c r="ED9" s="78" t="str">
        <f>IF(ISBLANK('Benin 2013'!$H$68),"",'Benin 2013'!$H$68)</f>
        <v>Yes</v>
      </c>
      <c r="EE9" s="78" t="str">
        <f>IF(ISBLANK('Benin 2013'!$H$69),"",'Benin 2013'!$H$69)</f>
        <v>Yes</v>
      </c>
      <c r="EF9" s="78" t="str">
        <f>IF(ISBLANK('Benin 2013'!$H$70),"",'Benin 2013'!$H$70)</f>
        <v>Yes</v>
      </c>
      <c r="EG9" s="78" t="str">
        <f>IF(ISBLANK('Benin 2013'!$H$71),"",'Benin 2013'!$H$71)</f>
        <v>Yes</v>
      </c>
      <c r="EH9" s="78" t="str">
        <f>IF(ISBLANK('Benin 2013'!$H$72),"",'Benin 2013'!$H$72)</f>
        <v>Yes</v>
      </c>
      <c r="EI9" s="78" t="str">
        <f>IF(ISBLANK('Benin 2013'!$H$73),"",'Benin 2013'!$H$73)</f>
        <v>Yes</v>
      </c>
      <c r="EJ9" s="78" t="str">
        <f>IF(ISBLANK('Benin 2013'!$H$74),"",'Benin 2013'!$H$74)</f>
        <v>Yes</v>
      </c>
      <c r="EK9" s="78" t="str">
        <f>IF(ISBLANK('Benin 2013'!$H$75),"",'Benin 2013'!$H$75)</f>
        <v>Yes</v>
      </c>
      <c r="EL9" s="78" t="str">
        <f>IF(ISBLANK('Benin 2013'!$H$76),"",'Benin 2013'!$H$76)</f>
        <v>No</v>
      </c>
      <c r="EM9" s="78" t="str">
        <f>IF(ISBLANK('Benin 2013'!$H$77),"",'Benin 2013'!$H$77)</f>
        <v>No</v>
      </c>
      <c r="EN9" s="78" t="str">
        <f>IF(ISBLANK('Benin 2013'!$H$78),"",'Benin 2013'!$H$78)</f>
        <v>Yes</v>
      </c>
      <c r="EO9" s="78" t="str">
        <f>IF(ISBLANK('Benin 2013'!$H$79),"",'Benin 2013'!$H$79)</f>
        <v>Spermicides</v>
      </c>
      <c r="EP9" s="78" t="str">
        <f>IF(ISBLANK('Benin 2013'!$D$80),"",'Benin 2013'!$D$80)</f>
        <v/>
      </c>
      <c r="EQ9" s="80"/>
      <c r="ER9" s="81" t="str">
        <f>IF(ISBLANK('Benin 2013'!$H$82),"",'Benin 2013'!$H$82)</f>
        <v>Yes</v>
      </c>
      <c r="ES9" s="81" t="str">
        <f>IF(ISBLANK('Benin 2013'!$C$85),"",'Benin 2013'!$C$85)</f>
        <v>Reproductive Health Commodity Security Strategy</v>
      </c>
      <c r="ET9" s="81" t="str">
        <f>IF(ISBLANK('Benin 2013'!$D$85),"",'Benin 2013'!$D$85)</f>
        <v>2006-2015</v>
      </c>
      <c r="EU9" s="81" t="str">
        <f>IF(ISBLANK('Benin 2013'!$F$85),"",'Benin 2013'!$F$85)</f>
        <v>Yes</v>
      </c>
      <c r="EV9" s="81" t="str">
        <f>IF(ISBLANK('Benin 2013'!$G$85),"",'Benin 2013'!$G$85)</f>
        <v>Yes</v>
      </c>
      <c r="EW9" s="81" t="str">
        <f>IF(ISBLANK('Benin 2013'!$F$86),"",'Benin 2013'!$F$86)</f>
        <v>Yes</v>
      </c>
      <c r="EX9" s="81" t="str">
        <f>IF(ISBLANK('Benin 2013'!$E$87),"",'Benin 2013'!$E$87)</f>
        <v>Commercial sector</v>
      </c>
      <c r="EY9" s="81" t="str">
        <f>IF(ISBLANK('Benin 2013'!$E$88),"",'Benin 2013'!$E$88)</f>
        <v>Don't know</v>
      </c>
      <c r="EZ9" s="81" t="str">
        <f>IF(ISBLANK('Benin 2013'!$H$89),"",'Benin 2013'!$H$89)</f>
        <v>No</v>
      </c>
      <c r="FA9" s="81" t="str">
        <f>IF(ISBLANK('Benin 2013'!$D$90),"",'Benin 2013'!$D$90)</f>
        <v>Not applicable</v>
      </c>
      <c r="FB9" s="81" t="str">
        <f>IF(ISBLANK('Benin 2013'!$H$91),"",'Benin 2013'!$H$91)</f>
        <v>No</v>
      </c>
      <c r="FC9" s="81" t="str">
        <f>IF(ISBLANK('Benin 2013'!$D$92),"",'Benin 2013'!$D$92)</f>
        <v>Not applicable</v>
      </c>
      <c r="FD9" s="276"/>
      <c r="FE9" s="81" t="str">
        <f>IF(ISBLANK('Benin 2013'!$D$95),"",'Benin 2013'!$D$95)</f>
        <v>Community health worker</v>
      </c>
      <c r="FF9" s="81" t="str">
        <f>IF(ISBLANK('Benin 2013'!$G$95),"",'Benin 2013'!$G$95)</f>
        <v>Auxiliary nurse</v>
      </c>
      <c r="FG9" s="81" t="str">
        <f>IF(ISBLANK('Benin 2013'!$D$96),"",'Benin 2013'!$D$96)</f>
        <v>Auxiliary nurse</v>
      </c>
      <c r="FH9" s="81" t="str">
        <f>IF(ISBLANK('Benin 2013'!$G$96),"",'Benin 2013'!$G$96)</f>
        <v>Auxiliary nurse</v>
      </c>
      <c r="FI9" s="81" t="str">
        <f>IF(ISBLANK('Benin 2013'!$D$97),"",'Benin 2013'!$D$97)</f>
        <v>Midwife</v>
      </c>
      <c r="FJ9" s="81" t="str">
        <f>IF(ISBLANK('Benin 2013'!$G$97),"",'Benin 2013'!$G$97)</f>
        <v>Midwife</v>
      </c>
      <c r="FK9" s="81" t="str">
        <f>IF(ISBLANK('Benin 2013'!$D$98),"",'Benin 2013'!$D$98)</f>
        <v>Midwife</v>
      </c>
      <c r="FL9" s="81" t="str">
        <f>IF(ISBLANK('Benin 2013'!$G$98),"",'Benin 2013'!$G$98)</f>
        <v>Midwife</v>
      </c>
      <c r="FM9" s="81" t="str">
        <f>IF(ISBLANK('Benin 2013'!$D$99),"",'Benin 2013'!$D$99)</f>
        <v>Community health worker</v>
      </c>
      <c r="FN9" s="81" t="str">
        <f>IF(ISBLANK('Benin 2013'!$G$99),"",'Benin 2013'!$G$99)</f>
        <v>Auxiliary nurse</v>
      </c>
      <c r="FO9" s="81" t="str">
        <f>IF(ISBLANK('Benin 2013'!$D$100),"",'Benin 2013'!$D$100)</f>
        <v>Auxiliary nurse</v>
      </c>
      <c r="FP9" s="81" t="str">
        <f>IF(ISBLANK('Benin 2013'!$G$100),"",'Benin 2013'!$G$100)</f>
        <v>Auxiliary nurse</v>
      </c>
      <c r="FQ9" s="81" t="str">
        <f>IF(ISBLANK('Benin 2013'!$D$101),"",'Benin 2013'!$D$101)</f>
        <v>Doctor</v>
      </c>
      <c r="FR9" s="81" t="str">
        <f>IF(ISBLANK('Benin 2013'!$G$101),"",'Benin 2013'!$G$101)</f>
        <v>Doctor</v>
      </c>
      <c r="FS9" s="81" t="str">
        <f>IF(ISBLANK('Benin 2013'!$D$102),"",'Benin 2013'!$D$102)</f>
        <v>Community health worker</v>
      </c>
      <c r="FT9" s="81" t="str">
        <f>IF(ISBLANK('Benin 2013'!$G$102),"",'Benin 2013'!$G$102)</f>
        <v>Auxiliary nurse</v>
      </c>
      <c r="FU9" s="81" t="str">
        <f>IF(ISBLANK('Benin 2013'!$D$103),"",'Benin 2013'!$D$103)</f>
        <v/>
      </c>
      <c r="FV9" s="87"/>
      <c r="FW9" s="81" t="str">
        <f>IF(ISBLANK('Benin 2013'!$D$106),"",'Benin 2013'!$D$106)</f>
        <v>No</v>
      </c>
      <c r="FX9" s="81" t="str">
        <f>IF(ISBLANK('Benin 2013'!$E$106),"",'Benin 2013'!$E$106)</f>
        <v/>
      </c>
      <c r="FY9" s="81" t="str">
        <f>IF(ISBLANK('Benin 2013'!$H$106),"",'Benin 2013'!$H$106)</f>
        <v/>
      </c>
      <c r="FZ9" s="81" t="str">
        <f>IF(ISBLANK('Benin 2013'!$D$107),"",'Benin 2013'!$D$107)</f>
        <v>No</v>
      </c>
      <c r="GA9" s="81" t="str">
        <f>IF(ISBLANK('Benin 2013'!$E$107),"",'Benin 2013'!$E$107)</f>
        <v/>
      </c>
      <c r="GB9" s="81" t="str">
        <f>IF(ISBLANK('Benin 2013'!$H$107),"",'Benin 2013'!$H$107)</f>
        <v/>
      </c>
      <c r="GC9" s="81" t="str">
        <f>IF(ISBLANK('Benin 2013'!$D$108),"",'Benin 2013'!$D$108)</f>
        <v>No</v>
      </c>
      <c r="GD9" s="81" t="str">
        <f>IF(ISBLANK('Benin 2013'!$E$108),"",'Benin 2013'!$E$108)</f>
        <v/>
      </c>
      <c r="GE9" s="81" t="str">
        <f>IF(ISBLANK('Benin 2013'!$H$108),"",'Benin 2013'!$H$108)</f>
        <v/>
      </c>
      <c r="GF9" s="82"/>
      <c r="GG9" s="81" t="str">
        <f>IF(ISBLANK('Benin 2013'!$G$111),"",'Benin 2013'!$G$111)</f>
        <v>No</v>
      </c>
      <c r="GH9" s="81" t="str">
        <f>IF(ISBLANK('Benin 2013'!$G$112),"",'Benin 2013'!$G$112)</f>
        <v>Yes</v>
      </c>
      <c r="GI9" s="81" t="str">
        <f>IF(ISBLANK('Benin 2013'!$G$113),"",'Benin 2013'!$G$113)</f>
        <v>No</v>
      </c>
      <c r="GJ9" s="81" t="str">
        <f>IF(ISBLANK('Benin 2013'!$D$114),"",'Benin 2013'!$D$114)</f>
        <v>Not applicable</v>
      </c>
      <c r="GK9" s="82"/>
      <c r="GL9" s="81" t="str">
        <f>IF(ISBLANK('Benin 2013'!$G$116),"",'Benin 2013'!$G$116)</f>
        <v>Yes</v>
      </c>
      <c r="GM9" s="81" t="str">
        <f>IF(ISBLANK('Benin 2013'!$G$117),"",'Benin 2013'!$G$117)</f>
        <v>Yes</v>
      </c>
      <c r="GN9" s="81" t="str">
        <f>IF(ISBLANK('Benin 2013'!$G$118),"",'Benin 2013'!$G$118)</f>
        <v>Yes</v>
      </c>
      <c r="GO9" s="81" t="str">
        <f>IF(ISBLANK('Benin 2013'!$G$119),"",'Benin 2013'!$G$119)</f>
        <v>Yes</v>
      </c>
      <c r="GP9" s="81" t="str">
        <f>IF(ISBLANK('Benin 2013'!$G$120),"",'Benin 2013'!$G$120)</f>
        <v>Yes</v>
      </c>
      <c r="GQ9" s="81" t="str">
        <f>IF(ISBLANK('Benin 2013'!$G$121),"",'Benin 2013'!$G$121)</f>
        <v>Yes</v>
      </c>
      <c r="GR9" s="81" t="str">
        <f>IF(ISBLANK('Benin 2013'!$G$122),"",'Benin 2013'!$G$122)</f>
        <v>Yes</v>
      </c>
      <c r="GS9" s="81" t="str">
        <f>IF(ISBLANK('Benin 2013'!$G$123),"",'Benin 2013'!$G$123)</f>
        <v>No</v>
      </c>
      <c r="GT9" s="81" t="str">
        <f>IF(ISBLANK('Benin 2013'!$G$124),"",'Benin 2013'!$G$124)</f>
        <v>Yes</v>
      </c>
      <c r="GU9" s="81" t="str">
        <f>IF(ISBLANK('Benin 2013'!$G$125),"",'Benin 2013'!$G$125)</f>
        <v>No</v>
      </c>
      <c r="GV9" s="81" t="str">
        <f>IF(ISBLANK('Benin 2013'!$F$126),"",'Benin 2013'!$F$126)</f>
        <v xml:space="preserve">Not applicable </v>
      </c>
      <c r="GW9" s="81">
        <f>IF(ISBLANK('Benin 2013'!$F$127),"",'Benin 2013'!$F$127)</f>
        <v>2012</v>
      </c>
      <c r="GX9" s="81" t="str">
        <f>IF(ISBLANK('Benin 2013'!$D$128),"",'Benin 2013'!$D$128)</f>
        <v>National Reproductive Health Medicines List</v>
      </c>
      <c r="GY9" s="81" t="str">
        <f>IF(ISBLANK('Benin 2013'!$D$129),"",'Benin 2013'!$D$129)</f>
        <v/>
      </c>
      <c r="GZ9" s="82"/>
      <c r="HA9" s="81">
        <f>IF(ISBLANK('Benin 2013'!$F$131),"",'Benin 2013'!$F$131)</f>
        <v>2011</v>
      </c>
      <c r="HB9" s="81" t="str">
        <f>IF(ISBLANK('Benin 2013'!$G$132),"",'Benin 2013'!$G$132)</f>
        <v>Yes</v>
      </c>
      <c r="HC9" s="81" t="str">
        <f>IF(ISBLANK('Benin 2013'!$G$133),"",'Benin 2013'!$G$133)</f>
        <v>No</v>
      </c>
      <c r="HD9" s="81" t="str">
        <f>IF(ISBLANK('Benin 2013'!$G$134),"",'Benin 2013'!$G$134)</f>
        <v>No</v>
      </c>
      <c r="HE9" s="81" t="str">
        <f>IF(ISBLANK('Benin 2013'!$G$135),"",'Benin 2013'!$G$135)</f>
        <v>No</v>
      </c>
      <c r="HF9" s="81" t="str">
        <f>IF(ISBLANK('Benin 2013'!$D$136),"",'Benin 2013'!$D$136)</f>
        <v/>
      </c>
      <c r="HG9" s="90"/>
      <c r="HH9" s="83" t="str">
        <f>IF(ISBLANK('Benin 2013'!$G$138),"",'Benin 2013'!$G$138)</f>
        <v>Yes</v>
      </c>
      <c r="HI9" s="84"/>
      <c r="HJ9" s="83" t="str">
        <f>IF(ISBLANK('Benin 2013'!$G$140),"",'Benin 2013'!$G$140)</f>
        <v>Yes</v>
      </c>
      <c r="HK9" s="83" t="str">
        <f>IF(ISBLANK('Benin 2013'!$G$141),"",'Benin 2013'!$G$141)</f>
        <v>Yes</v>
      </c>
      <c r="HL9" s="83" t="str">
        <f>IF(ISBLANK('Benin 2013'!$G$142),"",'Benin 2013'!$G$142)</f>
        <v>No</v>
      </c>
      <c r="HM9" s="83" t="str">
        <f>IF(ISBLANK('Benin 2013'!$G$143),"",'Benin 2013'!$G$143)</f>
        <v>No</v>
      </c>
      <c r="HN9" s="83" t="str">
        <f>IF(ISBLANK('Benin 2013'!$G$144),"",'Benin 2013'!$G$144)</f>
        <v>No</v>
      </c>
      <c r="HO9" s="83" t="str">
        <f>IF(ISBLANK('Benin 2013'!$G$145),"",'Benin 2013'!$G$145)</f>
        <v>No</v>
      </c>
      <c r="HP9" s="83" t="str">
        <f>IF(ISBLANK('Benin 2013'!$G$146),"",'Benin 2013'!$G$146)</f>
        <v>No</v>
      </c>
      <c r="HQ9" s="83" t="str">
        <f>IF(ISBLANK('Benin 2013'!$G$147),"",'Benin 2013'!$G$147)</f>
        <v>Don't know</v>
      </c>
      <c r="HR9" s="83" t="str">
        <f>IF(ISBLANK('Benin 2013'!$G$148),"",'Benin 2013'!$G$148)</f>
        <v>No</v>
      </c>
      <c r="HS9" s="83" t="str">
        <f>IF(ISBLANK('Benin 2013'!$F$149),"",'Benin 2013'!$F$149)</f>
        <v>01/12-12/12</v>
      </c>
      <c r="HT9" s="83" t="str">
        <f>IF(ISBLANK('Benin 2013'!$F$150),"",'Benin 2013'!$F$150)</f>
        <v>Contraceptive Procurement Table (CPT) March 2013</v>
      </c>
      <c r="HU9" s="84"/>
      <c r="HV9" s="83" t="str">
        <f>IF(ISBLANK('Benin 2013'!$G$152),"",'Benin 2013'!$G$152)</f>
        <v>Yes</v>
      </c>
      <c r="HW9" s="83" t="str">
        <f>IF(ISBLANK('Benin 2013'!$G$153),"",'Benin 2013'!$G$153)</f>
        <v>Yes</v>
      </c>
      <c r="HX9" s="88" t="str">
        <f>IF(ISBLANK('Benin 2013'!$D$154),"",'Benin 2013'!$D$154)</f>
        <v/>
      </c>
      <c r="HY9" s="762" t="s">
        <v>280</v>
      </c>
    </row>
    <row r="10" spans="1:233" ht="39.950000000000003" customHeight="1">
      <c r="A10" s="846" t="s">
        <v>281</v>
      </c>
      <c r="B10" s="85"/>
      <c r="C10" s="72" t="str">
        <f>IF(ISBLANK('Burkina Faso 2013'!$H$12),"",'Burkina Faso 2013'!$H$12)</f>
        <v>Yes</v>
      </c>
      <c r="D10" s="72" t="str">
        <f>IF(ISBLANK('Burkina Faso 2013'!$D$13),"",'Burkina Faso 2013'!$D$13)</f>
        <v>Steering Committee for the Implementation of the Reproductive Health Commodity Security Plan</v>
      </c>
      <c r="E10" s="107"/>
      <c r="F10" s="72" t="str">
        <f>IF(ISBLANK('Burkina Faso 2013'!$D$15),"",'Burkina Faso 2013'!$D$15)</f>
        <v>Yes</v>
      </c>
      <c r="G10" s="72" t="str">
        <f>IF(ISBLANK('Burkina Faso 2013'!$F$15),"",'Burkina Faso 2013'!$F$15)</f>
        <v>Projet de Marketing Social et de Communication pour la Santé (PROMACO) (Social Marketing and Health Communication Project)</v>
      </c>
      <c r="H10" s="72" t="str">
        <f>IF(ISBLANK('Burkina Faso 2013'!$D$16),"",'Burkina Faso 2013'!$D$16)</f>
        <v>Yes</v>
      </c>
      <c r="I10" s="72" t="str">
        <f>IF(ISBLANK('Burkina Faso 2013'!$F$16),"",'Burkina Faso 2013'!$F$16)</f>
        <v>Marie Stopes International (MSI)</v>
      </c>
      <c r="J10" s="72" t="str">
        <f>IF(ISBLANK('Burkina Faso 2013'!$D$17),"",'Burkina Faso 2013'!$D$17)</f>
        <v>No</v>
      </c>
      <c r="K10" s="72" t="str">
        <f>IF(ISBLANK('Burkina Faso 2013'!$F$17),"",'Burkina Faso 2013'!$F$17)</f>
        <v/>
      </c>
      <c r="L10" s="72" t="str">
        <f>IF(ISBLANK('Burkina Faso 2013'!$D$18),"",'Burkina Faso 2013'!$D$18)</f>
        <v>Yes</v>
      </c>
      <c r="M10" s="72" t="str">
        <f>IF(ISBLANK('Burkina Faso 2013'!$F$18),"",'Burkina Faso 2013'!$F$18)</f>
        <v>UNFPA, USAID Represented by USAID | DELIVER PROJECT, IPPF Represented by L’Association Burkinabè pour le Bien-Être Familial (ABBEF) (the Burkinabe Association for Family Well-Being)</v>
      </c>
      <c r="N10" s="72" t="str">
        <f>IF(ISBLANK('Burkina Faso 2013'!$D$19),"",'Burkina Faso 2013'!$D$19)</f>
        <v>Yes</v>
      </c>
      <c r="O10" s="72" t="str">
        <f>IF(ISBLANK('Burkina Faso 2013'!$F$19),"",'Burkina Faso 2013'!$F$19)</f>
        <v>UNICEF, WHO, UNFPA</v>
      </c>
      <c r="P10" s="72" t="str">
        <f>IF(ISBLANK('Burkina Faso 2013'!$D$20),"",'Burkina Faso 2013'!$D$20)</f>
        <v>Yes</v>
      </c>
      <c r="Q10" s="72" t="str">
        <f>IF(ISBLANK('Burkina Faso 2013'!$F$20),"",'Burkina Faso 2013'!$F$20)</f>
        <v>Directorate of Pharmacy and Laboratories, National HIV/AIDS Program, Permanent Secretariat For the Fight Against AIDS and Sexually Transmitted Diseases, Maternal and Child Health Directorate, Family Health Directorate</v>
      </c>
      <c r="R10" s="72" t="str">
        <f>IF(ISBLANK('Burkina Faso 2013'!$D$21),"",'Burkina Faso 2013'!$D$21)</f>
        <v>Yes</v>
      </c>
      <c r="S10" s="72" t="str">
        <f>IF(ISBLANK('Burkina Faso 2013'!$F$21),"",'Burkina Faso 2013'!$F$21)</f>
        <v>CAMEG (Central Medical Stores)</v>
      </c>
      <c r="T10" s="72" t="str">
        <f>IF(ISBLANK('Burkina Faso 2013'!$D$22),"",'Burkina Faso 2013'!$D$22)</f>
        <v>Yes</v>
      </c>
      <c r="U10" s="72" t="str">
        <f>IF(ISBLANK('Burkina Faso 2013'!$F$22),"",'Burkina Faso 2013'!$F$22)</f>
        <v>Directorate of Population Policy</v>
      </c>
      <c r="V10" s="72" t="str">
        <f>IF(ISBLANK('Burkina Faso 2013'!$D$23),"",'Burkina Faso 2013'!$D$23)</f>
        <v>Yes</v>
      </c>
      <c r="W10" s="72" t="str">
        <f>IF(ISBLANK('Burkina Faso 2013'!$F$23),"",'Burkina Faso 2013'!$F$23)</f>
        <v>Directorate of Information and Health Statistics, National Public Health School, HIV/AIDS Associations, Burkinabe Association of Midwives, Society of Gynecologists and Obstetricians, Jhpiego, RAJS (African Youth Network for Health and Development), RESPOND, GIZ, Inistitute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v>
      </c>
      <c r="X10" s="72" t="str">
        <f>IF(ISBLANK('Burkina Faso 2013'!$H$24),"",'Burkina Faso 2013'!$H$24)</f>
        <v>1-2 times</v>
      </c>
      <c r="Y10" s="72" t="str">
        <f>IF(ISBLANK('Burkina Faso 2013'!$H$25),"",'Burkina Faso 2013'!$H$25)</f>
        <v>Yes</v>
      </c>
      <c r="Z10" s="72" t="str">
        <f>IF(ISBLANK('Burkina Faso 2013'!$D$26),"",'Burkina Faso 2013'!$D$26)</f>
        <v>Yes</v>
      </c>
      <c r="AA10" s="72" t="str">
        <f>IF(ISBLANK('Burkina Faso 2013'!$F$26),"",'Burkina Faso 2013'!$F$26)</f>
        <v>Maternal and Child Health Directorate</v>
      </c>
      <c r="AB10" s="72" t="str">
        <f>IF(ISBLANK('Burkina Faso 2013'!$H$26),"",'Burkina Faso 2013'!$H$26)</f>
        <v>Director</v>
      </c>
      <c r="AC10" s="86"/>
      <c r="AD10" s="73" t="str">
        <f>IF(ISBLANK('Burkina Faso 2013'!$F$28),"",'Burkina Faso 2013'!$F$28)</f>
        <v>January</v>
      </c>
      <c r="AE10" s="73" t="str">
        <f>IF(ISBLANK('Burkina Faso 2013'!$H$28),"",'Burkina Faso 2013'!$H$28)</f>
        <v>December</v>
      </c>
      <c r="AF10" s="371">
        <f>IF(ISBLANK('Burkina Faso 2013'!$G$29),"",'Burkina Faso 2013'!$G$29)</f>
        <v>5268813</v>
      </c>
      <c r="AG10" s="109" t="str">
        <f>IF(ISBLANK('Burkina Faso 2013'!$E$30),"",'Burkina Faso 2013'!$E$30)</f>
        <v>01/12 - 12/12</v>
      </c>
      <c r="AH10" s="109" t="str">
        <f>IF(ISBLANK('Burkina Faso 2013'!$G$30),"",'Burkina Faso 2013'!$G$30)</f>
        <v>Maternal and Child Health Directorate</v>
      </c>
      <c r="AI10" s="109" t="str">
        <f>IF(ISBLANK('Burkina Faso 2013'!$H$31),"",'Burkina Faso 2013'!$H$31)</f>
        <v>Yes</v>
      </c>
      <c r="AJ10" s="74" t="str">
        <f>IF(ISBLANK('Burkina Faso 2013'!$H$32),"",'Burkina Faso 2013'!$H$32)</f>
        <v>Yes</v>
      </c>
      <c r="AK10" s="74">
        <f>IF(ISBLANK('Burkina Faso 2013'!$E$35),"",'Burkina Faso 2013'!$E$35)</f>
        <v>1000000</v>
      </c>
      <c r="AL10" s="73" t="str">
        <f>IF(ISBLANK('Burkina Faso 2013'!$F$35),"",'Burkina Faso 2013'!$F$35)</f>
        <v>1/12 - 12/12</v>
      </c>
      <c r="AM10" s="73" t="str">
        <f>IF(ISBLANK('Burkina Faso 2013'!$G$35),"",'Burkina Faso 2013'!$G$35)</f>
        <v xml:space="preserve">Government Budget </v>
      </c>
      <c r="AN10" s="73" t="str">
        <f>IF(ISBLANK('Burkina Faso 2013'!$H$35),"",'Burkina Faso 2013'!$H$35)</f>
        <v/>
      </c>
      <c r="AO10" s="74">
        <f>IF(ISBLANK('Burkina Faso 2013'!$E$36),"",'Burkina Faso 2013'!$E$36)</f>
        <v>0</v>
      </c>
      <c r="AP10" s="73" t="str">
        <f>IF(ISBLANK('Burkina Faso 2013'!$F$36),"",'Burkina Faso 2013'!$F$36)</f>
        <v>1/12 - 12/12</v>
      </c>
      <c r="AQ10" s="73" t="str">
        <f>IF(ISBLANK('Burkina Faso 2013'!$G$36),"",'Burkina Faso 2013'!$G$36)</f>
        <v/>
      </c>
      <c r="AR10" s="73" t="str">
        <f>IF(ISBLANK('Burkina Faso 2013'!$H$36),"",'Burkina Faso 2013'!$H$36)</f>
        <v/>
      </c>
      <c r="AS10" s="74">
        <f>IF(ISBLANK('Burkina Faso 2013'!$E$37),"",'Burkina Faso 2013'!$E$37)</f>
        <v>1000000</v>
      </c>
      <c r="AT10" s="73" t="str">
        <f>IF(ISBLANK('Burkina Faso 2013'!$H$37),"",'Burkina Faso 2013'!$H$37)</f>
        <v/>
      </c>
      <c r="AU10" s="73" t="str">
        <f>IF(ISBLANK('Burkina Faso 2013'!$H$38),"",'Burkina Faso 2013'!$H$38)</f>
        <v>Yes</v>
      </c>
      <c r="AV10" s="73" t="str">
        <f>IF(ISBLANK('Burkina Faso 2013'!$D$41),"",'Burkina Faso 2013'!$D$41)</f>
        <v>Yes</v>
      </c>
      <c r="AW10" s="73" t="str">
        <f>IF(ISBLANK('Burkina Faso 2013'!$D$42),"",'Burkina Faso 2013'!$D$42)</f>
        <v>Taxes and duties</v>
      </c>
      <c r="AX10" s="74">
        <f>IF(ISBLANK('Burkina Faso 2013'!$E$41),"",'Burkina Faso 2013'!$E$41)</f>
        <v>720438</v>
      </c>
      <c r="AY10" s="74" t="str">
        <f>IF(ISBLANK('Burkina Faso 2013'!$F$41),"",'Burkina Faso 2013'!$F$41)</f>
        <v>01/12 - 12/12</v>
      </c>
      <c r="AZ10" s="74" t="str">
        <f>IF(ISBLANK('Burkina Faso 2013'!$G$41),"",'Burkina Faso 2013'!$G$41)</f>
        <v>Shipping Documents</v>
      </c>
      <c r="BA10" s="73" t="str">
        <f>IF(ISBLANK('Burkina Faso 2013'!$H$41),"",'Burkina Faso 2013'!$H$41)</f>
        <v/>
      </c>
      <c r="BB10" s="73" t="str">
        <f>IF(ISBLANK('Burkina Faso 2013'!$D$43),"",'Burkina Faso 2013'!$D$43)</f>
        <v>No</v>
      </c>
      <c r="BC10" s="74" t="str">
        <f>IF(ISBLANK('Burkina Faso 2013'!$D$44),"",'Burkina Faso 2013'!$D$44)</f>
        <v>Not applicable</v>
      </c>
      <c r="BD10" s="74">
        <f>IF(ISBLANK('Burkina Faso 2013'!$E$43),"",'Burkina Faso 2013'!$E$43)</f>
        <v>0</v>
      </c>
      <c r="BE10" s="74" t="str">
        <f>IF(ISBLANK('Burkina Faso 2013'!$F$43),"",'Burkina Faso 2013'!$F$43)</f>
        <v>1/12 - 12/12</v>
      </c>
      <c r="BF10" s="74" t="str">
        <f>IF(ISBLANK('Burkina Faso 2013'!$G$43),"",'Burkina Faso 2013'!$G$43)</f>
        <v/>
      </c>
      <c r="BG10" s="73" t="str">
        <f>IF(ISBLANK('Burkina Faso 2013'!$H$43),"",'Burkina Faso 2013'!$H$43)</f>
        <v/>
      </c>
      <c r="BH10" s="763">
        <f>IF(ISBLANK('Burkina Faso 2013'!$E$45),"",'Burkina Faso 2013'!$E$45)</f>
        <v>720438</v>
      </c>
      <c r="BI10" s="73" t="str">
        <f>IF(ISBLANK('Burkina Faso 2013'!$H$45),"",'Burkina Faso 2013'!$H$45)</f>
        <v/>
      </c>
      <c r="BJ10" s="75"/>
      <c r="BK10" s="73" t="str">
        <f>IF(ISBLANK('Burkina Faso 2013'!$D$49),"",'Burkina Faso 2013'!$D$49)</f>
        <v>Yes</v>
      </c>
      <c r="BL10" s="74" t="str">
        <f>IF(ISBLANK('Burkina Faso 2013'!$D$50),"",'Burkina Faso 2013'!$D$50)</f>
        <v>UNFPA,USAID, WAHO/KfW</v>
      </c>
      <c r="BM10" s="74">
        <f>IF(ISBLANK('Burkina Faso 2013'!$E$49),"",'Burkina Faso 2013'!$E$49)</f>
        <v>3985668</v>
      </c>
      <c r="BN10" s="74" t="str">
        <f>IF(ISBLANK('Burkina Faso 2013'!$F$49),"",'Burkina Faso 2013'!$F$49)</f>
        <v>1/12 - 12/12</v>
      </c>
      <c r="BO10" s="74" t="str">
        <f>IF(ISBLANK('Burkina Faso 2013'!$G$49),"",'Burkina Faso 2013'!$G$49)</f>
        <v>PipeLine, contraceptive monitoring forms</v>
      </c>
      <c r="BP10" s="73" t="str">
        <f>IF(ISBLANK('Burkina Faso 2013'!$H$49),"",'Burkina Faso 2013'!$H$49)</f>
        <v/>
      </c>
      <c r="BQ10" s="73" t="str">
        <f>IF(ISBLANK('Burkina Faso 2013'!$D$51),"",'Burkina Faso 2013'!$D$51)</f>
        <v>Yes</v>
      </c>
      <c r="BR10" s="74">
        <f>IF(ISBLANK('Burkina Faso 2013'!$E$51),"",'Burkina Faso 2013'!$E$51)</f>
        <v>29125</v>
      </c>
      <c r="BS10" s="74" t="str">
        <f>IF(ISBLANK('Burkina Faso 2013'!$F$51),"",'Burkina Faso 2013'!$F$51)</f>
        <v>1/12 - 12/12</v>
      </c>
      <c r="BT10" s="89" t="str">
        <f>IF(ISBLANK('Burkina Faso 2013'!$G$51),"",'Burkina Faso 2013'!$G$51)</f>
        <v xml:space="preserve">Global Fund Round 10 agreement </v>
      </c>
      <c r="BU10" s="74" t="str">
        <f>IF(ISBLANK('Burkina Faso 2013'!$H$51),"",'Burkina Faso 2013'!$H$51)</f>
        <v>Procurement was executed by CAMEG</v>
      </c>
      <c r="BV10" s="73" t="str">
        <f>IF(ISBLANK('Burkina Faso 2013'!$D$52),"",'Burkina Faso 2013'!$D$52)</f>
        <v>No</v>
      </c>
      <c r="BW10" s="74">
        <f>IF(ISBLANK('Burkina Faso 2013'!$E$52),"",'Burkina Faso 2013'!$E$52)</f>
        <v>0</v>
      </c>
      <c r="BX10" s="73" t="str">
        <f>IF(ISBLANK('Burkina Faso 2013'!$F$52),"",'Burkina Faso 2013'!$F$52)</f>
        <v>1/12 - 12/12</v>
      </c>
      <c r="BY10" s="74" t="str">
        <f>IF(ISBLANK('Burkina Faso 2013'!$G$52),"",'Burkina Faso 2013'!$G$52)</f>
        <v/>
      </c>
      <c r="BZ10" s="74" t="str">
        <f>IF(ISBLANK('Burkina Faso 2013'!$H$52),"",'Burkina Faso 2013'!$H$52)</f>
        <v/>
      </c>
      <c r="CA10" s="763">
        <f>IF(ISBLANK('Burkina Faso 2013'!$E$53),"",'Burkina Faso 2013'!$E$53)</f>
        <v>4014793</v>
      </c>
      <c r="CB10" s="74" t="str">
        <f>IF(ISBLANK('Burkina Faso 2013'!$H$53),"",'Burkina Faso 2013'!$H$53)</f>
        <v/>
      </c>
      <c r="CC10" s="76">
        <f>IF(ISBLANK('Burkina Faso 2013'!$F$56),"",'Burkina Faso 2013'!$F$56)</f>
        <v>0.15214421429493091</v>
      </c>
      <c r="CD10" s="73" t="str">
        <f>IF(ISBLANK('Burkina Faso 2013'!$G$56),"",'Burkina Faso 2013'!$G$56)</f>
        <v xml:space="preserve">Comments:
</v>
      </c>
      <c r="CE10" s="76">
        <f>IF(ISBLANK('Burkina Faso 2013'!$F$57),"",'Burkina Faso 2013'!$F$57)</f>
        <v>1</v>
      </c>
      <c r="CF10" s="73" t="str">
        <f>IF(ISBLANK('Burkina Faso 2013'!$G$57),"",'Burkina Faso 2013'!$G$57)</f>
        <v xml:space="preserve">Comments:
</v>
      </c>
      <c r="CG10" s="76">
        <f>IF(ISBLANK('Burkina Faso 2013'!$F$58),"",'Burkina Faso 2013'!$F$58)</f>
        <v>0.8987282334749781</v>
      </c>
      <c r="CH10" s="73" t="str">
        <f>IF(ISBLANK('Burkina Faso 2013'!$G$58),"",'Burkina Faso 2013'!$G$58)</f>
        <v xml:space="preserve">Comments: </v>
      </c>
      <c r="CI10" s="73" t="str">
        <f>IF(ISBLANK('Burkina Faso 2013'!$F$59),"",'Burkina Faso 2013'!$F$59)</f>
        <v/>
      </c>
      <c r="CJ10" s="73" t="str">
        <f>IF(ISBLANK('Burkina Faso 2013'!$G$59),"",'Burkina Faso 2013'!$G$59)</f>
        <v xml:space="preserve">Comments:
</v>
      </c>
      <c r="CK10" s="73" t="str">
        <f>IF(ISBLANK('Burkina Faso 2013'!$F$61),"",'Burkina Faso 2013'!$F$61)</f>
        <v>The government (e.g., Central Medical Stores, MOH logistics unit, MOH procurement unit)</v>
      </c>
      <c r="CL10" s="73" t="str">
        <f>IF(ISBLANK('Burkina Faso 2013'!$F$62),"",'Burkina Faso 2013'!$F$62)</f>
        <v>CAMEG (Central Medical Stores)</v>
      </c>
      <c r="CM10" s="73" t="str">
        <f>IF(ISBLANK('Burkina Faso 2013'!$F$63),"",'Burkina Faso 2013'!$F$63)</f>
        <v>Yes</v>
      </c>
      <c r="CN10" s="73" t="str">
        <f>IF(ISBLANK('Burkina Faso 2013'!$D$64),"",'Burkina Faso 2013'!$D$64)</f>
        <v xml:space="preserve">The contraceptive needs are transmited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v>
      </c>
      <c r="CO10" s="106"/>
      <c r="CP10" s="77"/>
      <c r="CQ10" s="78" t="str">
        <f>IF(ISBLANK('Burkina Faso 2013'!$D$68),"",'Burkina Faso 2013'!$D$68)</f>
        <v>Yes</v>
      </c>
      <c r="CR10" s="78" t="str">
        <f>IF(ISBLANK('Burkina Faso 2013'!$D$69),"",'Burkina Faso 2013'!$D$69)</f>
        <v>Yes</v>
      </c>
      <c r="CS10" s="78" t="str">
        <f>IF(ISBLANK('Burkina Faso 2013'!$D$70),"",'Burkina Faso 2013'!$D$70)</f>
        <v>Yes</v>
      </c>
      <c r="CT10" s="78" t="str">
        <f>IF(ISBLANK('Burkina Faso 2013'!$D$71),"",'Burkina Faso 2013'!$D$71)</f>
        <v>Yes</v>
      </c>
      <c r="CU10" s="78" t="str">
        <f>IF(ISBLANK('Burkina Faso 2013'!$D$72),"",'Burkina Faso 2013'!$D$72)</f>
        <v>Yes</v>
      </c>
      <c r="CV10" s="78" t="str">
        <f>IF(ISBLANK('Burkina Faso 2013'!$D$73),"",'Burkina Faso 2013'!$D$73)</f>
        <v>Yes</v>
      </c>
      <c r="CW10" s="78" t="str">
        <f>IF(ISBLANK('Burkina Faso 2013'!$D$74),"",'Burkina Faso 2013'!$D$74)</f>
        <v>Yes</v>
      </c>
      <c r="CX10" s="78" t="str">
        <f>IF(ISBLANK('Burkina Faso 2013'!$D$75),"",'Burkina Faso 2013'!$D$75)</f>
        <v>Yes</v>
      </c>
      <c r="CY10" s="78" t="str">
        <f>IF(ISBLANK('Burkina Faso 2013'!$D$76),"",'Burkina Faso 2013'!$D$76)</f>
        <v>Don't know</v>
      </c>
      <c r="CZ10" s="78" t="str">
        <f>IF(ISBLANK('Burkina Faso 2013'!$D$77),"",'Burkina Faso 2013'!$D$77)</f>
        <v>Yes</v>
      </c>
      <c r="DA10" s="78" t="str">
        <f>IF(ISBLANK('Burkina Faso 2013'!$D$78),"",'Burkina Faso 2013'!$D$78)</f>
        <v>No</v>
      </c>
      <c r="DB10" s="78" t="str">
        <f>IF(ISBLANK('Burkina Faso 2013'!$D$79),"",'Burkina Faso 2013'!$D$79)</f>
        <v/>
      </c>
      <c r="DC10" s="77"/>
      <c r="DD10" s="78" t="str">
        <f>IF(ISBLANK('Burkina Faso 2013'!$F$68),"",'Burkina Faso 2013'!$F$68)</f>
        <v>Yes</v>
      </c>
      <c r="DE10" s="78" t="str">
        <f>IF(ISBLANK('Burkina Faso 2013'!$F$69),"",'Burkina Faso 2013'!$F$69)</f>
        <v>Yes</v>
      </c>
      <c r="DF10" s="78" t="str">
        <f>IF(ISBLANK('Burkina Faso 2013'!$F$70),"",'Burkina Faso 2013'!$F$70)</f>
        <v>Yes</v>
      </c>
      <c r="DG10" s="78" t="str">
        <f>IF(ISBLANK('Burkina Faso 2013'!$F$71),"",'Burkina Faso 2013'!$F$71)</f>
        <v>Yes</v>
      </c>
      <c r="DH10" s="78" t="str">
        <f>IF(ISBLANK('Burkina Faso 2013'!$F$72),"",'Burkina Faso 2013'!$F$72)</f>
        <v>Yes</v>
      </c>
      <c r="DI10" s="78" t="str">
        <f>IF(ISBLANK('Burkina Faso 2013'!$F$73),"",'Burkina Faso 2013'!$F$73)</f>
        <v>Yes</v>
      </c>
      <c r="DJ10" s="78" t="str">
        <f>IF(ISBLANK('Burkina Faso 2013'!$F$74),"",'Burkina Faso 2013'!$F$74)</f>
        <v>Yes</v>
      </c>
      <c r="DK10" s="78" t="str">
        <f>IF(ISBLANK('Burkina Faso 2013'!$F$75),"",'Burkina Faso 2013'!$F$75)</f>
        <v>No</v>
      </c>
      <c r="DL10" s="78" t="str">
        <f>IF(ISBLANK('Burkina Faso 2013'!$F$76),"",'Burkina Faso 2013'!$F$76)</f>
        <v>Yes</v>
      </c>
      <c r="DM10" s="78" t="str">
        <f>IF(ISBLANK('Burkina Faso 2013'!$F$77),"",'Burkina Faso 2013'!$F$77)</f>
        <v>Yes</v>
      </c>
      <c r="DN10" s="78" t="str">
        <f>IF(ISBLANK('Burkina Faso 2013'!$F$78),"",'Burkina Faso 2013'!$F$78)</f>
        <v>Yes</v>
      </c>
      <c r="DO10" s="78" t="str">
        <f>IF(ISBLANK('Burkina Faso 2013'!$F$79),"",'Burkina Faso 2013'!$F$79)</f>
        <v/>
      </c>
      <c r="DP10" s="79"/>
      <c r="DQ10" s="78" t="str">
        <f>IF(ISBLANK('Burkina Faso 2013'!$G$68),"",'Burkina Faso 2013'!$G$68)</f>
        <v>Yes</v>
      </c>
      <c r="DR10" s="78" t="str">
        <f>IF(ISBLANK('Burkina Faso 2013'!$G$69),"",'Burkina Faso 2013'!$G$69)</f>
        <v>Yes</v>
      </c>
      <c r="DS10" s="78" t="str">
        <f>IF(ISBLANK('Burkina Faso 2013'!$G$70),"",'Burkina Faso 2013'!$G$70)</f>
        <v>Yes</v>
      </c>
      <c r="DT10" s="78" t="str">
        <f>IF(ISBLANK('Burkina Faso 2013'!$G$71),"",'Burkina Faso 2013'!$G$71)</f>
        <v>Yes</v>
      </c>
      <c r="DU10" s="78" t="str">
        <f>IF(ISBLANK('Burkina Faso 2013'!$G$72),"",'Burkina Faso 2013'!$G$72)</f>
        <v>Yes</v>
      </c>
      <c r="DV10" s="78" t="str">
        <f>IF(ISBLANK('Burkina Faso 2013'!$G$73),"",'Burkina Faso 2013'!$G$73)</f>
        <v>Yes</v>
      </c>
      <c r="DW10" s="78" t="str">
        <f>IF(ISBLANK('Burkina Faso 2013'!$G$74),"",'Burkina Faso 2013'!$G$74)</f>
        <v>Yes</v>
      </c>
      <c r="DX10" s="78" t="str">
        <f>IF(ISBLANK('Burkina Faso 2013'!$G$75),"",'Burkina Faso 2013'!$G$75)</f>
        <v>Yes</v>
      </c>
      <c r="DY10" s="78" t="str">
        <f>IF(ISBLANK('Burkina Faso 2013'!$G$76),"",'Burkina Faso 2013'!$G$76)</f>
        <v>Yes</v>
      </c>
      <c r="DZ10" s="78" t="str">
        <f>IF(ISBLANK('Burkina Faso 2013'!$G$77),"",'Burkina Faso 2013'!$G$77)</f>
        <v>Yes</v>
      </c>
      <c r="EA10" s="78" t="str">
        <f>IF(ISBLANK('Burkina Faso 2013'!$G$78),"",'Burkina Faso 2013'!$G$78)</f>
        <v>Yes</v>
      </c>
      <c r="EB10" s="78" t="str">
        <f>IF(ISBLANK('Burkina Faso 2013'!$G$79),"",'Burkina Faso 2013'!$G$79)</f>
        <v>Spermicides</v>
      </c>
      <c r="EC10" s="79"/>
      <c r="ED10" s="78" t="str">
        <f>IF(ISBLANK('Burkina Faso 2013'!$H$68),"",'Burkina Faso 2013'!$H$68)</f>
        <v>Yes</v>
      </c>
      <c r="EE10" s="78" t="str">
        <f>IF(ISBLANK('Burkina Faso 2013'!$H$69),"",'Burkina Faso 2013'!$H$69)</f>
        <v>No</v>
      </c>
      <c r="EF10" s="78" t="str">
        <f>IF(ISBLANK('Burkina Faso 2013'!$H$70),"",'Burkina Faso 2013'!$H$70)</f>
        <v>No</v>
      </c>
      <c r="EG10" s="78" t="str">
        <f>IF(ISBLANK('Burkina Faso 2013'!$H$71),"",'Burkina Faso 2013'!$H$71)</f>
        <v>No</v>
      </c>
      <c r="EH10" s="78" t="str">
        <f>IF(ISBLANK('Burkina Faso 2013'!$H$72),"",'Burkina Faso 2013'!$H$72)</f>
        <v>No</v>
      </c>
      <c r="EI10" s="78" t="str">
        <f>IF(ISBLANK('Burkina Faso 2013'!$H$73),"",'Burkina Faso 2013'!$H$73)</f>
        <v>Yes</v>
      </c>
      <c r="EJ10" s="78" t="str">
        <f>IF(ISBLANK('Burkina Faso 2013'!$H$74),"",'Burkina Faso 2013'!$H$74)</f>
        <v>Yes</v>
      </c>
      <c r="EK10" s="78" t="str">
        <f>IF(ISBLANK('Burkina Faso 2013'!$H$75),"",'Burkina Faso 2013'!$H$75)</f>
        <v>No</v>
      </c>
      <c r="EL10" s="78" t="str">
        <f>IF(ISBLANK('Burkina Faso 2013'!$H$76),"",'Burkina Faso 2013'!$H$76)</f>
        <v>No</v>
      </c>
      <c r="EM10" s="78" t="str">
        <f>IF(ISBLANK('Burkina Faso 2013'!$H$77),"",'Burkina Faso 2013'!$H$77)</f>
        <v>No</v>
      </c>
      <c r="EN10" s="78" t="str">
        <f>IF(ISBLANK('Burkina Faso 2013'!$H$78),"",'Burkina Faso 2013'!$H$78)</f>
        <v>No</v>
      </c>
      <c r="EO10" s="78" t="str">
        <f>IF(ISBLANK('Burkina Faso 2013'!$H$79),"",'Burkina Faso 2013'!$H$79)</f>
        <v/>
      </c>
      <c r="EP10" s="78" t="str">
        <f>IF(ISBLANK('Burkina Faso 2013'!$D$80),"",'Burkina Faso 2013'!$D$80)</f>
        <v>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v>
      </c>
      <c r="EQ10" s="80"/>
      <c r="ER10" s="81" t="str">
        <f>IF(ISBLANK('Burkina Faso 2013'!$H$82),"",'Burkina Faso 2013'!$H$82)</f>
        <v>Yes</v>
      </c>
      <c r="ES10" s="81" t="str">
        <f>IF(ISBLANK('Burkina Faso 2013'!$C$85),"",'Burkina Faso 2013'!$C$85)</f>
        <v>Reproductive Health Commodity Security Strategic Plan 2009 - 2015</v>
      </c>
      <c r="ET10" s="81" t="str">
        <f>IF(ISBLANK('Burkina Faso 2013'!$D$85),"",'Burkina Faso 2013'!$D$85)</f>
        <v>2009-2015</v>
      </c>
      <c r="EU10" s="81" t="str">
        <f>IF(ISBLANK('Burkina Faso 2013'!$F$85),"",'Burkina Faso 2013'!$F$85)</f>
        <v>Yes</v>
      </c>
      <c r="EV10" s="81" t="str">
        <f>IF(ISBLANK('Burkina Faso 2013'!$G$85),"",'Burkina Faso 2013'!$G$85)</f>
        <v>Yes</v>
      </c>
      <c r="EW10" s="81" t="str">
        <f>IF(ISBLANK('Burkina Faso 2013'!$F$86),"",'Burkina Faso 2013'!$F$86)</f>
        <v>Yes</v>
      </c>
      <c r="EX10" s="81" t="str">
        <f>IF(ISBLANK('Burkina Faso 2013'!$E$87),"",'Burkina Faso 2013'!$E$87)</f>
        <v xml:space="preserve">Commercial Sector </v>
      </c>
      <c r="EY10" s="81" t="str">
        <f>IF(ISBLANK('Burkina Faso 2013'!$E$88),"",'Burkina Faso 2013'!$E$88)</f>
        <v xml:space="preserve">A fee of 2.4% of FOB price called the community tax of the Union Monetaire Ouest Africaine (UMOA) and of the Economic Community of West African States (ECOWAS).
</v>
      </c>
      <c r="EZ10" s="81" t="str">
        <f>IF(ISBLANK('Burkina Faso 2013'!$H$89),"",'Burkina Faso 2013'!$H$89)</f>
        <v>No</v>
      </c>
      <c r="FA10" s="81" t="str">
        <f>IF(ISBLANK('Burkina Faso 2013'!$D$90),"",'Burkina Faso 2013'!$D$90)</f>
        <v xml:space="preserve">Not applicable </v>
      </c>
      <c r="FB10" s="81" t="str">
        <f>IF(ISBLANK('Burkina Faso 2013'!$H$91),"",'Burkina Faso 2013'!$H$91)</f>
        <v>Yes</v>
      </c>
      <c r="FC10" s="81" t="str">
        <f>IF(ISBLANK('Burkina Faso 2013'!$D$92),"",'Burkina Faso 2013'!$D$92)</f>
        <v>ABBEF and MSI have access to subsidized products by the public sector.</v>
      </c>
      <c r="FD10" s="276"/>
      <c r="FE10" s="81" t="str">
        <f>IF(ISBLANK('Burkina Faso 2013'!$D$95),"",'Burkina Faso 2013'!$D$95)</f>
        <v>Community health worker</v>
      </c>
      <c r="FF10" s="81" t="str">
        <f>IF(ISBLANK('Burkina Faso 2013'!$G$95),"",'Burkina Faso 2013'!$G$95)</f>
        <v>Midwife</v>
      </c>
      <c r="FG10" s="81" t="str">
        <f>IF(ISBLANK('Burkina Faso 2013'!$D$96),"",'Burkina Faso 2013'!$D$96)</f>
        <v>Auxiliary nurse</v>
      </c>
      <c r="FH10" s="81" t="str">
        <f>IF(ISBLANK('Burkina Faso 2013'!$G$96),"",'Burkina Faso 2013'!$G$96)</f>
        <v>Midwife</v>
      </c>
      <c r="FI10" s="81" t="str">
        <f>IF(ISBLANK('Burkina Faso 2013'!$D$97),"",'Burkina Faso 2013'!$D$97)</f>
        <v>Nurse</v>
      </c>
      <c r="FJ10" s="81" t="str">
        <f>IF(ISBLANK('Burkina Faso 2013'!$G$97),"",'Burkina Faso 2013'!$G$97)</f>
        <v>Midwife</v>
      </c>
      <c r="FK10" s="81" t="str">
        <f>IF(ISBLANK('Burkina Faso 2013'!$D$98),"",'Burkina Faso 2013'!$D$98)</f>
        <v>Nurse</v>
      </c>
      <c r="FL10" s="81" t="str">
        <f>IF(ISBLANK('Burkina Faso 2013'!$G$98),"",'Burkina Faso 2013'!$G$98)</f>
        <v>Clinical Officer</v>
      </c>
      <c r="FM10" s="81" t="str">
        <f>IF(ISBLANK('Burkina Faso 2013'!$D$99),"",'Burkina Faso 2013'!$D$99)</f>
        <v>Community health worker</v>
      </c>
      <c r="FN10" s="81" t="str">
        <f>IF(ISBLANK('Burkina Faso 2013'!$G$99),"",'Burkina Faso 2013'!$G$99)</f>
        <v>Midwife</v>
      </c>
      <c r="FO10" s="81" t="str">
        <f>IF(ISBLANK('Burkina Faso 2013'!$D$100),"",'Burkina Faso 2013'!$D$100)</f>
        <v>Not applicable</v>
      </c>
      <c r="FP10" s="81" t="str">
        <f>IF(ISBLANK('Burkina Faso 2013'!$G$100),"",'Burkina Faso 2013'!$G$100)</f>
        <v>Midwife</v>
      </c>
      <c r="FQ10" s="81" t="str">
        <f>IF(ISBLANK('Burkina Faso 2013'!$D$101),"",'Burkina Faso 2013'!$D$101)</f>
        <v>Doctor</v>
      </c>
      <c r="FR10" s="81" t="str">
        <f>IF(ISBLANK('Burkina Faso 2013'!$G$101),"",'Burkina Faso 2013'!$G$101)</f>
        <v>Doctor</v>
      </c>
      <c r="FS10" s="81" t="str">
        <f>IF(ISBLANK('Burkina Faso 2013'!$D$102),"",'Burkina Faso 2013'!$D$102)</f>
        <v>Community health worker</v>
      </c>
      <c r="FT10" s="81" t="str">
        <f>IF(ISBLANK('Burkina Faso 2013'!$G$102),"",'Burkina Faso 2013'!$G$102)</f>
        <v>Midwife</v>
      </c>
      <c r="FU10" s="81" t="str">
        <f>IF(ISBLANK('Burkina Faso 2013'!$D$103),"",'Burkina Faso 2013'!$D$103)</f>
        <v/>
      </c>
      <c r="FV10" s="87"/>
      <c r="FW10" s="81" t="str">
        <f>IF(ISBLANK('Burkina Faso 2013'!$D$106),"",'Burkina Faso 2013'!$D$106)</f>
        <v>No</v>
      </c>
      <c r="FX10" s="81" t="str">
        <f>IF(ISBLANK('Burkina Faso 2013'!$E$106),"",'Burkina Faso 2013'!$E$106)</f>
        <v/>
      </c>
      <c r="FY10" s="81" t="str">
        <f>IF(ISBLANK('Burkina Faso 2013'!$H$106),"",'Burkina Faso 2013'!$H$106)</f>
        <v/>
      </c>
      <c r="FZ10" s="81" t="str">
        <f>IF(ISBLANK('Burkina Faso 2013'!$D$107),"",'Burkina Faso 2013'!$D$107)</f>
        <v>No</v>
      </c>
      <c r="GA10" s="81" t="str">
        <f>IF(ISBLANK('Burkina Faso 2013'!$E$107),"",'Burkina Faso 2013'!$E$107)</f>
        <v/>
      </c>
      <c r="GB10" s="81" t="str">
        <f>IF(ISBLANK('Burkina Faso 2013'!$H$107),"",'Burkina Faso 2013'!$H$107)</f>
        <v/>
      </c>
      <c r="GC10" s="81" t="str">
        <f>IF(ISBLANK('Burkina Faso 2013'!$D$108),"",'Burkina Faso 2013'!$D$108)</f>
        <v>No</v>
      </c>
      <c r="GD10" s="81" t="str">
        <f>IF(ISBLANK('Burkina Faso 2013'!$E$108),"",'Burkina Faso 2013'!$E$108)</f>
        <v/>
      </c>
      <c r="GE10" s="81" t="str">
        <f>IF(ISBLANK('Burkina Faso 2013'!$H$108),"",'Burkina Faso 2013'!$H$108)</f>
        <v/>
      </c>
      <c r="GF10" s="82"/>
      <c r="GG10" s="81" t="str">
        <f>IF(ISBLANK('Burkina Faso 2013'!$G$111),"",'Burkina Faso 2013'!$G$111)</f>
        <v>Yes</v>
      </c>
      <c r="GH10" s="81" t="str">
        <f>IF(ISBLANK('Burkina Faso 2013'!$G$112),"",'Burkina Faso 2013'!$G$112)</f>
        <v>Yes</v>
      </c>
      <c r="GI10" s="81" t="str">
        <f>IF(ISBLANK('Burkina Faso 2013'!$G$113),"",'Burkina Faso 2013'!$G$113)</f>
        <v>No</v>
      </c>
      <c r="GJ10" s="81" t="str">
        <f>IF(ISBLANK('Burkina Faso 2013'!$D$114),"",'Burkina Faso 2013'!$D$114)</f>
        <v>Not applicable</v>
      </c>
      <c r="GK10" s="82"/>
      <c r="GL10" s="81" t="str">
        <f>IF(ISBLANK('Burkina Faso 2013'!$G$116),"",'Burkina Faso 2013'!$G$116)</f>
        <v>Yes</v>
      </c>
      <c r="GM10" s="81" t="str">
        <f>IF(ISBLANK('Burkina Faso 2013'!$G$117),"",'Burkina Faso 2013'!$G$117)</f>
        <v>Yes</v>
      </c>
      <c r="GN10" s="81" t="str">
        <f>IF(ISBLANK('Burkina Faso 2013'!$G$118),"",'Burkina Faso 2013'!$G$118)</f>
        <v>Yes</v>
      </c>
      <c r="GO10" s="81" t="str">
        <f>IF(ISBLANK('Burkina Faso 2013'!$G$119),"",'Burkina Faso 2013'!$G$119)</f>
        <v>Yes</v>
      </c>
      <c r="GP10" s="81" t="str">
        <f>IF(ISBLANK('Burkina Faso 2013'!$G$120),"",'Burkina Faso 2013'!$G$120)</f>
        <v>Yes</v>
      </c>
      <c r="GQ10" s="81" t="str">
        <f>IF(ISBLANK('Burkina Faso 2013'!$G$121),"",'Burkina Faso 2013'!$G$121)</f>
        <v>Yes</v>
      </c>
      <c r="GR10" s="81" t="str">
        <f>IF(ISBLANK('Burkina Faso 2013'!$G$122),"",'Burkina Faso 2013'!$G$122)</f>
        <v>Yes</v>
      </c>
      <c r="GS10" s="81" t="str">
        <f>IF(ISBLANK('Burkina Faso 2013'!$G$123),"",'Burkina Faso 2013'!$G$123)</f>
        <v>No</v>
      </c>
      <c r="GT10" s="81" t="str">
        <f>IF(ISBLANK('Burkina Faso 2013'!$G$124),"",'Burkina Faso 2013'!$G$124)</f>
        <v>No</v>
      </c>
      <c r="GU10" s="81" t="str">
        <f>IF(ISBLANK('Burkina Faso 2013'!$G$125),"",'Burkina Faso 2013'!$G$125)</f>
        <v>No</v>
      </c>
      <c r="GV10" s="81" t="str">
        <f>IF(ISBLANK('Burkina Faso 2013'!$F$126),"",'Burkina Faso 2013'!$F$126)</f>
        <v>Not applicable</v>
      </c>
      <c r="GW10" s="81">
        <f>IF(ISBLANK('Burkina Faso 2013'!$F$127),"",'Burkina Faso 2013'!$F$127)</f>
        <v>2012</v>
      </c>
      <c r="GX10" s="81" t="str">
        <f>IF(ISBLANK('Burkina Faso 2013'!$D$128),"",'Burkina Faso 2013'!$D$128)</f>
        <v>National  Essential Medicines List (NEML)</v>
      </c>
      <c r="GY10" s="81" t="str">
        <f>IF(ISBLANK('Burkina Faso 2013'!$D$129),"",'Burkina Faso 2013'!$D$129)</f>
        <v/>
      </c>
      <c r="GZ10" s="82"/>
      <c r="HA10" s="81">
        <f>IF(ISBLANK('Burkina Faso 2013'!$F$131),"",'Burkina Faso 2013'!$F$131)</f>
        <v>2005</v>
      </c>
      <c r="HB10" s="81" t="str">
        <f>IF(ISBLANK('Burkina Faso 2013'!$G$132),"",'Burkina Faso 2013'!$G$132)</f>
        <v>Yes</v>
      </c>
      <c r="HC10" s="81" t="str">
        <f>IF(ISBLANK('Burkina Faso 2013'!$G$133),"",'Burkina Faso 2013'!$G$133)</f>
        <v>No</v>
      </c>
      <c r="HD10" s="81" t="str">
        <f>IF(ISBLANK('Burkina Faso 2013'!$G$134),"",'Burkina Faso 2013'!$G$134)</f>
        <v>No</v>
      </c>
      <c r="HE10" s="81" t="str">
        <f>IF(ISBLANK('Burkina Faso 2013'!$G$135),"",'Burkina Faso 2013'!$G$135)</f>
        <v>No</v>
      </c>
      <c r="HF10" s="81" t="str">
        <f>IF(ISBLANK('Burkina Faso 2013'!$D$136),"",'Burkina Faso 2013'!$D$136)</f>
        <v>A supply indicator is included for generic and essential drugs. It does not refer directly to RH or FP supplies though.</v>
      </c>
      <c r="HG10" s="90"/>
      <c r="HH10" s="83" t="str">
        <f>IF(ISBLANK('Burkina Faso 2013'!$G$138),"",'Burkina Faso 2013'!$G$138)</f>
        <v>Yes</v>
      </c>
      <c r="HI10" s="84"/>
      <c r="HJ10" s="83" t="str">
        <f>IF(ISBLANK('Burkina Faso 2013'!$G$140),"",'Burkina Faso 2013'!$G$140)</f>
        <v>No</v>
      </c>
      <c r="HK10" s="83" t="str">
        <f>IF(ISBLANK('Burkina Faso 2013'!$G$141),"",'Burkina Faso 2013'!$G$141)</f>
        <v>No</v>
      </c>
      <c r="HL10" s="83" t="str">
        <f>IF(ISBLANK('Burkina Faso 2013'!$G$142),"",'Burkina Faso 2013'!$G$142)</f>
        <v>No</v>
      </c>
      <c r="HM10" s="83" t="str">
        <f>IF(ISBLANK('Burkina Faso 2013'!$G$143),"",'Burkina Faso 2013'!$G$143)</f>
        <v>Yes</v>
      </c>
      <c r="HN10" s="83" t="str">
        <f>IF(ISBLANK('Burkina Faso 2013'!$G$144),"",'Burkina Faso 2013'!$G$144)</f>
        <v>No</v>
      </c>
      <c r="HO10" s="83" t="str">
        <f>IF(ISBLANK('Burkina Faso 2013'!$G$145),"",'Burkina Faso 2013'!$G$145)</f>
        <v>No</v>
      </c>
      <c r="HP10" s="83" t="str">
        <f>IF(ISBLANK('Burkina Faso 2013'!$G$146),"",'Burkina Faso 2013'!$G$146)</f>
        <v>No</v>
      </c>
      <c r="HQ10" s="83" t="str">
        <f>IF(ISBLANK('Burkina Faso 2013'!$G$147),"",'Burkina Faso 2013'!$G$147)</f>
        <v>Not applicable</v>
      </c>
      <c r="HR10" s="83" t="str">
        <f>IF(ISBLANK('Burkina Faso 2013'!$G$148),"",'Burkina Faso 2013'!$G$148)</f>
        <v>No</v>
      </c>
      <c r="HS10" s="83" t="str">
        <f>IF(ISBLANK('Burkina Faso 2013'!$F$149),"",'Burkina Faso 2013'!$F$149)</f>
        <v>04/12-04/13</v>
      </c>
      <c r="HT10" s="83" t="str">
        <f>IF(ISBLANK('Burkina Faso 2013'!$F$150),"",'Burkina Faso 2013'!$F$150)</f>
        <v>Central Level Warehouse Reports</v>
      </c>
      <c r="HU10" s="84"/>
      <c r="HV10" s="83" t="str">
        <f>IF(ISBLANK('Burkina Faso 2013'!$G$152),"",'Burkina Faso 2013'!$G$152)</f>
        <v>Yes</v>
      </c>
      <c r="HW10" s="83" t="str">
        <f>IF(ISBLANK('Burkina Faso 2013'!$G$153),"",'Burkina Faso 2013'!$G$153)</f>
        <v>Yes</v>
      </c>
      <c r="HX10" s="88" t="str">
        <f>IF(ISBLANK('Burkina Faso 2013'!$D$154),"",'Burkina Faso 2013'!$D$154)</f>
        <v/>
      </c>
      <c r="HY10" s="762" t="s">
        <v>280</v>
      </c>
    </row>
    <row r="11" spans="1:233" ht="39.950000000000003" customHeight="1">
      <c r="A11" s="846" t="s">
        <v>282</v>
      </c>
      <c r="B11" s="85"/>
      <c r="C11" s="72" t="str">
        <f>IF(ISBLANK('Burundi 2013'!$H$12),"",'Burundi 2013'!$H$12)</f>
        <v>Yes</v>
      </c>
      <c r="D11" s="72" t="str">
        <f>IF(ISBLANK('Burundi 2013'!$D$13),"",'Burundi 2013'!$D$13)</f>
        <v>Coordination Committee of Reproductive Health Partners</v>
      </c>
      <c r="E11" s="107"/>
      <c r="F11" s="72" t="str">
        <f>IF(ISBLANK('Burundi 2013'!$D$15),"",'Burundi 2013'!$D$15)</f>
        <v>Yes</v>
      </c>
      <c r="G11" s="72" t="str">
        <f>IF(ISBLANK('Burundi 2013'!$F$15),"",'Burundi 2013'!$F$15)</f>
        <v>PSI</v>
      </c>
      <c r="H11" s="72" t="str">
        <f>IF(ISBLANK('Burundi 2013'!$D$16),"",'Burundi 2013'!$D$16)</f>
        <v>Yes</v>
      </c>
      <c r="I11" s="72" t="str">
        <f>IF(ISBLANK('Burundi 2013'!$F$16),"",'Burundi 2013'!$F$16)</f>
        <v>L'Association Burundaise pour le Bien être Familial (ABUBEF), Centre SERUKA, Handicap International, Medecins San Frontieres (MSF), Pathfinder International, World Vision Burundi, Catholic Organisation for Relief &amp; Development Aid (CORDAID)</v>
      </c>
      <c r="J11" s="72" t="str">
        <f>IF(ISBLANK('Burundi 2013'!$D$17),"",'Burundi 2013'!$D$17)</f>
        <v>No</v>
      </c>
      <c r="K11" s="72" t="str">
        <f>IF(ISBLANK('Burundi 2013'!$F$17),"",'Burundi 2013'!$F$17)</f>
        <v/>
      </c>
      <c r="L11" s="72" t="str">
        <f>IF(ISBLANK('Burundi 2013'!$D$18),"",'Burundi 2013'!$D$18)</f>
        <v>Yes</v>
      </c>
      <c r="M11" s="72" t="str">
        <f>IF(ISBLANK('Burundi 2013'!$F$18),"",'Burundi 2013'!$F$18)</f>
        <v>USG (USAID), German Cooperation (KFW, GIZ), Belgian Cooperation, Dutch Cooperation, Japanese Cooperation</v>
      </c>
      <c r="N11" s="72" t="str">
        <f>IF(ISBLANK('Burundi 2013'!$D$19),"",'Burundi 2013'!$D$19)</f>
        <v>Yes</v>
      </c>
      <c r="O11" s="72" t="str">
        <f>IF(ISBLANK('Burundi 2013'!$F$19),"",'Burundi 2013'!$F$19)</f>
        <v>UNFPA, WHO, UNICEF</v>
      </c>
      <c r="P11" s="72" t="str">
        <f>IF(ISBLANK('Burundi 2013'!$D$20),"",'Burundi 2013'!$D$20)</f>
        <v>Yes</v>
      </c>
      <c r="Q11" s="72" t="str">
        <f>IF(ISBLANK('Burundi 2013'!$F$20),"",'Burundi 2013'!$F$20)</f>
        <v>Reproductive Health National Progam</v>
      </c>
      <c r="R11" s="72" t="str">
        <f>IF(ISBLANK('Burundi 2013'!$D$21),"",'Burundi 2013'!$D$21)</f>
        <v>No</v>
      </c>
      <c r="S11" s="72" t="str">
        <f>IF(ISBLANK('Burundi 2013'!$F$21),"",'Burundi 2013'!$F$21)</f>
        <v/>
      </c>
      <c r="T11" s="72" t="str">
        <f>IF(ISBLANK('Burundi 2013'!$D$22),"",'Burundi 2013'!$D$22)</f>
        <v>No</v>
      </c>
      <c r="U11" s="72" t="str">
        <f>IF(ISBLANK('Burundi 2013'!$F$22),"",'Burundi 2013'!$F$22)</f>
        <v/>
      </c>
      <c r="V11" s="72" t="str">
        <f>IF(ISBLANK('Burundi 2013'!$D$23),"",'Burundi 2013'!$D$23)</f>
        <v>Yes</v>
      </c>
      <c r="W11" s="72" t="str">
        <f>IF(ISBLANK('Burundi 2013'!$F$23),"",'Burundi 2013'!$F$23)</f>
        <v>Global Fund</v>
      </c>
      <c r="X11" s="72" t="str">
        <f>IF(ISBLANK('Burundi 2013'!$H$24),"",'Burundi 2013'!$H$24)</f>
        <v>1-2 times</v>
      </c>
      <c r="Y11" s="72" t="str">
        <f>IF(ISBLANK('Burundi 2013'!$H$25),"",'Burundi 2013'!$H$25)</f>
        <v>No</v>
      </c>
      <c r="Z11" s="72" t="str">
        <f>IF(ISBLANK('Burundi 2013'!$D$26),"",'Burundi 2013'!$D$26)</f>
        <v>No</v>
      </c>
      <c r="AA11" s="72" t="str">
        <f>IF(ISBLANK('Burundi 2013'!$F$26),"",'Burundi 2013'!$F$26)</f>
        <v>Not applicable</v>
      </c>
      <c r="AB11" s="72" t="str">
        <f>IF(ISBLANK('Burundi 2013'!$H$26),"",'Burundi 2013'!$H$26)</f>
        <v>Not applicable</v>
      </c>
      <c r="AC11" s="86"/>
      <c r="AD11" s="73" t="str">
        <f>IF(ISBLANK('Burundi 2013'!$F$28),"",'Burundi 2013'!$F$28)</f>
        <v>January</v>
      </c>
      <c r="AE11" s="73" t="str">
        <f>IF(ISBLANK('Burundi 2013'!$H$28),"",'Burundi 2013'!$H$28)</f>
        <v>December</v>
      </c>
      <c r="AF11" s="371">
        <f>IF(ISBLANK('Burundi 2013'!$G$29),"",'Burundi 2013'!$G$29)</f>
        <v>3589869.35</v>
      </c>
      <c r="AG11" s="109" t="str">
        <f>IF(ISBLANK('Burundi 2013'!$E$30),"",'Burundi 2013'!$E$30)</f>
        <v>01/12-12/12</v>
      </c>
      <c r="AH11" s="109" t="str">
        <f>IF(ISBLANK('Burundi 2013'!$G$30),"",'Burundi 2013'!$G$30)</f>
        <v>The National Reproductive Health Program</v>
      </c>
      <c r="AI11" s="109" t="str">
        <f>IF(ISBLANK('Burundi 2013'!$H$31),"",'Burundi 2013'!$H$31)</f>
        <v>Yes</v>
      </c>
      <c r="AJ11" s="74" t="str">
        <f>IF(ISBLANK('Burundi 2013'!$H$32),"",'Burundi 2013'!$H$32)</f>
        <v>Yes</v>
      </c>
      <c r="AK11" s="74">
        <f>IF(ISBLANK('Burundi 2013'!$E$35),"",'Burundi 2013'!$E$35)</f>
        <v>59519.199999999997</v>
      </c>
      <c r="AL11" s="73" t="str">
        <f>IF(ISBLANK('Burundi 2013'!$F$35),"",'Burundi 2013'!$F$35)</f>
        <v>01/12-12/12</v>
      </c>
      <c r="AM11" s="73" t="str">
        <f>IF(ISBLANK('Burundi 2013'!$G$35),"",'Burundi 2013'!$G$35)</f>
        <v>Records from the National Reproductive Health Program</v>
      </c>
      <c r="AN11" s="73" t="str">
        <f>IF(ISBLANK('Burundi 2013'!$H$35),"",'Burundi 2013'!$H$35)</f>
        <v/>
      </c>
      <c r="AO11" s="74">
        <f>IF(ISBLANK('Burundi 2013'!$E$36),"",'Burundi 2013'!$E$36)</f>
        <v>425180</v>
      </c>
      <c r="AP11" s="73" t="str">
        <f>IF(ISBLANK('Burundi 2013'!$F$36),"",'Burundi 2013'!$F$36)</f>
        <v>01/12-12/12</v>
      </c>
      <c r="AQ11" s="73" t="str">
        <f>IF(ISBLANK('Burundi 2013'!$G$36),"",'Burundi 2013'!$G$36)</f>
        <v>Records from the National Reproductive Health Program</v>
      </c>
      <c r="AR11" s="73" t="str">
        <f>IF(ISBLANK('Burundi 2013'!$H$36),"",'Burundi 2013'!$H$36)</f>
        <v/>
      </c>
      <c r="AS11" s="74">
        <f>IF(ISBLANK('Burundi 2013'!$E$37),"",'Burundi 2013'!$E$37)</f>
        <v>484699.2</v>
      </c>
      <c r="AT11" s="73" t="str">
        <f>IF(ISBLANK('Burundi 2013'!$H$37),"",'Burundi 2013'!$H$37)</f>
        <v/>
      </c>
      <c r="AU11" s="73" t="str">
        <f>IF(ISBLANK('Burundi 2013'!$H$38),"",'Burundi 2013'!$H$38)</f>
        <v>Yes</v>
      </c>
      <c r="AV11" s="73" t="str">
        <f>IF(ISBLANK('Burundi 2013'!$D$41),"",'Burundi 2013'!$D$41)</f>
        <v>Yes</v>
      </c>
      <c r="AW11" s="73" t="str">
        <f>IF(ISBLANK('Burundi 2013'!$D$42),"",'Burundi 2013'!$D$42)</f>
        <v>Taxes</v>
      </c>
      <c r="AX11" s="74">
        <f>IF(ISBLANK('Burundi 2013'!$E$41),"",'Burundi 2013'!$E$41)</f>
        <v>59519.199999999997</v>
      </c>
      <c r="AY11" s="74" t="str">
        <f>IF(ISBLANK('Burundi 2013'!$F$41),"",'Burundi 2013'!$F$41)</f>
        <v>01/12-12/12</v>
      </c>
      <c r="AZ11" s="74" t="str">
        <f>IF(ISBLANK('Burundi 2013'!$G$41),"",'Burundi 2013'!$G$41)</f>
        <v>Records from the National Reproductive Health Program</v>
      </c>
      <c r="BA11" s="73" t="str">
        <f>IF(ISBLANK('Burundi 2013'!$H$41),"",'Burundi 2013'!$H$41)</f>
        <v/>
      </c>
      <c r="BB11" s="73" t="str">
        <f>IF(ISBLANK('Burundi 2013'!$D$43),"",'Burundi 2013'!$D$43)</f>
        <v>Yes</v>
      </c>
      <c r="BC11" s="74" t="str">
        <f>IF(ISBLANK('Burundi 2013'!$D$44),"",'Burundi 2013'!$D$44)</f>
        <v xml:space="preserve">Various contributions from the partners and government </v>
      </c>
      <c r="BD11" s="74">
        <f>IF(ISBLANK('Burundi 2013'!$E$43),"",'Burundi 2013'!$E$43)</f>
        <v>425180</v>
      </c>
      <c r="BE11" s="74" t="str">
        <f>IF(ISBLANK('Burundi 2013'!$F$43),"",'Burundi 2013'!$F$43)</f>
        <v>01/12-12/12</v>
      </c>
      <c r="BF11" s="74" t="str">
        <f>IF(ISBLANK('Burundi 2013'!$G$43),"",'Burundi 2013'!$G$43)</f>
        <v>Records from the National Reproductive Health Program</v>
      </c>
      <c r="BG11" s="73" t="str">
        <f>IF(ISBLANK('Burundi 2013'!$H$43),"",'Burundi 2013'!$H$43)</f>
        <v/>
      </c>
      <c r="BH11" s="763">
        <f>IF(ISBLANK('Burundi 2013'!$E$45),"",'Burundi 2013'!$E$45)</f>
        <v>484699.2</v>
      </c>
      <c r="BI11" s="73" t="str">
        <f>IF(ISBLANK('Burundi 2013'!$H$45),"",'Burundi 2013'!$H$45)</f>
        <v/>
      </c>
      <c r="BJ11" s="75"/>
      <c r="BK11" s="73" t="str">
        <f>IF(ISBLANK('Burundi 2013'!$D$49),"",'Burundi 2013'!$D$49)</f>
        <v>Yes</v>
      </c>
      <c r="BL11" s="74" t="str">
        <f>IF(ISBLANK('Burundi 2013'!$D$50),"",'Burundi 2013'!$D$50)</f>
        <v>USAID: $272,270 (Condom: $162,270; Femidom: $110,000); UNFPA: $2,832,900 (Jadelle: $2,165,983; DMPA: $292,640; Condom: $141,300; Femidom: $89,600; Postinor: $5,850; POP: $53,352; COC: $84,175)</v>
      </c>
      <c r="BM11" s="74">
        <f>IF(ISBLANK('Burundi 2013'!$E$49),"",'Burundi 2013'!$E$49)</f>
        <v>3105170</v>
      </c>
      <c r="BN11" s="74" t="str">
        <f>IF(ISBLANK('Burundi 2013'!$F$49),"",'Burundi 2013'!$F$49)</f>
        <v>01/12-12/12</v>
      </c>
      <c r="BO11" s="74" t="str">
        <f>IF(ISBLANK('Burundi 2013'!$G$49),"",'Burundi 2013'!$G$49)</f>
        <v>Records from the National Reproductive Health Program</v>
      </c>
      <c r="BP11" s="73" t="str">
        <f>IF(ISBLANK('Burundi 2013'!$H$49),"",'Burundi 2013'!$H$49)</f>
        <v/>
      </c>
      <c r="BQ11" s="73" t="str">
        <f>IF(ISBLANK('Burundi 2013'!$D$51),"",'Burundi 2013'!$D$51)</f>
        <v>Yes</v>
      </c>
      <c r="BR11" s="74">
        <f>IF(ISBLANK('Burundi 2013'!$E$51),"",'Burundi 2013'!$E$51)</f>
        <v>97034.97</v>
      </c>
      <c r="BS11" s="74" t="str">
        <f>IF(ISBLANK('Burundi 2013'!$F$51),"",'Burundi 2013'!$F$51)</f>
        <v>01/12-12/12</v>
      </c>
      <c r="BT11" s="89" t="str">
        <f>IF(ISBLANK('Burundi 2013'!$G$51),"",'Burundi 2013'!$G$51)</f>
        <v>Records from the National Reproductive Health Program</v>
      </c>
      <c r="BU11" s="74" t="str">
        <f>IF(ISBLANK('Burundi 2013'!$H$51),"",'Burundi 2013'!$H$51)</f>
        <v/>
      </c>
      <c r="BV11" s="73" t="str">
        <f>IF(ISBLANK('Burundi 2013'!$D$52),"",'Burundi 2013'!$D$52)</f>
        <v>No</v>
      </c>
      <c r="BW11" s="74">
        <f>IF(ISBLANK('Burundi 2013'!$E$52),"",'Burundi 2013'!$E$52)</f>
        <v>0</v>
      </c>
      <c r="BX11" s="73" t="str">
        <f>IF(ISBLANK('Burundi 2013'!$F$52),"",'Burundi 2013'!$F$52)</f>
        <v>01/12-12/12</v>
      </c>
      <c r="BY11" s="74" t="str">
        <f>IF(ISBLANK('Burundi 2013'!$G$52),"",'Burundi 2013'!$G$52)</f>
        <v>Records from the National Reproductive Health Program</v>
      </c>
      <c r="BZ11" s="74" t="str">
        <f>IF(ISBLANK('Burundi 2013'!$H$52),"",'Burundi 2013'!$H$52)</f>
        <v/>
      </c>
      <c r="CA11" s="763">
        <f>IF(ISBLANK('Burundi 2013'!$E$53),"",'Burundi 2013'!$E$53)</f>
        <v>3202204.97</v>
      </c>
      <c r="CB11" s="74" t="str">
        <f>IF(ISBLANK('Burundi 2013'!$H$53),"",'Burundi 2013'!$H$53)</f>
        <v/>
      </c>
      <c r="CC11" s="76">
        <f>IF(ISBLANK('Burundi 2013'!$F$56),"",'Burundi 2013'!$F$56)</f>
        <v>0.1314650931108958</v>
      </c>
      <c r="CD11" s="73" t="str">
        <f>IF(ISBLANK('Burundi 2013'!$G$56),"",'Burundi 2013'!$G$56)</f>
        <v xml:space="preserve">Comments:
</v>
      </c>
      <c r="CE11" s="76">
        <f>IF(ISBLANK('Burundi 2013'!$F$57),"",'Burundi 2013'!$F$57)</f>
        <v>0.12279615893733679</v>
      </c>
      <c r="CF11" s="73" t="str">
        <f>IF(ISBLANK('Burundi 2013'!$G$57),"",'Burundi 2013'!$G$57)</f>
        <v xml:space="preserve">Comments:
</v>
      </c>
      <c r="CG11" s="76">
        <f>IF(ISBLANK('Burundi 2013'!$F$58),"",'Burundi 2013'!$F$58)</f>
        <v>1.0270301814744318</v>
      </c>
      <c r="CH11" s="73" t="str">
        <f>IF(ISBLANK('Burundi 2013'!$G$58),"",'Burundi 2013'!$G$58)</f>
        <v xml:space="preserve">Comments: </v>
      </c>
      <c r="CI11" s="73" t="str">
        <f>IF(ISBLANK('Burundi 2013'!$F$59),"",'Burundi 2013'!$F$59)</f>
        <v/>
      </c>
      <c r="CJ11" s="73" t="str">
        <f>IF(ISBLANK('Burundi 2013'!$G$59),"",'Burundi 2013'!$G$59)</f>
        <v xml:space="preserve">Comments:
</v>
      </c>
      <c r="CK11" s="73" t="str">
        <f>IF(ISBLANK('Burundi 2013'!$F$61),"",'Burundi 2013'!$F$61)</f>
        <v>The government (e.g., Central Medical Stores, MOH logistics unit, MOH procurement unit)</v>
      </c>
      <c r="CL11" s="73" t="str">
        <f>IF(ISBLANK('Burundi 2013'!$F$62),"",'Burundi 2013'!$F$62)</f>
        <v>Public Procurement Service (a department of the Ministry of Finance)</v>
      </c>
      <c r="CM11" s="73" t="str">
        <f>IF(ISBLANK('Burundi 2013'!$F$63),"",'Burundi 2013'!$F$63)</f>
        <v>No</v>
      </c>
      <c r="CN11" s="73" t="str">
        <f>IF(ISBLANK('Burundi 2013'!$D$64),"",'Burundi 2013'!$D$64)</f>
        <v/>
      </c>
      <c r="CO11" s="106"/>
      <c r="CP11" s="77"/>
      <c r="CQ11" s="78" t="str">
        <f>IF(ISBLANK('Burundi 2013'!$D$68),"",'Burundi 2013'!$D$68)</f>
        <v>Yes</v>
      </c>
      <c r="CR11" s="78" t="str">
        <f>IF(ISBLANK('Burundi 2013'!$D$69),"",'Burundi 2013'!$D$69)</f>
        <v>Yes</v>
      </c>
      <c r="CS11" s="78" t="str">
        <f>IF(ISBLANK('Burundi 2013'!$D$70),"",'Burundi 2013'!$D$70)</f>
        <v>No</v>
      </c>
      <c r="CT11" s="78" t="str">
        <f>IF(ISBLANK('Burundi 2013'!$D$71),"",'Burundi 2013'!$D$71)</f>
        <v>No</v>
      </c>
      <c r="CU11" s="78" t="str">
        <f>IF(ISBLANK('Burundi 2013'!$D$72),"",'Burundi 2013'!$D$72)</f>
        <v>No</v>
      </c>
      <c r="CV11" s="78" t="str">
        <f>IF(ISBLANK('Burundi 2013'!$D$73),"",'Burundi 2013'!$D$73)</f>
        <v>Yes</v>
      </c>
      <c r="CW11" s="78" t="str">
        <f>IF(ISBLANK('Burundi 2013'!$D$74),"",'Burundi 2013'!$D$74)</f>
        <v>No</v>
      </c>
      <c r="CX11" s="78" t="str">
        <f>IF(ISBLANK('Burundi 2013'!$D$75),"",'Burundi 2013'!$D$75)</f>
        <v>No</v>
      </c>
      <c r="CY11" s="78" t="str">
        <f>IF(ISBLANK('Burundi 2013'!$D$76),"",'Burundi 2013'!$D$76)</f>
        <v>No</v>
      </c>
      <c r="CZ11" s="78" t="str">
        <f>IF(ISBLANK('Burundi 2013'!$D$77),"",'Burundi 2013'!$D$77)</f>
        <v>No</v>
      </c>
      <c r="DA11" s="78" t="str">
        <f>IF(ISBLANK('Burundi 2013'!$D$78),"",'Burundi 2013'!$D$78)</f>
        <v>No</v>
      </c>
      <c r="DB11" s="78" t="str">
        <f>IF(ISBLANK('Burundi 2013'!$D$79),"",'Burundi 2013'!$D$79)</f>
        <v/>
      </c>
      <c r="DC11" s="77"/>
      <c r="DD11" s="78" t="str">
        <f>IF(ISBLANK('Burundi 2013'!$F$68),"",'Burundi 2013'!$F$68)</f>
        <v>Yes</v>
      </c>
      <c r="DE11" s="78" t="str">
        <f>IF(ISBLANK('Burundi 2013'!$F$69),"",'Burundi 2013'!$F$69)</f>
        <v>Yes</v>
      </c>
      <c r="DF11" s="78" t="str">
        <f>IF(ISBLANK('Burundi 2013'!$F$70),"",'Burundi 2013'!$F$70)</f>
        <v>Yes</v>
      </c>
      <c r="DG11" s="78" t="str">
        <f>IF(ISBLANK('Burundi 2013'!$F$71),"",'Burundi 2013'!$F$71)</f>
        <v>Yes</v>
      </c>
      <c r="DH11" s="78" t="str">
        <f>IF(ISBLANK('Burundi 2013'!$F$72),"",'Burundi 2013'!$F$72)</f>
        <v>Yes</v>
      </c>
      <c r="DI11" s="78" t="str">
        <f>IF(ISBLANK('Burundi 2013'!$F$73),"",'Burundi 2013'!$F$73)</f>
        <v>Yes</v>
      </c>
      <c r="DJ11" s="78" t="str">
        <f>IF(ISBLANK('Burundi 2013'!$F$74),"",'Burundi 2013'!$F$74)</f>
        <v>Yes</v>
      </c>
      <c r="DK11" s="78" t="str">
        <f>IF(ISBLANK('Burundi 2013'!$F$75),"",'Burundi 2013'!$F$75)</f>
        <v>Yes</v>
      </c>
      <c r="DL11" s="78" t="str">
        <f>IF(ISBLANK('Burundi 2013'!$F$76),"",'Burundi 2013'!$F$76)</f>
        <v>Yes</v>
      </c>
      <c r="DM11" s="78" t="str">
        <f>IF(ISBLANK('Burundi 2013'!$F$77),"",'Burundi 2013'!$F$77)</f>
        <v>Yes</v>
      </c>
      <c r="DN11" s="78" t="str">
        <f>IF(ISBLANK('Burundi 2013'!$F$78),"",'Burundi 2013'!$F$78)</f>
        <v>Yes</v>
      </c>
      <c r="DO11" s="78" t="str">
        <f>IF(ISBLANK('Burundi 2013'!$F$79),"",'Burundi 2013'!$F$79)</f>
        <v/>
      </c>
      <c r="DP11" s="79"/>
      <c r="DQ11" s="78" t="str">
        <f>IF(ISBLANK('Burundi 2013'!$G$68),"",'Burundi 2013'!$G$68)</f>
        <v>Yes</v>
      </c>
      <c r="DR11" s="78" t="str">
        <f>IF(ISBLANK('Burundi 2013'!$G$69),"",'Burundi 2013'!$G$69)</f>
        <v>Yes</v>
      </c>
      <c r="DS11" s="78" t="str">
        <f>IF(ISBLANK('Burundi 2013'!$G$70),"",'Burundi 2013'!$G$70)</f>
        <v>Yes</v>
      </c>
      <c r="DT11" s="78" t="str">
        <f>IF(ISBLANK('Burundi 2013'!$G$71),"",'Burundi 2013'!$G$71)</f>
        <v>Yes</v>
      </c>
      <c r="DU11" s="78" t="str">
        <f>IF(ISBLANK('Burundi 2013'!$G$72),"",'Burundi 2013'!$G$72)</f>
        <v>Yes</v>
      </c>
      <c r="DV11" s="78" t="str">
        <f>IF(ISBLANK('Burundi 2013'!$G$73),"",'Burundi 2013'!$G$73)</f>
        <v>Yes</v>
      </c>
      <c r="DW11" s="78" t="str">
        <f>IF(ISBLANK('Burundi 2013'!$G$74),"",'Burundi 2013'!$G$74)</f>
        <v>Yes</v>
      </c>
      <c r="DX11" s="78" t="str">
        <f>IF(ISBLANK('Burundi 2013'!$G$75),"",'Burundi 2013'!$G$75)</f>
        <v>Yes</v>
      </c>
      <c r="DY11" s="78" t="str">
        <f>IF(ISBLANK('Burundi 2013'!$G$76),"",'Burundi 2013'!$G$76)</f>
        <v>No</v>
      </c>
      <c r="DZ11" s="78" t="str">
        <f>IF(ISBLANK('Burundi 2013'!$G$77),"",'Burundi 2013'!$G$77)</f>
        <v>No</v>
      </c>
      <c r="EA11" s="78" t="str">
        <f>IF(ISBLANK('Burundi 2013'!$G$78),"",'Burundi 2013'!$G$78)</f>
        <v>Yes</v>
      </c>
      <c r="EB11" s="78" t="str">
        <f>IF(ISBLANK('Burundi 2013'!$G$79),"",'Burundi 2013'!$G$79)</f>
        <v/>
      </c>
      <c r="EC11" s="79"/>
      <c r="ED11" s="78" t="str">
        <f>IF(ISBLANK('Burundi 2013'!$H$68),"",'Burundi 2013'!$H$68)</f>
        <v>No</v>
      </c>
      <c r="EE11" s="78" t="str">
        <f>IF(ISBLANK('Burundi 2013'!$H$69),"",'Burundi 2013'!$H$69)</f>
        <v>No</v>
      </c>
      <c r="EF11" s="78" t="str">
        <f>IF(ISBLANK('Burundi 2013'!$H$70),"",'Burundi 2013'!$H$70)</f>
        <v>No</v>
      </c>
      <c r="EG11" s="78" t="str">
        <f>IF(ISBLANK('Burundi 2013'!$H$71),"",'Burundi 2013'!$H$71)</f>
        <v>No</v>
      </c>
      <c r="EH11" s="78" t="str">
        <f>IF(ISBLANK('Burundi 2013'!$H$72),"",'Burundi 2013'!$H$72)</f>
        <v>No</v>
      </c>
      <c r="EI11" s="78" t="str">
        <f>IF(ISBLANK('Burundi 2013'!$H$73),"",'Burundi 2013'!$H$73)</f>
        <v>Yes</v>
      </c>
      <c r="EJ11" s="78" t="str">
        <f>IF(ISBLANK('Burundi 2013'!$H$74),"",'Burundi 2013'!$H$74)</f>
        <v>No</v>
      </c>
      <c r="EK11" s="78" t="str">
        <f>IF(ISBLANK('Burundi 2013'!$H$75),"",'Burundi 2013'!$H$75)</f>
        <v>No</v>
      </c>
      <c r="EL11" s="78" t="str">
        <f>IF(ISBLANK('Burundi 2013'!$H$76),"",'Burundi 2013'!$H$76)</f>
        <v>No</v>
      </c>
      <c r="EM11" s="78" t="str">
        <f>IF(ISBLANK('Burundi 2013'!$H$77),"",'Burundi 2013'!$H$77)</f>
        <v>No</v>
      </c>
      <c r="EN11" s="78" t="str">
        <f>IF(ISBLANK('Burundi 2013'!$H$78),"",'Burundi 2013'!$H$78)</f>
        <v>No</v>
      </c>
      <c r="EO11" s="78" t="str">
        <f>IF(ISBLANK('Burundi 2013'!$H$79),"",'Burundi 2013'!$H$79)</f>
        <v/>
      </c>
      <c r="EP11" s="78" t="str">
        <f>IF(ISBLANK('Burundi 2013'!$D$80),"",'Burundi 2013'!$D$80)</f>
        <v/>
      </c>
      <c r="EQ11" s="80"/>
      <c r="ER11" s="81" t="str">
        <f>IF(ISBLANK('Burundi 2013'!$H$82),"",'Burundi 2013'!$H$82)</f>
        <v>Yes</v>
      </c>
      <c r="ES11" s="81" t="str">
        <f>IF(ISBLANK('Burundi 2013'!$C$85),"",'Burundi 2013'!$C$85)</f>
        <v>Strategic Plan for Reproductive Health (2013-2015)</v>
      </c>
      <c r="ET11" s="81" t="str">
        <f>IF(ISBLANK('Burundi 2013'!$D$85),"",'Burundi 2013'!$D$85)</f>
        <v>2013-2015</v>
      </c>
      <c r="EU11" s="81" t="str">
        <f>IF(ISBLANK('Burundi 2013'!$F$85),"",'Burundi 2013'!$F$85)</f>
        <v>Yes</v>
      </c>
      <c r="EV11" s="81" t="str">
        <f>IF(ISBLANK('Burundi 2013'!$G$85),"",'Burundi 2013'!$G$85)</f>
        <v>Yes</v>
      </c>
      <c r="EW11" s="81" t="str">
        <f>IF(ISBLANK('Burundi 2013'!$F$86),"",'Burundi 2013'!$F$86)</f>
        <v>No</v>
      </c>
      <c r="EX11" s="81" t="str">
        <f>IF(ISBLANK('Burundi 2013'!$E$87),"",'Burundi 2013'!$E$87)</f>
        <v>Not applicable</v>
      </c>
      <c r="EY11" s="81" t="str">
        <f>IF(ISBLANK('Burundi 2013'!$E$88),"",'Burundi 2013'!$E$88)</f>
        <v>Not applicable</v>
      </c>
      <c r="EZ11" s="81" t="str">
        <f>IF(ISBLANK('Burundi 2013'!$H$89),"",'Burundi 2013'!$H$89)</f>
        <v>No</v>
      </c>
      <c r="FA11" s="81" t="str">
        <f>IF(ISBLANK('Burundi 2013'!$D$90),"",'Burundi 2013'!$D$90)</f>
        <v>Not applicable</v>
      </c>
      <c r="FB11" s="81" t="str">
        <f>IF(ISBLANK('Burundi 2013'!$H$91),"",'Burundi 2013'!$H$91)</f>
        <v>Yes</v>
      </c>
      <c r="FC11" s="81" t="str">
        <f>IF(ISBLANK('Burundi 2013'!$D$92),"",'Burundi 2013'!$D$92)</f>
        <v>The National Pharmaceutical Policy stipulates that drugstores with qualified pharmacists can commercialize oral contraceptives and provide them based on a medical prescription.</v>
      </c>
      <c r="FD11" s="276"/>
      <c r="FE11" s="81" t="str">
        <f>IF(ISBLANK('Burundi 2013'!$D$95),"",'Burundi 2013'!$D$95)</f>
        <v>Auxiliary nurse</v>
      </c>
      <c r="FF11" s="81" t="str">
        <f>IF(ISBLANK('Burundi 2013'!$G$95),"",'Burundi 2013'!$G$95)</f>
        <v>Nurse</v>
      </c>
      <c r="FG11" s="81" t="str">
        <f>IF(ISBLANK('Burundi 2013'!$D$96),"",'Burundi 2013'!$D$96)</f>
        <v>Auxiliary nurse</v>
      </c>
      <c r="FH11" s="81" t="str">
        <f>IF(ISBLANK('Burundi 2013'!$G$96),"",'Burundi 2013'!$G$96)</f>
        <v>Not applicable</v>
      </c>
      <c r="FI11" s="81" t="str">
        <f>IF(ISBLANK('Burundi 2013'!$D$97),"",'Burundi 2013'!$D$97)</f>
        <v>Clinical Officer</v>
      </c>
      <c r="FJ11" s="81" t="str">
        <f>IF(ISBLANK('Burundi 2013'!$G$97),"",'Burundi 2013'!$G$97)</f>
        <v>Not applicable</v>
      </c>
      <c r="FK11" s="81" t="str">
        <f>IF(ISBLANK('Burundi 2013'!$D$98),"",'Burundi 2013'!$D$98)</f>
        <v>Don't know</v>
      </c>
      <c r="FL11" s="81" t="str">
        <f>IF(ISBLANK('Burundi 2013'!$G$98),"",'Burundi 2013'!$G$98)</f>
        <v>Not applicable</v>
      </c>
      <c r="FM11" s="81" t="str">
        <f>IF(ISBLANK('Burundi 2013'!$D$99),"",'Burundi 2013'!$D$99)</f>
        <v>Community health worker</v>
      </c>
      <c r="FN11" s="81" t="str">
        <f>IF(ISBLANK('Burundi 2013'!$G$99),"",'Burundi 2013'!$G$99)</f>
        <v>Nurse</v>
      </c>
      <c r="FO11" s="81" t="str">
        <f>IF(ISBLANK('Burundi 2013'!$D$100),"",'Burundi 2013'!$D$100)</f>
        <v>Auxiliary nurse</v>
      </c>
      <c r="FP11" s="81" t="str">
        <f>IF(ISBLANK('Burundi 2013'!$G$100),"",'Burundi 2013'!$G$100)</f>
        <v>Not applicable</v>
      </c>
      <c r="FQ11" s="81" t="str">
        <f>IF(ISBLANK('Burundi 2013'!$D$101),"",'Burundi 2013'!$D$101)</f>
        <v>Doctor</v>
      </c>
      <c r="FR11" s="81" t="str">
        <f>IF(ISBLANK('Burundi 2013'!$G$101),"",'Burundi 2013'!$G$101)</f>
        <v>Not applicable</v>
      </c>
      <c r="FS11" s="81" t="str">
        <f>IF(ISBLANK('Burundi 2013'!$D$102),"",'Burundi 2013'!$D$102)</f>
        <v>Auxiliary nurse</v>
      </c>
      <c r="FT11" s="81" t="str">
        <f>IF(ISBLANK('Burundi 2013'!$G$102),"",'Burundi 2013'!$G$102)</f>
        <v>Not applicable</v>
      </c>
      <c r="FU11" s="81" t="str">
        <f>IF(ISBLANK('Burundi 2013'!$D$103),"",'Burundi 2013'!$D$103)</f>
        <v>The National Pharmaceutical Policy stipulates that drugstores with qualified pharmacists can commercialize oral contraceptives and provide them based on a medical prescription.</v>
      </c>
      <c r="FV11" s="87"/>
      <c r="FW11" s="81" t="str">
        <f>IF(ISBLANK('Burundi 2013'!$D$106),"",'Burundi 2013'!$D$106)</f>
        <v>No</v>
      </c>
      <c r="FX11" s="81" t="str">
        <f>IF(ISBLANK('Burundi 2013'!$E$106),"",'Burundi 2013'!$E$106)</f>
        <v/>
      </c>
      <c r="FY11" s="81" t="str">
        <f>IF(ISBLANK('Burundi 2013'!$H$106),"",'Burundi 2013'!$H$106)</f>
        <v/>
      </c>
      <c r="FZ11" s="81" t="str">
        <f>IF(ISBLANK('Burundi 2013'!$D$107),"",'Burundi 2013'!$D$107)</f>
        <v>No</v>
      </c>
      <c r="GA11" s="81" t="str">
        <f>IF(ISBLANK('Burundi 2013'!$E$107),"",'Burundi 2013'!$E$107)</f>
        <v/>
      </c>
      <c r="GB11" s="81" t="str">
        <f>IF(ISBLANK('Burundi 2013'!$H$107),"",'Burundi 2013'!$H$107)</f>
        <v/>
      </c>
      <c r="GC11" s="81" t="str">
        <f>IF(ISBLANK('Burundi 2013'!$D$108),"",'Burundi 2013'!$D$108)</f>
        <v>No</v>
      </c>
      <c r="GD11" s="81" t="str">
        <f>IF(ISBLANK('Burundi 2013'!$E$108),"",'Burundi 2013'!$E$108)</f>
        <v/>
      </c>
      <c r="GE11" s="81" t="str">
        <f>IF(ISBLANK('Burundi 2013'!$H$108),"",'Burundi 2013'!$H$108)</f>
        <v/>
      </c>
      <c r="GF11" s="82"/>
      <c r="GG11" s="81" t="str">
        <f>IF(ISBLANK('Burundi 2013'!$G$111),"",'Burundi 2013'!$G$111)</f>
        <v>No</v>
      </c>
      <c r="GH11" s="81" t="str">
        <f>IF(ISBLANK('Burundi 2013'!$G$112),"",'Burundi 2013'!$G$112)</f>
        <v>No</v>
      </c>
      <c r="GI11" s="81" t="str">
        <f>IF(ISBLANK('Burundi 2013'!$G$113),"",'Burundi 2013'!$G$113)</f>
        <v>Not applicable</v>
      </c>
      <c r="GJ11" s="81" t="str">
        <f>IF(ISBLANK('Burundi 2013'!$D$114),"",'Burundi 2013'!$D$114)</f>
        <v>Not applicable</v>
      </c>
      <c r="GK11" s="82"/>
      <c r="GL11" s="81" t="str">
        <f>IF(ISBLANK('Burundi 2013'!$G$116),"",'Burundi 2013'!$G$116)</f>
        <v>Yes</v>
      </c>
      <c r="GM11" s="81" t="str">
        <f>IF(ISBLANK('Burundi 2013'!$G$117),"",'Burundi 2013'!$G$117)</f>
        <v>Yes</v>
      </c>
      <c r="GN11" s="81" t="str">
        <f>IF(ISBLANK('Burundi 2013'!$G$118),"",'Burundi 2013'!$G$118)</f>
        <v>Yes</v>
      </c>
      <c r="GO11" s="81" t="str">
        <f>IF(ISBLANK('Burundi 2013'!$G$119),"",'Burundi 2013'!$G$119)</f>
        <v>Yes</v>
      </c>
      <c r="GP11" s="81" t="str">
        <f>IF(ISBLANK('Burundi 2013'!$G$120),"",'Burundi 2013'!$G$120)</f>
        <v>Yes</v>
      </c>
      <c r="GQ11" s="81" t="str">
        <f>IF(ISBLANK('Burundi 2013'!$G$121),"",'Burundi 2013'!$G$121)</f>
        <v>Yes</v>
      </c>
      <c r="GR11" s="81" t="str">
        <f>IF(ISBLANK('Burundi 2013'!$G$122),"",'Burundi 2013'!$G$122)</f>
        <v>Yes</v>
      </c>
      <c r="GS11" s="81" t="str">
        <f>IF(ISBLANK('Burundi 2013'!$G$123),"",'Burundi 2013'!$G$123)</f>
        <v>Yes</v>
      </c>
      <c r="GT11" s="81" t="str">
        <f>IF(ISBLANK('Burundi 2013'!$G$124),"",'Burundi 2013'!$G$124)</f>
        <v>No</v>
      </c>
      <c r="GU11" s="81" t="str">
        <f>IF(ISBLANK('Burundi 2013'!$G$125),"",'Burundi 2013'!$G$125)</f>
        <v>No</v>
      </c>
      <c r="GV11" s="81" t="str">
        <f>IF(ISBLANK('Burundi 2013'!$F$126),"",'Burundi 2013'!$F$126)</f>
        <v>Not applicable</v>
      </c>
      <c r="GW11" s="81">
        <f>IF(ISBLANK('Burundi 2013'!$F$127),"",'Burundi 2013'!$F$127)</f>
        <v>2012</v>
      </c>
      <c r="GX11" s="81" t="str">
        <f>IF(ISBLANK('Burundi 2013'!$D$128),"",'Burundi 2013'!$D$128)</f>
        <v>List of Essential Medicines in Burundi</v>
      </c>
      <c r="GY11" s="81" t="str">
        <f>IF(ISBLANK('Burundi 2013'!$D$129),"",'Burundi 2013'!$D$129)</f>
        <v>The list was drafted in 2011 and finalized in 2012.</v>
      </c>
      <c r="GZ11" s="82"/>
      <c r="HA11" s="81">
        <f>IF(ISBLANK('Burundi 2013'!$F$131),"",'Burundi 2013'!$F$131)</f>
        <v>2012</v>
      </c>
      <c r="HB11" s="81" t="str">
        <f>IF(ISBLANK('Burundi 2013'!$G$132),"",'Burundi 2013'!$G$132)</f>
        <v>No</v>
      </c>
      <c r="HC11" s="81" t="str">
        <f>IF(ISBLANK('Burundi 2013'!$G$133),"",'Burundi 2013'!$G$133)</f>
        <v>Yes</v>
      </c>
      <c r="HD11" s="81" t="str">
        <f>IF(ISBLANK('Burundi 2013'!$G$134),"",'Burundi 2013'!$G$134)</f>
        <v>Yes</v>
      </c>
      <c r="HE11" s="81" t="str">
        <f>IF(ISBLANK('Burundi 2013'!$G$135),"",'Burundi 2013'!$G$135)</f>
        <v>No</v>
      </c>
      <c r="HF11" s="81" t="str">
        <f>IF(ISBLANK('Burundi 2013'!$D$136),"",'Burundi 2013'!$D$136)</f>
        <v/>
      </c>
      <c r="HG11" s="90"/>
      <c r="HH11" s="83" t="str">
        <f>IF(ISBLANK('Burundi 2013'!$G$138),"",'Burundi 2013'!$G$138)</f>
        <v>No</v>
      </c>
      <c r="HI11" s="84"/>
      <c r="HJ11" s="83" t="str">
        <f>IF(ISBLANK('Burundi 2013'!$G$140),"",'Burundi 2013'!$G$140)</f>
        <v>No</v>
      </c>
      <c r="HK11" s="83" t="str">
        <f>IF(ISBLANK('Burundi 2013'!$G$141),"",'Burundi 2013'!$G$141)</f>
        <v>No</v>
      </c>
      <c r="HL11" s="83" t="str">
        <f>IF(ISBLANK('Burundi 2013'!$G$142),"",'Burundi 2013'!$G$142)</f>
        <v>No</v>
      </c>
      <c r="HM11" s="83" t="str">
        <f>IF(ISBLANK('Burundi 2013'!$G$143),"",'Burundi 2013'!$G$143)</f>
        <v>No</v>
      </c>
      <c r="HN11" s="83" t="str">
        <f>IF(ISBLANK('Burundi 2013'!$G$144),"",'Burundi 2013'!$G$144)</f>
        <v>No</v>
      </c>
      <c r="HO11" s="83" t="str">
        <f>IF(ISBLANK('Burundi 2013'!$G$145),"",'Burundi 2013'!$G$145)</f>
        <v>No</v>
      </c>
      <c r="HP11" s="83" t="str">
        <f>IF(ISBLANK('Burundi 2013'!$G$146),"",'Burundi 2013'!$G$146)</f>
        <v>No</v>
      </c>
      <c r="HQ11" s="83" t="str">
        <f>IF(ISBLANK('Burundi 2013'!$G$147),"",'Burundi 2013'!$G$147)</f>
        <v>No</v>
      </c>
      <c r="HR11" s="83" t="str">
        <f>IF(ISBLANK('Burundi 2013'!$G$148),"",'Burundi 2013'!$G$148)</f>
        <v>No</v>
      </c>
      <c r="HS11" s="83" t="str">
        <f>IF(ISBLANK('Burundi 2013'!$F$149),"",'Burundi 2013'!$F$149)</f>
        <v>01/12-12/12</v>
      </c>
      <c r="HT11" s="83" t="str">
        <f>IF(ISBLANK('Burundi 2013'!$F$150),"",'Burundi 2013'!$F$150)</f>
        <v xml:space="preserve">Reproductive Health National Program, annual report 2012 </v>
      </c>
      <c r="HU11" s="84"/>
      <c r="HV11" s="83" t="str">
        <f>IF(ISBLANK('Burundi 2013'!$G$152),"",'Burundi 2013'!$G$152)</f>
        <v>No</v>
      </c>
      <c r="HW11" s="83" t="str">
        <f>IF(ISBLANK('Burundi 2013'!$G$153),"",'Burundi 2013'!$G$153)</f>
        <v>No</v>
      </c>
      <c r="HX11" s="88" t="str">
        <f>IF(ISBLANK('Burundi 2013'!$D$154),"",'Burundi 2013'!$D$154)</f>
        <v>Challenge: Health centers attached to the Catholic Church (12%) do not provide modern contraceptive methods.
Success: The country did not experience stock outs of contraceptives during the reporting period.</v>
      </c>
      <c r="HY11" s="816" t="s">
        <v>280</v>
      </c>
    </row>
    <row r="12" spans="1:233" ht="39.950000000000003" customHeight="1">
      <c r="A12" s="846" t="s">
        <v>283</v>
      </c>
      <c r="B12" s="85"/>
      <c r="C12" s="72" t="str">
        <f>IF(ISBLANK('Dominican Republic 2013'!$H$12),"",'Dominican Republic 2013'!$H$12)</f>
        <v>Yes</v>
      </c>
      <c r="D12" s="72" t="str">
        <f>IF(ISBLANK('Dominican Republic 2013'!$D$13),"",'Dominican Republic 2013'!$D$13)</f>
        <v xml:space="preserve">Comite para la Disponibilidad Asegurada de Insumos y Anticonceptivos (Contraceptive and Commodity Security Committee) (A change to ". . . reproductive health suppplies" has been approved.) </v>
      </c>
      <c r="E12" s="107"/>
      <c r="F12" s="72" t="str">
        <f>IF(ISBLANK('Dominican Republic 2013'!$D$15),"",'Dominican Republic 2013'!$D$15)</f>
        <v>Yes</v>
      </c>
      <c r="G12" s="72" t="str">
        <f>IF(ISBLANK('Dominican Republic 2013'!$F$15),"",'Dominican Republic 2013'!$F$15)</f>
        <v>PROFAMILIA (Family Well-Being Association/IPPF affiliate), ADOPLAFAM (Dominican Family Planning Association), MUDE (Dominican Women in Development) PSI</v>
      </c>
      <c r="H12" s="72" t="str">
        <f>IF(ISBLANK('Dominican Republic 2013'!$D$16),"",'Dominican Republic 2013'!$D$16)</f>
        <v>Yes</v>
      </c>
      <c r="I12" s="72" t="str">
        <f>IF(ISBLANK('Dominican Republic 2013'!$F$16),"",'Dominican Republic 2013'!$F$16)</f>
        <v>PROFAMILIA, ADOPLAFAM, MUDE and 30 more institutions</v>
      </c>
      <c r="J12" s="72" t="str">
        <f>IF(ISBLANK('Dominican Republic 2013'!$D$17),"",'Dominican Republic 2013'!$D$17)</f>
        <v>No</v>
      </c>
      <c r="K12" s="72" t="str">
        <f>IF(ISBLANK('Dominican Republic 2013'!$F$17),"",'Dominican Republic 2013'!$F$17)</f>
        <v/>
      </c>
      <c r="L12" s="72" t="str">
        <f>IF(ISBLANK('Dominican Republic 2013'!$D$18),"",'Dominican Republic 2013'!$D$18)</f>
        <v>Yes</v>
      </c>
      <c r="M12" s="72" t="str">
        <f>IF(ISBLANK('Dominican Republic 2013'!$F$18),"",'Dominican Republic 2013'!$F$18)</f>
        <v>USAID</v>
      </c>
      <c r="N12" s="72" t="str">
        <f>IF(ISBLANK('Dominican Republic 2013'!$D$19),"",'Dominican Republic 2013'!$D$19)</f>
        <v>Yes</v>
      </c>
      <c r="O12" s="72" t="str">
        <f>IF(ISBLANK('Dominican Republic 2013'!$F$19),"",'Dominican Republic 2013'!$F$19)</f>
        <v>UNFPA, OPS/OMS (Pan American Health Organization/World Health Organization)</v>
      </c>
      <c r="P12" s="72" t="str">
        <f>IF(ISBLANK('Dominican Republic 2013'!$D$20),"",'Dominican Republic 2013'!$D$20)</f>
        <v>Yes</v>
      </c>
      <c r="Q12" s="72" t="str">
        <f>IF(ISBLANK('Dominican Republic 2013'!$F$20),"",'Dominican Republic 2013'!$F$20)</f>
        <v>Reproductive health, logistics, HIV program, pharmacy units</v>
      </c>
      <c r="R12" s="72" t="str">
        <f>IF(ISBLANK('Dominican Republic 2013'!$D$21),"",'Dominican Republic 2013'!$D$21)</f>
        <v>Yes</v>
      </c>
      <c r="S12" s="72" t="str">
        <f>IF(ISBLANK('Dominican Republic 2013'!$F$21),"",'Dominican Republic 2013'!$F$21)</f>
        <v>Central Warehouse MOH</v>
      </c>
      <c r="T12" s="72" t="str">
        <f>IF(ISBLANK('Dominican Republic 2013'!$D$22),"",'Dominican Republic 2013'!$D$22)</f>
        <v>No</v>
      </c>
      <c r="U12" s="72" t="str">
        <f>IF(ISBLANK('Dominican Republic 2013'!$F$22),"",'Dominican Republic 2013'!$F$22)</f>
        <v/>
      </c>
      <c r="V12" s="72" t="str">
        <f>IF(ISBLANK('Dominican Republic 2013'!$D$23),"",'Dominican Republic 2013'!$D$23)</f>
        <v>Yes</v>
      </c>
      <c r="W12" s="72" t="str">
        <f>IF(ISBLANK('Dominican Republic 2013'!$F$23),"",'Dominican Republic 2013'!$F$23)</f>
        <v>Social Security, Political and Military Forces</v>
      </c>
      <c r="X12" s="72" t="str">
        <f>IF(ISBLANK('Dominican Republic 2013'!$H$24),"",'Dominican Republic 2013'!$H$24)</f>
        <v>1-2 times</v>
      </c>
      <c r="Y12" s="72" t="str">
        <f>IF(ISBLANK('Dominican Republic 2013'!$H$25),"",'Dominican Republic 2013'!$H$25)</f>
        <v>Yes</v>
      </c>
      <c r="Z12" s="72" t="str">
        <f>IF(ISBLANK('Dominican Republic 2013'!$D$26),"",'Dominican Republic 2013'!$D$26)</f>
        <v>Yes</v>
      </c>
      <c r="AA12" s="72" t="str">
        <f>IF(ISBLANK('Dominican Republic 2013'!$F$26),"",'Dominican Republic 2013'!$F$26)</f>
        <v>Ministry of Health</v>
      </c>
      <c r="AB12" s="72" t="str">
        <f>IF(ISBLANK('Dominican Republic 2013'!$H$26),"",'Dominican Republic 2013'!$H$26)</f>
        <v>Family Planning Coordinator</v>
      </c>
      <c r="AC12" s="86"/>
      <c r="AD12" s="73" t="str">
        <f>IF(ISBLANK('Dominican Republic 2013'!$F$28),"",'Dominican Republic 2013'!$F$28)</f>
        <v>January</v>
      </c>
      <c r="AE12" s="73" t="str">
        <f>IF(ISBLANK('Dominican Republic 2013'!$H$28),"",'Dominican Republic 2013'!$H$28)</f>
        <v>December</v>
      </c>
      <c r="AF12" s="371">
        <f>IF(ISBLANK('Dominican Republic 2013'!$G$29),"",'Dominican Republic 2013'!$G$29)</f>
        <v>1356200</v>
      </c>
      <c r="AG12" s="109" t="str">
        <f>IF(ISBLANK('Dominican Republic 2013'!$E$30),"",'Dominican Republic 2013'!$E$30)</f>
        <v>01/12-12/12</v>
      </c>
      <c r="AH12" s="109" t="str">
        <f>IF(ISBLANK('Dominican Republic 2013'!$G$30),"",'Dominican Republic 2013'!$G$30)</f>
        <v>Ministry of Health</v>
      </c>
      <c r="AI12" s="109" t="str">
        <f>IF(ISBLANK('Dominican Republic 2013'!$H$31),"",'Dominican Republic 2013'!$H$31)</f>
        <v>Yes</v>
      </c>
      <c r="AJ12" s="74" t="str">
        <f>IF(ISBLANK('Dominican Republic 2013'!$H$32),"",'Dominican Republic 2013'!$H$32)</f>
        <v>No</v>
      </c>
      <c r="AK12" s="74">
        <f>IF(ISBLANK('Dominican Republic 2013'!$E$35),"",'Dominican Republic 2013'!$E$35)</f>
        <v>0</v>
      </c>
      <c r="AL12" s="73" t="str">
        <f>IF(ISBLANK('Dominican Republic 2013'!$F$35),"",'Dominican Republic 2013'!$F$35)</f>
        <v>01/12-12/12</v>
      </c>
      <c r="AM12" s="73" t="str">
        <f>IF(ISBLANK('Dominican Republic 2013'!$G$35),"",'Dominican Republic 2013'!$G$35)</f>
        <v/>
      </c>
      <c r="AN12" s="73" t="str">
        <f>IF(ISBLANK('Dominican Republic 2013'!$H$35),"",'Dominican Republic 2013'!$H$35)</f>
        <v xml:space="preserve">No funds were specifically allocated. They were solicited and then disbursed. </v>
      </c>
      <c r="AO12" s="74">
        <f>IF(ISBLANK('Dominican Republic 2013'!$E$36),"",'Dominican Republic 2013'!$E$36)</f>
        <v>0</v>
      </c>
      <c r="AP12" s="73" t="str">
        <f>IF(ISBLANK('Dominican Republic 2013'!$F$36),"",'Dominican Republic 2013'!$F$36)</f>
        <v>01/12-12/12</v>
      </c>
      <c r="AQ12" s="73" t="str">
        <f>IF(ISBLANK('Dominican Republic 2013'!$G$36),"",'Dominican Republic 2013'!$G$36)</f>
        <v/>
      </c>
      <c r="AR12" s="73" t="str">
        <f>IF(ISBLANK('Dominican Republic 2013'!$H$36),"",'Dominican Republic 2013'!$H$36)</f>
        <v/>
      </c>
      <c r="AS12" s="74">
        <f>IF(ISBLANK('Dominican Republic 2013'!$E$37),"",'Dominican Republic 2013'!$E$37)</f>
        <v>0</v>
      </c>
      <c r="AT12" s="73" t="str">
        <f>IF(ISBLANK('Dominican Republic 2013'!$H$37),"",'Dominican Republic 2013'!$H$37)</f>
        <v/>
      </c>
      <c r="AU12" s="73" t="str">
        <f>IF(ISBLANK('Dominican Republic 2013'!$H$38),"",'Dominican Republic 2013'!$H$38)</f>
        <v>Yes</v>
      </c>
      <c r="AV12" s="73" t="str">
        <f>IF(ISBLANK('Dominican Republic 2013'!$D$41),"",'Dominican Republic 2013'!$D$41)</f>
        <v>Yes</v>
      </c>
      <c r="AW12" s="73" t="str">
        <f>IF(ISBLANK('Dominican Republic 2013'!$D$42),"",'Dominican Republic 2013'!$D$42)</f>
        <v>Government funds assigned to the Ministry of Health</v>
      </c>
      <c r="AX12" s="74">
        <f>IF(ISBLANK('Dominican Republic 2013'!$E$41),"",'Dominican Republic 2013'!$E$41)</f>
        <v>586096</v>
      </c>
      <c r="AY12" s="74" t="str">
        <f>IF(ISBLANK('Dominican Republic 2013'!$F$41),"",'Dominican Republic 2013'!$F$41)</f>
        <v>01/12-12/12</v>
      </c>
      <c r="AZ12" s="74" t="str">
        <f>IF(ISBLANK('Dominican Republic 2013'!$G$41),"",'Dominican Republic 2013'!$G$41)</f>
        <v>PipeLine and Annual Operating Plan</v>
      </c>
      <c r="BA12" s="73" t="str">
        <f>IF(ISBLANK('Dominican Republic 2013'!$H$41),"",'Dominican Republic 2013'!$H$41)</f>
        <v/>
      </c>
      <c r="BB12" s="73" t="str">
        <f>IF(ISBLANK('Dominican Republic 2013'!$D$43),"",'Dominican Republic 2013'!$D$43)</f>
        <v>No</v>
      </c>
      <c r="BC12" s="74" t="str">
        <f>IF(ISBLANK('Dominican Republic 2013'!$D$44),"",'Dominican Republic 2013'!$D$44)</f>
        <v>Not applicable</v>
      </c>
      <c r="BD12" s="74">
        <f>IF(ISBLANK('Dominican Republic 2013'!$E$43),"",'Dominican Republic 2013'!$E$43)</f>
        <v>0</v>
      </c>
      <c r="BE12" s="74" t="str">
        <f>IF(ISBLANK('Dominican Republic 2013'!$F$43),"",'Dominican Republic 2013'!$F$43)</f>
        <v>01/12-12/12</v>
      </c>
      <c r="BF12" s="74" t="str">
        <f>IF(ISBLANK('Dominican Republic 2013'!$G$43),"",'Dominican Republic 2013'!$G$43)</f>
        <v/>
      </c>
      <c r="BG12" s="73" t="str">
        <f>IF(ISBLANK('Dominican Republic 2013'!$H$43),"",'Dominican Republic 2013'!$H$43)</f>
        <v/>
      </c>
      <c r="BH12" s="763">
        <f>IF(ISBLANK('Dominican Republic 2013'!$E$45),"",'Dominican Republic 2013'!$E$45)</f>
        <v>586096</v>
      </c>
      <c r="BI12" s="73" t="str">
        <f>IF(ISBLANK('Dominican Republic 2013'!$H$45),"",'Dominican Republic 2013'!$H$45)</f>
        <v/>
      </c>
      <c r="BJ12" s="75"/>
      <c r="BK12" s="73" t="str">
        <f>IF(ISBLANK('Dominican Republic 2013'!$D$49),"",'Dominican Republic 2013'!$D$49)</f>
        <v>Yes</v>
      </c>
      <c r="BL12" s="74" t="str">
        <f>IF(ISBLANK('Dominican Republic 2013'!$D$50),"",'Dominican Republic 2013'!$D$50)</f>
        <v>UNFPA</v>
      </c>
      <c r="BM12" s="74">
        <f>IF(ISBLANK('Dominican Republic 2013'!$E$49),"",'Dominican Republic 2013'!$E$49)</f>
        <v>104500</v>
      </c>
      <c r="BN12" s="74" t="str">
        <f>IF(ISBLANK('Dominican Republic 2013'!$F$49),"",'Dominican Republic 2013'!$F$49)</f>
        <v>01/12-12/12</v>
      </c>
      <c r="BO12" s="74" t="str">
        <f>IF(ISBLANK('Dominican Republic 2013'!$G$49),"",'Dominican Republic 2013'!$G$49)</f>
        <v>Ministry of Health</v>
      </c>
      <c r="BP12" s="73" t="str">
        <f>IF(ISBLANK('Dominican Republic 2013'!$H$49),"",'Dominican Republic 2013'!$H$49)</f>
        <v>There was a contraceptive exchange according to the needs of each sector. 5,000 Implanon implants and 50,000 emergency pills were donated. The estimated prices for Implanon and emergency pills was $16 and $0.49 respectively.</v>
      </c>
      <c r="BQ12" s="73" t="str">
        <f>IF(ISBLANK('Dominican Republic 2013'!$D$51),"",'Dominican Republic 2013'!$D$51)</f>
        <v>No</v>
      </c>
      <c r="BR12" s="74">
        <f>IF(ISBLANK('Dominican Republic 2013'!$E$51),"",'Dominican Republic 2013'!$E$51)</f>
        <v>0</v>
      </c>
      <c r="BS12" s="74" t="str">
        <f>IF(ISBLANK('Dominican Republic 2013'!$F$51),"",'Dominican Republic 2013'!$F$51)</f>
        <v>01/12-12/12</v>
      </c>
      <c r="BT12" s="89" t="str">
        <f>IF(ISBLANK('Dominican Republic 2013'!$G$51),"",'Dominican Republic 2013'!$G$51)</f>
        <v/>
      </c>
      <c r="BU12" s="74" t="str">
        <f>IF(ISBLANK('Dominican Republic 2013'!$H$51),"",'Dominican Republic 2013'!$H$51)</f>
        <v/>
      </c>
      <c r="BV12" s="73" t="str">
        <f>IF(ISBLANK('Dominican Republic 2013'!$D$52),"",'Dominican Republic 2013'!$D$52)</f>
        <v>No</v>
      </c>
      <c r="BW12" s="74">
        <f>IF(ISBLANK('Dominican Republic 2013'!$E$52),"",'Dominican Republic 2013'!$E$52)</f>
        <v>0</v>
      </c>
      <c r="BX12" s="73" t="str">
        <f>IF(ISBLANK('Dominican Republic 2013'!$F$52),"",'Dominican Republic 2013'!$F$52)</f>
        <v>01/12-12/12</v>
      </c>
      <c r="BY12" s="74" t="str">
        <f>IF(ISBLANK('Dominican Republic 2013'!$G$52),"",'Dominican Republic 2013'!$G$52)</f>
        <v/>
      </c>
      <c r="BZ12" s="74" t="str">
        <f>IF(ISBLANK('Dominican Republic 2013'!$H$52),"",'Dominican Republic 2013'!$H$52)</f>
        <v/>
      </c>
      <c r="CA12" s="763">
        <f>IF(ISBLANK('Dominican Republic 2013'!$E$53),"",'Dominican Republic 2013'!$E$53)</f>
        <v>104500</v>
      </c>
      <c r="CB12" s="74" t="str">
        <f>IF(ISBLANK('Dominican Republic 2013'!$H$53),"",'Dominican Republic 2013'!$H$53)</f>
        <v/>
      </c>
      <c r="CC12" s="76">
        <f>IF(ISBLANK('Dominican Republic 2013'!$F$56),"",'Dominican Republic 2013'!$F$56)</f>
        <v>0.8486814287948381</v>
      </c>
      <c r="CD12" s="73" t="str">
        <f>IF(ISBLANK('Dominican Republic 2013'!$G$56),"",'Dominican Republic 2013'!$G$56)</f>
        <v xml:space="preserve">Comments:
</v>
      </c>
      <c r="CE12" s="76">
        <f>IF(ISBLANK('Dominican Republic 2013'!$F$57),"",'Dominican Republic 2013'!$F$57)</f>
        <v>1</v>
      </c>
      <c r="CF12" s="73" t="str">
        <f>IF(ISBLANK('Dominican Republic 2013'!$G$57),"",'Dominican Republic 2013'!$G$57)</f>
        <v xml:space="preserve">Comments:
</v>
      </c>
      <c r="CG12" s="76">
        <f>IF(ISBLANK('Dominican Republic 2013'!$F$58),"",'Dominican Republic 2013'!$F$58)</f>
        <v>0.50921398023890285</v>
      </c>
      <c r="CH12" s="73" t="str">
        <f>IF(ISBLANK('Dominican Republic 2013'!$G$58),"",'Dominican Republic 2013'!$G$58)</f>
        <v>Comments: Funds spent represented half of what was requested and corresponded to 6 months, but there was no other disbursement in the year to complete the coverage for 2012.</v>
      </c>
      <c r="CI12" s="73" t="str">
        <f>IF(ISBLANK('Dominican Republic 2013'!$F$59),"",'Dominican Republic 2013'!$F$59)</f>
        <v/>
      </c>
      <c r="CJ12" s="73" t="str">
        <f>IF(ISBLANK('Dominican Republic 2013'!$G$59),"",'Dominican Republic 2013'!$G$59)</f>
        <v xml:space="preserve">Comments:
</v>
      </c>
      <c r="CK12" s="73" t="str">
        <f>IF(ISBLANK('Dominican Republic 2013'!$F$61),"",'Dominican Republic 2013'!$F$61)</f>
        <v>The government and a third-party agent</v>
      </c>
      <c r="CL12" s="73" t="str">
        <f>IF(ISBLANK('Dominican Republic 2013'!$F$62),"",'Dominican Republic 2013'!$F$62)</f>
        <v>General Directorate of Mothers, Children, and Adolescents (DIGEMIA); Unified System of Supply and Medicine Management (SUGEMI); and UNFPA</v>
      </c>
      <c r="CM12" s="73" t="str">
        <f>IF(ISBLANK('Dominican Republic 2013'!$F$63),"",'Dominican Republic 2013'!$F$63)</f>
        <v>No</v>
      </c>
      <c r="CN12" s="73" t="str">
        <f>IF(ISBLANK('Dominican Republic 2013'!$D$64),"",'Dominican Republic 2013'!$D$64)</f>
        <v/>
      </c>
      <c r="CO12" s="106"/>
      <c r="CP12" s="77"/>
      <c r="CQ12" s="78" t="str">
        <f>IF(ISBLANK('Dominican Republic 2013'!$D$68),"",'Dominican Republic 2013'!$D$68)</f>
        <v>Yes</v>
      </c>
      <c r="CR12" s="78" t="str">
        <f>IF(ISBLANK('Dominican Republic 2013'!$D$69),"",'Dominican Republic 2013'!$D$69)</f>
        <v>Yes</v>
      </c>
      <c r="CS12" s="78" t="str">
        <f>IF(ISBLANK('Dominican Republic 2013'!$D$70),"",'Dominican Republic 2013'!$D$70)</f>
        <v>Yes</v>
      </c>
      <c r="CT12" s="78" t="str">
        <f>IF(ISBLANK('Dominican Republic 2013'!$D$71),"",'Dominican Republic 2013'!$D$71)</f>
        <v>Yes</v>
      </c>
      <c r="CU12" s="78" t="str">
        <f>IF(ISBLANK('Dominican Republic 2013'!$D$72),"",'Dominican Republic 2013'!$D$72)</f>
        <v>Yes</v>
      </c>
      <c r="CV12" s="78" t="str">
        <f>IF(ISBLANK('Dominican Republic 2013'!$D$73),"",'Dominican Republic 2013'!$D$73)</f>
        <v>Yes</v>
      </c>
      <c r="CW12" s="78" t="str">
        <f>IF(ISBLANK('Dominican Republic 2013'!$D$74),"",'Dominican Republic 2013'!$D$74)</f>
        <v>No</v>
      </c>
      <c r="CX12" s="78" t="str">
        <f>IF(ISBLANK('Dominican Republic 2013'!$D$75),"",'Dominican Republic 2013'!$D$75)</f>
        <v>Yes</v>
      </c>
      <c r="CY12" s="78" t="str">
        <f>IF(ISBLANK('Dominican Republic 2013'!$D$76),"",'Dominican Republic 2013'!$D$76)</f>
        <v>Yes</v>
      </c>
      <c r="CZ12" s="78" t="str">
        <f>IF(ISBLANK('Dominican Republic 2013'!$D$77),"",'Dominican Republic 2013'!$D$77)</f>
        <v>Yes</v>
      </c>
      <c r="DA12" s="78" t="str">
        <f>IF(ISBLANK('Dominican Republic 2013'!$D$78),"",'Dominican Republic 2013'!$D$78)</f>
        <v>No</v>
      </c>
      <c r="DB12" s="78" t="str">
        <f>IF(ISBLANK('Dominican Republic 2013'!$D$79),"",'Dominican Republic 2013'!$D$79)</f>
        <v>Vaginal spermicides</v>
      </c>
      <c r="DC12" s="77"/>
      <c r="DD12" s="78" t="str">
        <f>IF(ISBLANK('Dominican Republic 2013'!$F$68),"",'Dominican Republic 2013'!$F$68)</f>
        <v>Yes</v>
      </c>
      <c r="DE12" s="78" t="str">
        <f>IF(ISBLANK('Dominican Republic 2013'!$F$69),"",'Dominican Republic 2013'!$F$69)</f>
        <v>Yes</v>
      </c>
      <c r="DF12" s="78" t="str">
        <f>IF(ISBLANK('Dominican Republic 2013'!$F$70),"",'Dominican Republic 2013'!$F$70)</f>
        <v>Yes</v>
      </c>
      <c r="DG12" s="78" t="str">
        <f>IF(ISBLANK('Dominican Republic 2013'!$F$71),"",'Dominican Republic 2013'!$F$71)</f>
        <v>Yes</v>
      </c>
      <c r="DH12" s="78" t="str">
        <f>IF(ISBLANK('Dominican Republic 2013'!$F$72),"",'Dominican Republic 2013'!$F$72)</f>
        <v>Yes</v>
      </c>
      <c r="DI12" s="78" t="str">
        <f>IF(ISBLANK('Dominican Republic 2013'!$F$73),"",'Dominican Republic 2013'!$F$73)</f>
        <v>Yes</v>
      </c>
      <c r="DJ12" s="78" t="str">
        <f>IF(ISBLANK('Dominican Republic 2013'!$F$74),"",'Dominican Republic 2013'!$F$74)</f>
        <v>Yes</v>
      </c>
      <c r="DK12" s="78" t="str">
        <f>IF(ISBLANK('Dominican Republic 2013'!$F$75),"",'Dominican Republic 2013'!$F$75)</f>
        <v>Yes</v>
      </c>
      <c r="DL12" s="78" t="str">
        <f>IF(ISBLANK('Dominican Republic 2013'!$F$76),"",'Dominican Republic 2013'!$F$76)</f>
        <v>Yes</v>
      </c>
      <c r="DM12" s="78" t="str">
        <f>IF(ISBLANK('Dominican Republic 2013'!$F$77),"",'Dominican Republic 2013'!$F$77)</f>
        <v>Yes</v>
      </c>
      <c r="DN12" s="78" t="str">
        <f>IF(ISBLANK('Dominican Republic 2013'!$F$78),"",'Dominican Republic 2013'!$F$78)</f>
        <v>No</v>
      </c>
      <c r="DO12" s="78" t="str">
        <f>IF(ISBLANK('Dominican Republic 2013'!$F$79),"",'Dominican Republic 2013'!$F$79)</f>
        <v/>
      </c>
      <c r="DP12" s="79"/>
      <c r="DQ12" s="78" t="str">
        <f>IF(ISBLANK('Dominican Republic 2013'!$G$68),"",'Dominican Republic 2013'!$G$68)</f>
        <v>Yes</v>
      </c>
      <c r="DR12" s="78" t="str">
        <f>IF(ISBLANK('Dominican Republic 2013'!$G$69),"",'Dominican Republic 2013'!$G$69)</f>
        <v>Yes</v>
      </c>
      <c r="DS12" s="78" t="str">
        <f>IF(ISBLANK('Dominican Republic 2013'!$G$70),"",'Dominican Republic 2013'!$G$70)</f>
        <v>Yes</v>
      </c>
      <c r="DT12" s="78" t="str">
        <f>IF(ISBLANK('Dominican Republic 2013'!$G$71),"",'Dominican Republic 2013'!$G$71)</f>
        <v>Yes</v>
      </c>
      <c r="DU12" s="78" t="str">
        <f>IF(ISBLANK('Dominican Republic 2013'!$G$72),"",'Dominican Republic 2013'!$G$72)</f>
        <v>Yes</v>
      </c>
      <c r="DV12" s="78" t="str">
        <f>IF(ISBLANK('Dominican Republic 2013'!$G$73),"",'Dominican Republic 2013'!$G$73)</f>
        <v>Yes</v>
      </c>
      <c r="DW12" s="78" t="str">
        <f>IF(ISBLANK('Dominican Republic 2013'!$G$74),"",'Dominican Republic 2013'!$G$74)</f>
        <v>Yes</v>
      </c>
      <c r="DX12" s="78" t="str">
        <f>IF(ISBLANK('Dominican Republic 2013'!$G$75),"",'Dominican Republic 2013'!$G$75)</f>
        <v>Yes</v>
      </c>
      <c r="DY12" s="78" t="str">
        <f>IF(ISBLANK('Dominican Republic 2013'!$G$76),"",'Dominican Republic 2013'!$G$76)</f>
        <v>Yes</v>
      </c>
      <c r="DZ12" s="78" t="str">
        <f>IF(ISBLANK('Dominican Republic 2013'!$G$77),"",'Dominican Republic 2013'!$G$77)</f>
        <v>Yes</v>
      </c>
      <c r="EA12" s="78" t="str">
        <f>IF(ISBLANK('Dominican Republic 2013'!$G$78),"",'Dominican Republic 2013'!$G$78)</f>
        <v>No</v>
      </c>
      <c r="EB12" s="78" t="str">
        <f>IF(ISBLANK('Dominican Republic 2013'!$G$79),"",'Dominican Republic 2013'!$G$79)</f>
        <v/>
      </c>
      <c r="EC12" s="79"/>
      <c r="ED12" s="78" t="str">
        <f>IF(ISBLANK('Dominican Republic 2013'!$H$68),"",'Dominican Republic 2013'!$H$68)</f>
        <v>Yes</v>
      </c>
      <c r="EE12" s="78" t="str">
        <f>IF(ISBLANK('Dominican Republic 2013'!$H$69),"",'Dominican Republic 2013'!$H$69)</f>
        <v>Yes</v>
      </c>
      <c r="EF12" s="78" t="str">
        <f>IF(ISBLANK('Dominican Republic 2013'!$H$70),"",'Dominican Republic 2013'!$H$70)</f>
        <v>Yes</v>
      </c>
      <c r="EG12" s="78" t="str">
        <f>IF(ISBLANK('Dominican Republic 2013'!$H$71),"",'Dominican Republic 2013'!$H$71)</f>
        <v>Yes</v>
      </c>
      <c r="EH12" s="78" t="str">
        <f>IF(ISBLANK('Dominican Republic 2013'!$H$72),"",'Dominican Republic 2013'!$H$72)</f>
        <v>Don't know</v>
      </c>
      <c r="EI12" s="78" t="str">
        <f>IF(ISBLANK('Dominican Republic 2013'!$H$73),"",'Dominican Republic 2013'!$H$73)</f>
        <v>Yes</v>
      </c>
      <c r="EJ12" s="78" t="str">
        <f>IF(ISBLANK('Dominican Republic 2013'!$H$74),"",'Dominican Republic 2013'!$H$74)</f>
        <v>No</v>
      </c>
      <c r="EK12" s="78" t="str">
        <f>IF(ISBLANK('Dominican Republic 2013'!$H$75),"",'Dominican Republic 2013'!$H$75)</f>
        <v>Yes</v>
      </c>
      <c r="EL12" s="78" t="str">
        <f>IF(ISBLANK('Dominican Republic 2013'!$H$76),"",'Dominican Republic 2013'!$H$76)</f>
        <v>Not applicable</v>
      </c>
      <c r="EM12" s="78" t="str">
        <f>IF(ISBLANK('Dominican Republic 2013'!$H$77),"",'Dominican Republic 2013'!$H$77)</f>
        <v>Not applicable</v>
      </c>
      <c r="EN12" s="78" t="str">
        <f>IF(ISBLANK('Dominican Republic 2013'!$H$78),"",'Dominican Republic 2013'!$H$78)</f>
        <v>No</v>
      </c>
      <c r="EO12" s="78" t="str">
        <f>IF(ISBLANK('Dominican Republic 2013'!$H$79),"",'Dominican Republic 2013'!$H$79)</f>
        <v/>
      </c>
      <c r="EP12" s="78" t="str">
        <f>IF(ISBLANK('Dominican Republic 2013'!$D$80),"",'Dominican Republic 2013'!$D$80)</f>
        <v xml:space="preserve">The MOH has not bought emergency contraceptives. UNFPA has donated them, and they are only distributed in some main hospitals. </v>
      </c>
      <c r="EQ12" s="80"/>
      <c r="ER12" s="81" t="str">
        <f>IF(ISBLANK('Dominican Republic 2013'!$H$82),"",'Dominican Republic 2013'!$H$82)</f>
        <v>Yes</v>
      </c>
      <c r="ES12" s="81" t="str">
        <f>IF(ISBLANK('Dominican Republic 2013'!$C$85),"",'Dominican Republic 2013'!$C$85)</f>
        <v>Contraceptive and Commodity Security National Strategy</v>
      </c>
      <c r="ET12" s="81" t="str">
        <f>IF(ISBLANK('Dominican Republic 2013'!$D$85),"",'Dominican Republic 2013'!$D$85)</f>
        <v>Until 2012</v>
      </c>
      <c r="EU12" s="81" t="str">
        <f>IF(ISBLANK('Dominican Republic 2013'!$F$85),"",'Dominican Republic 2013'!$F$85)</f>
        <v>Yes</v>
      </c>
      <c r="EV12" s="81" t="str">
        <f>IF(ISBLANK('Dominican Republic 2013'!$G$85),"",'Dominican Republic 2013'!$G$85)</f>
        <v>Yes</v>
      </c>
      <c r="EW12" s="81" t="str">
        <f>IF(ISBLANK('Dominican Republic 2013'!$F$86),"",'Dominican Republic 2013'!$F$86)</f>
        <v>Yes</v>
      </c>
      <c r="EX12" s="81" t="str">
        <f>IF(ISBLANK('Dominican Republic 2013'!$E$87),"",'Dominican Republic 2013'!$E$87)</f>
        <v>Commercial sector</v>
      </c>
      <c r="EY12" s="81" t="str">
        <f>IF(ISBLANK('Dominican Republic 2013'!$E$88),"",'Dominican Republic 2013'!$E$88)</f>
        <v>18% value added tax</v>
      </c>
      <c r="EZ12" s="81" t="str">
        <f>IF(ISBLANK('Dominican Republic 2013'!$H$89),"",'Dominican Republic 2013'!$H$89)</f>
        <v>No</v>
      </c>
      <c r="FA12" s="81" t="str">
        <f>IF(ISBLANK('Dominican Republic 2013'!$D$90),"",'Dominican Republic 2013'!$D$90)</f>
        <v>Not applicable</v>
      </c>
      <c r="FB12" s="81" t="str">
        <f>IF(ISBLANK('Dominican Republic 2013'!$H$91),"",'Dominican Republic 2013'!$H$91)</f>
        <v>Yes</v>
      </c>
      <c r="FC12" s="81" t="str">
        <f>IF(ISBLANK('Dominican Republic 2013'!$D$92),"",'Dominican Republic 2013'!$D$92)</f>
        <v>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v>
      </c>
      <c r="FD12" s="276"/>
      <c r="FE12" s="81" t="str">
        <f>IF(ISBLANK('Dominican Republic 2013'!$D$95),"",'Dominican Republic 2013'!$D$95)</f>
        <v>Community health worker</v>
      </c>
      <c r="FF12" s="81" t="str">
        <f>IF(ISBLANK('Dominican Republic 2013'!$G$95),"",'Dominican Republic 2013'!$G$95)</f>
        <v>Community health worker</v>
      </c>
      <c r="FG12" s="81" t="str">
        <f>IF(ISBLANK('Dominican Republic 2013'!$D$96),"",'Dominican Republic 2013'!$D$96)</f>
        <v>Doctor</v>
      </c>
      <c r="FH12" s="81" t="str">
        <f>IF(ISBLANK('Dominican Republic 2013'!$G$96),"",'Dominican Republic 2013'!$G$96)</f>
        <v>Doctor</v>
      </c>
      <c r="FI12" s="81" t="str">
        <f>IF(ISBLANK('Dominican Republic 2013'!$D$97),"",'Dominican Republic 2013'!$D$97)</f>
        <v>Doctor</v>
      </c>
      <c r="FJ12" s="81" t="str">
        <f>IF(ISBLANK('Dominican Republic 2013'!$G$97),"",'Dominican Republic 2013'!$G$97)</f>
        <v>Doctor</v>
      </c>
      <c r="FK12" s="81" t="str">
        <f>IF(ISBLANK('Dominican Republic 2013'!$D$98),"",'Dominican Republic 2013'!$D$98)</f>
        <v>Nurse</v>
      </c>
      <c r="FL12" s="81" t="str">
        <f>IF(ISBLANK('Dominican Republic 2013'!$G$98),"",'Dominican Republic 2013'!$G$98)</f>
        <v>Doctor</v>
      </c>
      <c r="FM12" s="81" t="str">
        <f>IF(ISBLANK('Dominican Republic 2013'!$D$99),"",'Dominican Republic 2013'!$D$99)</f>
        <v>Community health worker</v>
      </c>
      <c r="FN12" s="81" t="str">
        <f>IF(ISBLANK('Dominican Republic 2013'!$G$99),"",'Dominican Republic 2013'!$G$99)</f>
        <v>Community health worker</v>
      </c>
      <c r="FO12" s="81" t="str">
        <f>IF(ISBLANK('Dominican Republic 2013'!$D$100),"",'Dominican Republic 2013'!$D$100)</f>
        <v>Nurse</v>
      </c>
      <c r="FP12" s="81" t="str">
        <f>IF(ISBLANK('Dominican Republic 2013'!$G$100),"",'Dominican Republic 2013'!$G$100)</f>
        <v>Nurse</v>
      </c>
      <c r="FQ12" s="81" t="str">
        <f>IF(ISBLANK('Dominican Republic 2013'!$D$101),"",'Dominican Republic 2013'!$D$101)</f>
        <v>Doctor</v>
      </c>
      <c r="FR12" s="81" t="str">
        <f>IF(ISBLANK('Dominican Republic 2013'!$G$101),"",'Dominican Republic 2013'!$G$101)</f>
        <v>Doctor</v>
      </c>
      <c r="FS12" s="81" t="str">
        <f>IF(ISBLANK('Dominican Republic 2013'!$D$102),"",'Dominican Republic 2013'!$D$102)</f>
        <v>Not applicable</v>
      </c>
      <c r="FT12" s="81" t="str">
        <f>IF(ISBLANK('Dominican Republic 2013'!$G$102),"",'Dominican Republic 2013'!$G$102)</f>
        <v>Not applicable</v>
      </c>
      <c r="FU12" s="81" t="str">
        <f>IF(ISBLANK('Dominican Republic 2013'!$D$103),"",'Dominican Republic 2013'!$D$103)</f>
        <v>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v>
      </c>
      <c r="FV12" s="87"/>
      <c r="FW12" s="81" t="str">
        <f>IF(ISBLANK('Dominican Republic 2013'!$D$106),"",'Dominican Republic 2013'!$D$106)</f>
        <v>No</v>
      </c>
      <c r="FX12" s="81" t="str">
        <f>IF(ISBLANK('Dominican Republic 2013'!$E$106),"",'Dominican Republic 2013'!$E$106)</f>
        <v/>
      </c>
      <c r="FY12" s="81" t="str">
        <f>IF(ISBLANK('Dominican Republic 2013'!$H$106),"",'Dominican Republic 2013'!$H$106)</f>
        <v/>
      </c>
      <c r="FZ12" s="81" t="str">
        <f>IF(ISBLANK('Dominican Republic 2013'!$D$107),"",'Dominican Republic 2013'!$D$107)</f>
        <v>No</v>
      </c>
      <c r="GA12" s="81" t="str">
        <f>IF(ISBLANK('Dominican Republic 2013'!$E$107),"",'Dominican Republic 2013'!$E$107)</f>
        <v/>
      </c>
      <c r="GB12" s="81" t="str">
        <f>IF(ISBLANK('Dominican Republic 2013'!$H$107),"",'Dominican Republic 2013'!$H$107)</f>
        <v/>
      </c>
      <c r="GC12" s="81" t="str">
        <f>IF(ISBLANK('Dominican Republic 2013'!$D$108),"",'Dominican Republic 2013'!$D$108)</f>
        <v>No</v>
      </c>
      <c r="GD12" s="81" t="str">
        <f>IF(ISBLANK('Dominican Republic 2013'!$E$108),"",'Dominican Republic 2013'!$E$108)</f>
        <v/>
      </c>
      <c r="GE12" s="81" t="str">
        <f>IF(ISBLANK('Dominican Republic 2013'!$H$108),"",'Dominican Republic 2013'!$H$108)</f>
        <v/>
      </c>
      <c r="GF12" s="82"/>
      <c r="GG12" s="81" t="str">
        <f>IF(ISBLANK('Dominican Republic 2013'!$G$111),"",'Dominican Republic 2013'!$G$111)</f>
        <v>No</v>
      </c>
      <c r="GH12" s="81" t="str">
        <f>IF(ISBLANK('Dominican Republic 2013'!$G$112),"",'Dominican Republic 2013'!$G$112)</f>
        <v>No</v>
      </c>
      <c r="GI12" s="81" t="str">
        <f>IF(ISBLANK('Dominican Republic 2013'!$G$113),"",'Dominican Republic 2013'!$G$113)</f>
        <v>Not applicable</v>
      </c>
      <c r="GJ12" s="81" t="str">
        <f>IF(ISBLANK('Dominican Republic 2013'!$D$114),"",'Dominican Republic 2013'!$D$114)</f>
        <v>Not applicable</v>
      </c>
      <c r="GK12" s="82"/>
      <c r="GL12" s="81" t="str">
        <f>IF(ISBLANK('Dominican Republic 2013'!$G$116),"",'Dominican Republic 2013'!$G$116)</f>
        <v>Yes</v>
      </c>
      <c r="GM12" s="81" t="str">
        <f>IF(ISBLANK('Dominican Republic 2013'!$G$117),"",'Dominican Republic 2013'!$G$117)</f>
        <v>Yes</v>
      </c>
      <c r="GN12" s="81" t="str">
        <f>IF(ISBLANK('Dominican Republic 2013'!$G$118),"",'Dominican Republic 2013'!$G$118)</f>
        <v>Yes</v>
      </c>
      <c r="GO12" s="81" t="str">
        <f>IF(ISBLANK('Dominican Republic 2013'!$G$119),"",'Dominican Republic 2013'!$G$119)</f>
        <v>No</v>
      </c>
      <c r="GP12" s="81" t="str">
        <f>IF(ISBLANK('Dominican Republic 2013'!$G$120),"",'Dominican Republic 2013'!$G$120)</f>
        <v>Yes</v>
      </c>
      <c r="GQ12" s="81" t="str">
        <f>IF(ISBLANK('Dominican Republic 2013'!$G$121),"",'Dominican Republic 2013'!$G$121)</f>
        <v>Yes</v>
      </c>
      <c r="GR12" s="81" t="str">
        <f>IF(ISBLANK('Dominican Republic 2013'!$G$122),"",'Dominican Republic 2013'!$G$122)</f>
        <v>No</v>
      </c>
      <c r="GS12" s="81" t="str">
        <f>IF(ISBLANK('Dominican Republic 2013'!$G$123),"",'Dominican Republic 2013'!$G$123)</f>
        <v>No</v>
      </c>
      <c r="GT12" s="81" t="str">
        <f>IF(ISBLANK('Dominican Republic 2013'!$G$124),"",'Dominican Republic 2013'!$G$124)</f>
        <v>No</v>
      </c>
      <c r="GU12" s="81" t="str">
        <f>IF(ISBLANK('Dominican Republic 2013'!$G$125),"",'Dominican Republic 2013'!$G$125)</f>
        <v>No</v>
      </c>
      <c r="GV12" s="81" t="str">
        <f>IF(ISBLANK('Dominican Republic 2013'!$F$126),"",'Dominican Republic 2013'!$F$126)</f>
        <v xml:space="preserve">Not applicable </v>
      </c>
      <c r="GW12" s="81">
        <f>IF(ISBLANK('Dominican Republic 2013'!$F$127),"",'Dominican Republic 2013'!$F$127)</f>
        <v>2007</v>
      </c>
      <c r="GX12" s="81" t="str">
        <f>IF(ISBLANK('Dominican Republic 2013'!$D$128),"",'Dominican Republic 2013'!$D$128)</f>
        <v>Cuadro Basico de los Medicamentos Esenciales (CBME) (basic chart of essential medicines)</v>
      </c>
      <c r="GY12" s="81" t="str">
        <f>IF(ISBLANK('Dominican Republic 2013'!$D$129),"",'Dominican Republic 2013'!$D$129)</f>
        <v/>
      </c>
      <c r="GZ12" s="82"/>
      <c r="HA12" s="81" t="str">
        <f>IF(ISBLANK('Dominican Republic 2013'!$F$131),"",'Dominican Republic 2013'!$F$131)</f>
        <v xml:space="preserve">Not applicable </v>
      </c>
      <c r="HB12" s="81" t="str">
        <f>IF(ISBLANK('Dominican Republic 2013'!$G$132),"",'Dominican Republic 2013'!$G$132)</f>
        <v>Not applicable</v>
      </c>
      <c r="HC12" s="81" t="str">
        <f>IF(ISBLANK('Dominican Republic 2013'!$G$133),"",'Dominican Republic 2013'!$G$133)</f>
        <v>Not applicable</v>
      </c>
      <c r="HD12" s="81" t="str">
        <f>IF(ISBLANK('Dominican Republic 2013'!$G$134),"",'Dominican Republic 2013'!$G$134)</f>
        <v>Not applicable</v>
      </c>
      <c r="HE12" s="81" t="str">
        <f>IF(ISBLANK('Dominican Republic 2013'!$G$135),"",'Dominican Republic 2013'!$G$135)</f>
        <v>Not applicable</v>
      </c>
      <c r="HF12" s="81" t="str">
        <f>IF(ISBLANK('Dominican Republic 2013'!$D$136),"",'Dominican Republic 2013'!$D$136)</f>
        <v>Document not available on IMF's website</v>
      </c>
      <c r="HG12" s="90"/>
      <c r="HH12" s="83" t="str">
        <f>IF(ISBLANK('Dominican Republic 2013'!$G$138),"",'Dominican Republic 2013'!$G$138)</f>
        <v>Yes</v>
      </c>
      <c r="HI12" s="84"/>
      <c r="HJ12" s="83" t="str">
        <f>IF(ISBLANK('Dominican Republic 2013'!$G$140),"",'Dominican Republic 2013'!$G$140)</f>
        <v>Yes</v>
      </c>
      <c r="HK12" s="83" t="str">
        <f>IF(ISBLANK('Dominican Republic 2013'!$G$141),"",'Dominican Republic 2013'!$G$141)</f>
        <v>Yes</v>
      </c>
      <c r="HL12" s="83" t="str">
        <f>IF(ISBLANK('Dominican Republic 2013'!$G$142),"",'Dominican Republic 2013'!$G$142)</f>
        <v>Yes</v>
      </c>
      <c r="HM12" s="83" t="str">
        <f>IF(ISBLANK('Dominican Republic 2013'!$G$143),"",'Dominican Republic 2013'!$G$143)</f>
        <v>No</v>
      </c>
      <c r="HN12" s="83" t="str">
        <f>IF(ISBLANK('Dominican Republic 2013'!$G$144),"",'Dominican Republic 2013'!$G$144)</f>
        <v>No</v>
      </c>
      <c r="HO12" s="83" t="str">
        <f>IF(ISBLANK('Dominican Republic 2013'!$G$145),"",'Dominican Republic 2013'!$G$145)</f>
        <v>Yes</v>
      </c>
      <c r="HP12" s="83" t="str">
        <f>IF(ISBLANK('Dominican Republic 2013'!$G$146),"",'Dominican Republic 2013'!$G$146)</f>
        <v>No</v>
      </c>
      <c r="HQ12" s="83" t="str">
        <f>IF(ISBLANK('Dominican Republic 2013'!$G$147),"",'Dominican Republic 2013'!$G$147)</f>
        <v>No</v>
      </c>
      <c r="HR12" s="83" t="str">
        <f>IF(ISBLANK('Dominican Republic 2013'!$G$148),"",'Dominican Republic 2013'!$G$148)</f>
        <v>Not applicable</v>
      </c>
      <c r="HS12" s="83" t="str">
        <f>IF(ISBLANK('Dominican Republic 2013'!$F$149),"",'Dominican Republic 2013'!$F$149)</f>
        <v>01/12-12/12</v>
      </c>
      <c r="HT12" s="83" t="str">
        <f>IF(ISBLANK('Dominican Republic 2013'!$F$150),"",'Dominican Republic 2013'!$F$150)</f>
        <v>Monthly reports of the logistics information system</v>
      </c>
      <c r="HU12" s="84"/>
      <c r="HV12" s="83" t="str">
        <f>IF(ISBLANK('Dominican Republic 2013'!$G$152),"",'Dominican Republic 2013'!$G$152)</f>
        <v>Yes</v>
      </c>
      <c r="HW12" s="83" t="str">
        <f>IF(ISBLANK('Dominican Republic 2013'!$G$153),"",'Dominican Republic 2013'!$G$153)</f>
        <v>Yes</v>
      </c>
      <c r="HX12" s="88" t="str">
        <f>IF(ISBLANK('Dominican Republic 2013'!$D$154),"",'Dominican Republic 2013'!$D$154)</f>
        <v>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v>
      </c>
      <c r="HY12" s="764" t="s">
        <v>284</v>
      </c>
    </row>
    <row r="13" spans="1:233" ht="39.950000000000003" customHeight="1">
      <c r="A13" s="846" t="s">
        <v>285</v>
      </c>
      <c r="B13" s="85"/>
      <c r="C13" s="72" t="str">
        <f>IF(ISBLANK('El Salvador 2013'!$H$12),"",'El Salvador 2013'!$H$12)</f>
        <v>Yes</v>
      </c>
      <c r="D13" s="72" t="str">
        <f>IF(ISBLANK('El Salvador 2013'!$D$13),"",'El Salvador 2013'!$D$13)</f>
        <v>Interinstitutional and Intersectoral Alliance for Maternal Health</v>
      </c>
      <c r="E13" s="107"/>
      <c r="F13" s="72" t="str">
        <f>IF(ISBLANK('El Salvador 2013'!$D$15),"",'El Salvador 2013'!$D$15)</f>
        <v>Yes</v>
      </c>
      <c r="G13" s="72" t="str">
        <f>IF(ISBLANK('El Salvador 2013'!$F$15),"",'El Salvador 2013'!$F$15)</f>
        <v>Salvadoran Demographic Association (ADS)</v>
      </c>
      <c r="H13" s="72" t="str">
        <f>IF(ISBLANK('El Salvador 2013'!$D$16),"",'El Salvador 2013'!$D$16)</f>
        <v>Yes</v>
      </c>
      <c r="I13" s="72" t="str">
        <f>IF(ISBLANK('El Salvador 2013'!$F$16),"",'El Salvador 2013'!$F$16)</f>
        <v xml:space="preserve">Salvadoran Demographic Association (ADS) </v>
      </c>
      <c r="J13" s="72" t="str">
        <f>IF(ISBLANK('El Salvador 2013'!$D$17),"",'El Salvador 2013'!$D$17)</f>
        <v>No</v>
      </c>
      <c r="K13" s="72" t="str">
        <f>IF(ISBLANK('El Salvador 2013'!$F$17),"",'El Salvador 2013'!$F$17)</f>
        <v/>
      </c>
      <c r="L13" s="72" t="str">
        <f>IF(ISBLANK('El Salvador 2013'!$D$18),"",'El Salvador 2013'!$D$18)</f>
        <v>No</v>
      </c>
      <c r="M13" s="72" t="str">
        <f>IF(ISBLANK('El Salvador 2013'!$F$18),"",'El Salvador 2013'!$F$18)</f>
        <v/>
      </c>
      <c r="N13" s="72" t="str">
        <f>IF(ISBLANK('El Salvador 2013'!$D$19),"",'El Salvador 2013'!$D$19)</f>
        <v>Yes</v>
      </c>
      <c r="O13" s="72" t="str">
        <f>IF(ISBLANK('El Salvador 2013'!$F$19),"",'El Salvador 2013'!$F$19)</f>
        <v>UNFPA</v>
      </c>
      <c r="P13" s="72" t="str">
        <f>IF(ISBLANK('El Salvador 2013'!$D$20),"",'El Salvador 2013'!$D$20)</f>
        <v>Yes</v>
      </c>
      <c r="Q13" s="72" t="str">
        <f>IF(ISBLANK('El Salvador 2013'!$F$20),"",'El Salvador 2013'!$F$20)</f>
        <v>Unit of Comprehensive and Integrated Attention to Sexual and Reproductive Health (Atencion Integral e Integrada a la SSR), Maternal Health sub-program</v>
      </c>
      <c r="R13" s="72" t="str">
        <f>IF(ISBLANK('El Salvador 2013'!$D$21),"",'El Salvador 2013'!$D$21)</f>
        <v>No</v>
      </c>
      <c r="S13" s="72" t="str">
        <f>IF(ISBLANK('El Salvador 2013'!$F$21),"",'El Salvador 2013'!$F$21)</f>
        <v/>
      </c>
      <c r="T13" s="72" t="str">
        <f>IF(ISBLANK('El Salvador 2013'!$D$22),"",'El Salvador 2013'!$D$22)</f>
        <v>No</v>
      </c>
      <c r="U13" s="72" t="str">
        <f>IF(ISBLANK('El Salvador 2013'!$F$22),"",'El Salvador 2013'!$F$22)</f>
        <v/>
      </c>
      <c r="V13" s="72" t="str">
        <f>IF(ISBLANK('El Salvador 2013'!$D$23),"",'El Salvador 2013'!$D$23)</f>
        <v>No</v>
      </c>
      <c r="W13" s="72" t="str">
        <f>IF(ISBLANK('El Salvador 2013'!$F$23),"",'El Salvador 2013'!$F$23)</f>
        <v/>
      </c>
      <c r="X13" s="72" t="str">
        <f>IF(ISBLANK('El Salvador 2013'!$H$24),"",'El Salvador 2013'!$H$24)</f>
        <v>3-5 times</v>
      </c>
      <c r="Y13" s="72" t="str">
        <f>IF(ISBLANK('El Salvador 2013'!$H$25),"",'El Salvador 2013'!$H$25)</f>
        <v>Don't know</v>
      </c>
      <c r="Z13" s="72" t="str">
        <f>IF(ISBLANK('El Salvador 2013'!$D$26),"",'El Salvador 2013'!$D$26)</f>
        <v>Yes</v>
      </c>
      <c r="AA13" s="72" t="str">
        <f>IF(ISBLANK('El Salvador 2013'!$F$26),"",'El Salvador 2013'!$F$26)</f>
        <v>Ministry of Health</v>
      </c>
      <c r="AB13" s="72" t="str">
        <f>IF(ISBLANK('El Salvador 2013'!$H$26),"",'El Salvador 2013'!$H$26)</f>
        <v>Coordinator of Sexual and Reproductive Health Unit, Head of Stock Unit</v>
      </c>
      <c r="AC13" s="86"/>
      <c r="AD13" s="73" t="str">
        <f>IF(ISBLANK('El Salvador 2013'!$F$28),"",'El Salvador 2013'!$F$28)</f>
        <v>January</v>
      </c>
      <c r="AE13" s="73" t="str">
        <f>IF(ISBLANK('El Salvador 2013'!$H$28),"",'El Salvador 2013'!$H$28)</f>
        <v>December</v>
      </c>
      <c r="AF13" s="371">
        <f>IF(ISBLANK('El Salvador 2013'!$G$29),"",'El Salvador 2013'!$G$29)</f>
        <v>1094871</v>
      </c>
      <c r="AG13" s="109" t="str">
        <f>IF(ISBLANK('El Salvador 2013'!$E$30),"",'El Salvador 2013'!$E$30)</f>
        <v>01/12-12/12</v>
      </c>
      <c r="AH13" s="109" t="str">
        <f>IF(ISBLANK('El Salvador 2013'!$G$30),"",'El Salvador 2013'!$G$30)</f>
        <v>Ministry of Health</v>
      </c>
      <c r="AI13" s="109" t="str">
        <f>IF(ISBLANK('El Salvador 2013'!$H$31),"",'El Salvador 2013'!$H$31)</f>
        <v>No</v>
      </c>
      <c r="AJ13" s="74" t="str">
        <f>IF(ISBLANK('El Salvador 2013'!$H$32),"",'El Salvador 2013'!$H$32)</f>
        <v>Yes</v>
      </c>
      <c r="AK13" s="74">
        <f>IF(ISBLANK('El Salvador 2013'!$E$35),"",'El Salvador 2013'!$E$35)</f>
        <v>916000</v>
      </c>
      <c r="AL13" s="73" t="str">
        <f>IF(ISBLANK('El Salvador 2013'!$F$35),"",'El Salvador 2013'!$F$35)</f>
        <v>01/12-12/12</v>
      </c>
      <c r="AM13" s="73" t="str">
        <f>IF(ISBLANK('El Salvador 2013'!$G$35),"",'El Salvador 2013'!$G$35)</f>
        <v>Procurement request (Ministry of Health) and proformas (UNFPA)</v>
      </c>
      <c r="AN13" s="73" t="str">
        <f>IF(ISBLANK('El Salvador 2013'!$H$35),"",'El Salvador 2013'!$H$35)</f>
        <v/>
      </c>
      <c r="AO13" s="74">
        <f>IF(ISBLANK('El Salvador 2013'!$E$36),"",'El Salvador 2013'!$E$36)</f>
        <v>0</v>
      </c>
      <c r="AP13" s="73" t="str">
        <f>IF(ISBLANK('El Salvador 2013'!$F$36),"",'El Salvador 2013'!$F$36)</f>
        <v>01/12-12/12</v>
      </c>
      <c r="AQ13" s="73" t="str">
        <f>IF(ISBLANK('El Salvador 2013'!$G$36),"",'El Salvador 2013'!$G$36)</f>
        <v/>
      </c>
      <c r="AR13" s="73" t="str">
        <f>IF(ISBLANK('El Salvador 2013'!$H$36),"",'El Salvador 2013'!$H$36)</f>
        <v/>
      </c>
      <c r="AS13" s="74">
        <f>IF(ISBLANK('El Salvador 2013'!$E$37),"",'El Salvador 2013'!$E$37)</f>
        <v>916000</v>
      </c>
      <c r="AT13" s="73" t="str">
        <f>IF(ISBLANK('El Salvador 2013'!$H$37),"",'El Salvador 2013'!$H$37)</f>
        <v/>
      </c>
      <c r="AU13" s="73" t="str">
        <f>IF(ISBLANK('El Salvador 2013'!$H$38),"",'El Salvador 2013'!$H$38)</f>
        <v>Yes</v>
      </c>
      <c r="AV13" s="73" t="str">
        <f>IF(ISBLANK('El Salvador 2013'!$D$41),"",'El Salvador 2013'!$D$41)</f>
        <v>Yes</v>
      </c>
      <c r="AW13" s="73" t="str">
        <f>IF(ISBLANK('El Salvador 2013'!$D$42),"",'El Salvador 2013'!$D$42)</f>
        <v>National Treasury</v>
      </c>
      <c r="AX13" s="74">
        <f>IF(ISBLANK('El Salvador 2013'!$E$41),"",'El Salvador 2013'!$E$41)</f>
        <v>914500</v>
      </c>
      <c r="AY13" s="74" t="str">
        <f>IF(ISBLANK('El Salvador 2013'!$F$41),"",'El Salvador 2013'!$F$41)</f>
        <v>01/12-12/12</v>
      </c>
      <c r="AZ13" s="74" t="str">
        <f>IF(ISBLANK('El Salvador 2013'!$G$41),"",'El Salvador 2013'!$G$41)</f>
        <v>Module of vertical programs,
PipeLine</v>
      </c>
      <c r="BA13" s="73" t="str">
        <f>IF(ISBLANK('El Salvador 2013'!$H$41),"",'El Salvador 2013'!$H$41)</f>
        <v/>
      </c>
      <c r="BB13" s="73" t="str">
        <f>IF(ISBLANK('El Salvador 2013'!$D$43),"",'El Salvador 2013'!$D$43)</f>
        <v>Yes</v>
      </c>
      <c r="BC13" s="74" t="str">
        <f>IF(ISBLANK('El Salvador 2013'!$D$44),"",'El Salvador 2013'!$D$44)</f>
        <v>World Bank loan</v>
      </c>
      <c r="BD13" s="74">
        <f>IF(ISBLANK('El Salvador 2013'!$E$43),"",'El Salvador 2013'!$E$43)</f>
        <v>547434</v>
      </c>
      <c r="BE13" s="74" t="str">
        <f>IF(ISBLANK('El Salvador 2013'!$F$43),"",'El Salvador 2013'!$F$43)</f>
        <v>01/12-12/12</v>
      </c>
      <c r="BF13" s="74" t="str">
        <f>IF(ISBLANK('El Salvador 2013'!$G$43),"",'El Salvador 2013'!$G$43)</f>
        <v/>
      </c>
      <c r="BG13" s="73" t="str">
        <f>IF(ISBLANK('El Salvador 2013'!$H$43),"",'El Salvador 2013'!$H$43)</f>
        <v>With World Bank  loan, will buy contraceptives for some municipalities in 2013.</v>
      </c>
      <c r="BH13" s="763">
        <f>IF(ISBLANK('El Salvador 2013'!$E$45),"",'El Salvador 2013'!$E$45)</f>
        <v>1461934</v>
      </c>
      <c r="BI13" s="73" t="str">
        <f>IF(ISBLANK('El Salvador 2013'!$H$45),"",'El Salvador 2013'!$H$45)</f>
        <v/>
      </c>
      <c r="BJ13" s="75"/>
      <c r="BK13" s="73" t="str">
        <f>IF(ISBLANK('El Salvador 2013'!$D$49),"",'El Salvador 2013'!$D$49)</f>
        <v>No</v>
      </c>
      <c r="BL13" s="74" t="str">
        <f>IF(ISBLANK('El Salvador 2013'!$D$50),"",'El Salvador 2013'!$D$50)</f>
        <v>Not applicable</v>
      </c>
      <c r="BM13" s="74">
        <f>IF(ISBLANK('El Salvador 2013'!$E$49),"",'El Salvador 2013'!$E$49)</f>
        <v>0</v>
      </c>
      <c r="BN13" s="74" t="str">
        <f>IF(ISBLANK('El Salvador 2013'!$F$49),"",'El Salvador 2013'!$F$49)</f>
        <v>01/12-12/12</v>
      </c>
      <c r="BO13" s="74" t="str">
        <f>IF(ISBLANK('El Salvador 2013'!$G$49),"",'El Salvador 2013'!$G$49)</f>
        <v/>
      </c>
      <c r="BP13" s="73" t="str">
        <f>IF(ISBLANK('El Salvador 2013'!$H$49),"",'El Salvador 2013'!$H$49)</f>
        <v/>
      </c>
      <c r="BQ13" s="73" t="str">
        <f>IF(ISBLANK('El Salvador 2013'!$D$51),"",'El Salvador 2013'!$D$51)</f>
        <v>Yes</v>
      </c>
      <c r="BR13" s="74">
        <f>IF(ISBLANK('El Salvador 2013'!$E$51),"",'El Salvador 2013'!$E$51)</f>
        <v>547437</v>
      </c>
      <c r="BS13" s="74" t="str">
        <f>IF(ISBLANK('El Salvador 2013'!$F$51),"",'El Salvador 2013'!$F$51)</f>
        <v>01/12-12/12</v>
      </c>
      <c r="BT13" s="89" t="str">
        <f>IF(ISBLANK('El Salvador 2013'!$G$51),"",'El Salvador 2013'!$G$51)</f>
        <v/>
      </c>
      <c r="BU13" s="74" t="str">
        <f>IF(ISBLANK('El Salvador 2013'!$H$51),"",'El Salvador 2013'!$H$51)</f>
        <v/>
      </c>
      <c r="BV13" s="73" t="str">
        <f>IF(ISBLANK('El Salvador 2013'!$D$52),"",'El Salvador 2013'!$D$52)</f>
        <v>No</v>
      </c>
      <c r="BW13" s="74">
        <f>IF(ISBLANK('El Salvador 2013'!$E$52),"",'El Salvador 2013'!$E$52)</f>
        <v>0</v>
      </c>
      <c r="BX13" s="73" t="str">
        <f>IF(ISBLANK('El Salvador 2013'!$F$52),"",'El Salvador 2013'!$F$52)</f>
        <v>01/12-12/12</v>
      </c>
      <c r="BY13" s="74" t="str">
        <f>IF(ISBLANK('El Salvador 2013'!$G$52),"",'El Salvador 2013'!$G$52)</f>
        <v/>
      </c>
      <c r="BZ13" s="74" t="str">
        <f>IF(ISBLANK('El Salvador 2013'!$H$52),"",'El Salvador 2013'!$H$52)</f>
        <v/>
      </c>
      <c r="CA13" s="763">
        <f>IF(ISBLANK('El Salvador 2013'!$E$53),"",'El Salvador 2013'!$E$53)</f>
        <v>547437</v>
      </c>
      <c r="CB13" s="74" t="str">
        <f>IF(ISBLANK('El Salvador 2013'!$H$53),"",'El Salvador 2013'!$H$53)</f>
        <v/>
      </c>
      <c r="CC13" s="76">
        <f>IF(ISBLANK('El Salvador 2013'!$F$56),"",'El Salvador 2013'!$F$56)</f>
        <v>0.7275580268651235</v>
      </c>
      <c r="CD13" s="73" t="str">
        <f>IF(ISBLANK('El Salvador 2013'!$G$56),"",'El Salvador 2013'!$G$56)</f>
        <v>Comments:
Some of the funds are Global Fund/UNDP</v>
      </c>
      <c r="CE13" s="76">
        <f>IF(ISBLANK('El Salvador 2013'!$F$57),"",'El Salvador 2013'!$F$57)</f>
        <v>0.62554123510363668</v>
      </c>
      <c r="CF13" s="73" t="str">
        <f>IF(ISBLANK('El Salvador 2013'!$G$57),"",'El Salvador 2013'!$G$57)</f>
        <v xml:space="preserve">Comments:
</v>
      </c>
      <c r="CG13" s="76">
        <f>IF(ISBLANK('El Salvador 2013'!$F$58),"",'El Salvador 2013'!$F$58)</f>
        <v>1.8352582176347716</v>
      </c>
      <c r="CH13" s="73" t="str">
        <f>IF(ISBLANK('El Salvador 2013'!$G$58),"",'El Salvador 2013'!$G$58)</f>
        <v>Comments:</v>
      </c>
      <c r="CI13" s="73" t="str">
        <f>IF(ISBLANK('El Salvador 2013'!$F$59),"",'El Salvador 2013'!$F$59)</f>
        <v>No</v>
      </c>
      <c r="CJ13" s="73" t="str">
        <f>IF(ISBLANK('El Salvador 2013'!$G$59),"",'El Salvador 2013'!$G$59)</f>
        <v xml:space="preserve">Comments:
</v>
      </c>
      <c r="CK13" s="73" t="str">
        <f>IF(ISBLANK('El Salvador 2013'!$F$61),"",'El Salvador 2013'!$F$61)</f>
        <v>Third-party agent (e.g., UNFPA, Crown Agents)</v>
      </c>
      <c r="CL13" s="73" t="str">
        <f>IF(ISBLANK('El Salvador 2013'!$F$62),"",'El Salvador 2013'!$F$62)</f>
        <v>UNFPA</v>
      </c>
      <c r="CM13" s="73" t="str">
        <f>IF(ISBLANK('El Salvador 2013'!$F$63),"",'El Salvador 2013'!$F$63)</f>
        <v>No</v>
      </c>
      <c r="CN13" s="73" t="str">
        <f>IF(ISBLANK('El Salvador 2013'!$D$64),"",'El Salvador 2013'!$D$64)</f>
        <v/>
      </c>
      <c r="CO13" s="106"/>
      <c r="CP13" s="77"/>
      <c r="CQ13" s="78" t="str">
        <f>IF(ISBLANK('El Salvador 2013'!$D$68),"",'El Salvador 2013'!$D$68)</f>
        <v>Yes</v>
      </c>
      <c r="CR13" s="78" t="str">
        <f>IF(ISBLANK('El Salvador 2013'!$D$69),"",'El Salvador 2013'!$D$69)</f>
        <v>Yes</v>
      </c>
      <c r="CS13" s="78" t="str">
        <f>IF(ISBLANK('El Salvador 2013'!$D$70),"",'El Salvador 2013'!$D$70)</f>
        <v>Yes</v>
      </c>
      <c r="CT13" s="78" t="str">
        <f>IF(ISBLANK('El Salvador 2013'!$D$71),"",'El Salvador 2013'!$D$71)</f>
        <v>Yes</v>
      </c>
      <c r="CU13" s="78" t="str">
        <f>IF(ISBLANK('El Salvador 2013'!$D$72),"",'El Salvador 2013'!$D$72)</f>
        <v>Yes</v>
      </c>
      <c r="CV13" s="78" t="str">
        <f>IF(ISBLANK('El Salvador 2013'!$D$73),"",'El Salvador 2013'!$D$73)</f>
        <v>Yes</v>
      </c>
      <c r="CW13" s="78" t="str">
        <f>IF(ISBLANK('El Salvador 2013'!$D$74),"",'El Salvador 2013'!$D$74)</f>
        <v>Yes</v>
      </c>
      <c r="CX13" s="78" t="str">
        <f>IF(ISBLANK('El Salvador 2013'!$D$75),"",'El Salvador 2013'!$D$75)</f>
        <v>Yes</v>
      </c>
      <c r="CY13" s="78" t="str">
        <f>IF(ISBLANK('El Salvador 2013'!$D$76),"",'El Salvador 2013'!$D$76)</f>
        <v>Yes</v>
      </c>
      <c r="CZ13" s="78" t="str">
        <f>IF(ISBLANK('El Salvador 2013'!$D$77),"",'El Salvador 2013'!$D$77)</f>
        <v>Yes</v>
      </c>
      <c r="DA13" s="78" t="str">
        <f>IF(ISBLANK('El Salvador 2013'!$D$78),"",'El Salvador 2013'!$D$78)</f>
        <v>No</v>
      </c>
      <c r="DB13" s="78" t="str">
        <f>IF(ISBLANK('El Salvador 2013'!$D$79),"",'El Salvador 2013'!$D$79)</f>
        <v>Vaginal ring</v>
      </c>
      <c r="DC13" s="77"/>
      <c r="DD13" s="78" t="str">
        <f>IF(ISBLANK('El Salvador 2013'!$F$68),"",'El Salvador 2013'!$F$68)</f>
        <v>Yes</v>
      </c>
      <c r="DE13" s="78" t="str">
        <f>IF(ISBLANK('El Salvador 2013'!$F$69),"",'El Salvador 2013'!$F$69)</f>
        <v>No</v>
      </c>
      <c r="DF13" s="78" t="str">
        <f>IF(ISBLANK('El Salvador 2013'!$F$70),"",'El Salvador 2013'!$F$70)</f>
        <v>Yes</v>
      </c>
      <c r="DG13" s="78" t="str">
        <f>IF(ISBLANK('El Salvador 2013'!$F$71),"",'El Salvador 2013'!$F$71)</f>
        <v>No</v>
      </c>
      <c r="DH13" s="78" t="str">
        <f>IF(ISBLANK('El Salvador 2013'!$F$72),"",'El Salvador 2013'!$F$72)</f>
        <v>Yes</v>
      </c>
      <c r="DI13" s="78" t="str">
        <f>IF(ISBLANK('El Salvador 2013'!$F$73),"",'El Salvador 2013'!$F$73)</f>
        <v>Yes</v>
      </c>
      <c r="DJ13" s="78" t="str">
        <f>IF(ISBLANK('El Salvador 2013'!$F$74),"",'El Salvador 2013'!$F$74)</f>
        <v>No</v>
      </c>
      <c r="DK13" s="78" t="str">
        <f>IF(ISBLANK('El Salvador 2013'!$F$75),"",'El Salvador 2013'!$F$75)</f>
        <v>No</v>
      </c>
      <c r="DL13" s="78" t="str">
        <f>IF(ISBLANK('El Salvador 2013'!$F$76),"",'El Salvador 2013'!$F$76)</f>
        <v>Yes</v>
      </c>
      <c r="DM13" s="78" t="str">
        <f>IF(ISBLANK('El Salvador 2013'!$F$77),"",'El Salvador 2013'!$F$77)</f>
        <v>Yes</v>
      </c>
      <c r="DN13" s="78" t="str">
        <f>IF(ISBLANK('El Salvador 2013'!$F$78),"",'El Salvador 2013'!$F$78)</f>
        <v>No</v>
      </c>
      <c r="DO13" s="78" t="str">
        <f>IF(ISBLANK('El Salvador 2013'!$F$79),"",'El Salvador 2013'!$F$79)</f>
        <v/>
      </c>
      <c r="DP13" s="79"/>
      <c r="DQ13" s="78" t="str">
        <f>IF(ISBLANK('El Salvador 2013'!$G$68),"",'El Salvador 2013'!$G$68)</f>
        <v>Yes</v>
      </c>
      <c r="DR13" s="78" t="str">
        <f>IF(ISBLANK('El Salvador 2013'!$G$69),"",'El Salvador 2013'!$G$69)</f>
        <v>Yes</v>
      </c>
      <c r="DS13" s="78" t="str">
        <f>IF(ISBLANK('El Salvador 2013'!$G$70),"",'El Salvador 2013'!$G$70)</f>
        <v>Yes</v>
      </c>
      <c r="DT13" s="78" t="str">
        <f>IF(ISBLANK('El Salvador 2013'!$G$71),"",'El Salvador 2013'!$G$71)</f>
        <v>Yes</v>
      </c>
      <c r="DU13" s="78" t="str">
        <f>IF(ISBLANK('El Salvador 2013'!$G$72),"",'El Salvador 2013'!$G$72)</f>
        <v>Yes</v>
      </c>
      <c r="DV13" s="78" t="str">
        <f>IF(ISBLANK('El Salvador 2013'!$G$73),"",'El Salvador 2013'!$G$73)</f>
        <v>Yes</v>
      </c>
      <c r="DW13" s="78" t="str">
        <f>IF(ISBLANK('El Salvador 2013'!$G$74),"",'El Salvador 2013'!$G$74)</f>
        <v>Yes</v>
      </c>
      <c r="DX13" s="78" t="str">
        <f>IF(ISBLANK('El Salvador 2013'!$G$75),"",'El Salvador 2013'!$G$75)</f>
        <v>Yes</v>
      </c>
      <c r="DY13" s="78" t="str">
        <f>IF(ISBLANK('El Salvador 2013'!$G$76),"",'El Salvador 2013'!$G$76)</f>
        <v>Yes</v>
      </c>
      <c r="DZ13" s="78" t="str">
        <f>IF(ISBLANK('El Salvador 2013'!$G$77),"",'El Salvador 2013'!$G$77)</f>
        <v>Yes</v>
      </c>
      <c r="EA13" s="78" t="str">
        <f>IF(ISBLANK('El Salvador 2013'!$G$78),"",'El Salvador 2013'!$G$78)</f>
        <v>Yes</v>
      </c>
      <c r="EB13" s="78" t="str">
        <f>IF(ISBLANK('El Salvador 2013'!$G$79),"",'El Salvador 2013'!$G$79)</f>
        <v/>
      </c>
      <c r="EC13" s="79"/>
      <c r="ED13" s="78" t="str">
        <f>IF(ISBLANK('El Salvador 2013'!$H$68),"",'El Salvador 2013'!$H$68)</f>
        <v>Yes</v>
      </c>
      <c r="EE13" s="78" t="str">
        <f>IF(ISBLANK('El Salvador 2013'!$H$69),"",'El Salvador 2013'!$H$69)</f>
        <v>Don't know</v>
      </c>
      <c r="EF13" s="78" t="str">
        <f>IF(ISBLANK('El Salvador 2013'!$H$70),"",'El Salvador 2013'!$H$70)</f>
        <v>Yes</v>
      </c>
      <c r="EG13" s="78" t="str">
        <f>IF(ISBLANK('El Salvador 2013'!$H$71),"",'El Salvador 2013'!$H$71)</f>
        <v>Yes</v>
      </c>
      <c r="EH13" s="78" t="str">
        <f>IF(ISBLANK('El Salvador 2013'!$H$72),"",'El Salvador 2013'!$H$72)</f>
        <v>Yes</v>
      </c>
      <c r="EI13" s="78" t="str">
        <f>IF(ISBLANK('El Salvador 2013'!$H$73),"",'El Salvador 2013'!$H$73)</f>
        <v>Yes</v>
      </c>
      <c r="EJ13" s="78" t="str">
        <f>IF(ISBLANK('El Salvador 2013'!$H$74),"",'El Salvador 2013'!$H$74)</f>
        <v>Yes</v>
      </c>
      <c r="EK13" s="78" t="str">
        <f>IF(ISBLANK('El Salvador 2013'!$H$75),"",'El Salvador 2013'!$H$75)</f>
        <v>Yes</v>
      </c>
      <c r="EL13" s="78" t="str">
        <f>IF(ISBLANK('El Salvador 2013'!$H$76),"",'El Salvador 2013'!$H$76)</f>
        <v>No</v>
      </c>
      <c r="EM13" s="78" t="str">
        <f>IF(ISBLANK('El Salvador 2013'!$H$77),"",'El Salvador 2013'!$H$77)</f>
        <v>No</v>
      </c>
      <c r="EN13" s="78" t="str">
        <f>IF(ISBLANK('El Salvador 2013'!$H$78),"",'El Salvador 2013'!$H$78)</f>
        <v>No</v>
      </c>
      <c r="EO13" s="78" t="str">
        <f>IF(ISBLANK('El Salvador 2013'!$H$79),"",'El Salvador 2013'!$H$79)</f>
        <v/>
      </c>
      <c r="EP13" s="78" t="str">
        <f>IF(ISBLANK('El Salvador 2013'!$D$80),"",'El Salvador 2013'!$D$80)</f>
        <v/>
      </c>
      <c r="EQ13" s="80"/>
      <c r="ER13" s="81" t="str">
        <f>IF(ISBLANK('El Salvador 2013'!$H$82),"",'El Salvador 2013'!$H$82)</f>
        <v>Yes</v>
      </c>
      <c r="ES13" s="81" t="str">
        <f>IF(ISBLANK('El Salvador 2013'!$C$85),"",'El Salvador 2013'!$C$85)</f>
        <v>Commodity Security Strategy for Sexual and Reproductive Health Medicines and Supplies</v>
      </c>
      <c r="ET13" s="81" t="str">
        <f>IF(ISBLANK('El Salvador 2013'!$D$85),"",'El Salvador 2013'!$D$85)</f>
        <v>2010-2015</v>
      </c>
      <c r="EU13" s="81" t="str">
        <f>IF(ISBLANK('El Salvador 2013'!$F$85),"",'El Salvador 2013'!$F$85)</f>
        <v>Yes</v>
      </c>
      <c r="EV13" s="81" t="str">
        <f>IF(ISBLANK('El Salvador 2013'!$G$85),"",'El Salvador 2013'!$G$85)</f>
        <v>Yes</v>
      </c>
      <c r="EW13" s="81" t="str">
        <f>IF(ISBLANK('El Salvador 2013'!$F$86),"",'El Salvador 2013'!$F$86)</f>
        <v>Yes</v>
      </c>
      <c r="EX13" s="81" t="str">
        <f>IF(ISBLANK('El Salvador 2013'!$E$87),"",'El Salvador 2013'!$E$87)</f>
        <v>All Sectors</v>
      </c>
      <c r="EY13" s="81" t="str">
        <f>IF(ISBLANK('El Salvador 2013'!$E$88),"",'El Salvador 2013'!$E$88)</f>
        <v>VAT 13% on the purchase price, customs clearance fee of 3%. Other - 5% of overhead charged by UNFPA as purchase agent.</v>
      </c>
      <c r="EZ13" s="81" t="str">
        <f>IF(ISBLANK('El Salvador 2013'!$H$89),"",'El Salvador 2013'!$H$89)</f>
        <v>No</v>
      </c>
      <c r="FA13" s="81" t="str">
        <f>IF(ISBLANK('El Salvador 2013'!$D$90),"",'El Salvador 2013'!$D$90)</f>
        <v>Not applicable</v>
      </c>
      <c r="FB13" s="81" t="str">
        <f>IF(ISBLANK('El Salvador 2013'!$H$91),"",'El Salvador 2013'!$H$91)</f>
        <v>Don't know</v>
      </c>
      <c r="FC13" s="81" t="str">
        <f>IF(ISBLANK('El Salvador 2013'!$D$92),"",'El Salvador 2013'!$D$92)</f>
        <v>Don't know</v>
      </c>
      <c r="FD13" s="276"/>
      <c r="FE13" s="81" t="str">
        <f>IF(ISBLANK('El Salvador 2013'!$D$95),"",'El Salvador 2013'!$D$95)</f>
        <v>Community health worker</v>
      </c>
      <c r="FF13" s="81" t="str">
        <f>IF(ISBLANK('El Salvador 2013'!$G$95),"",'El Salvador 2013'!$G$95)</f>
        <v>Community health worker</v>
      </c>
      <c r="FG13" s="81" t="str">
        <f>IF(ISBLANK('El Salvador 2013'!$D$96),"",'El Salvador 2013'!$D$96)</f>
        <v>Community health worker</v>
      </c>
      <c r="FH13" s="81" t="str">
        <f>IF(ISBLANK('El Salvador 2013'!$G$96),"",'El Salvador 2013'!$G$96)</f>
        <v>Community health worker</v>
      </c>
      <c r="FI13" s="81" t="str">
        <f>IF(ISBLANK('El Salvador 2013'!$D$97),"",'El Salvador 2013'!$D$97)</f>
        <v>Not applicable</v>
      </c>
      <c r="FJ13" s="81" t="str">
        <f>IF(ISBLANK('El Salvador 2013'!$G$97),"",'El Salvador 2013'!$G$97)</f>
        <v>Doctor</v>
      </c>
      <c r="FK13" s="81" t="str">
        <f>IF(ISBLANK('El Salvador 2013'!$D$98),"",'El Salvador 2013'!$D$98)</f>
        <v>Nurse</v>
      </c>
      <c r="FL13" s="81" t="str">
        <f>IF(ISBLANK('El Salvador 2013'!$G$98),"",'El Salvador 2013'!$G$98)</f>
        <v>Doctor</v>
      </c>
      <c r="FM13" s="81" t="str">
        <f>IF(ISBLANK('El Salvador 2013'!$D$99),"",'El Salvador 2013'!$D$99)</f>
        <v>Community health worker</v>
      </c>
      <c r="FN13" s="81" t="str">
        <f>IF(ISBLANK('El Salvador 2013'!$G$99),"",'El Salvador 2013'!$G$99)</f>
        <v>Community health worker</v>
      </c>
      <c r="FO13" s="81" t="str">
        <f>IF(ISBLANK('El Salvador 2013'!$D$100),"",'El Salvador 2013'!$D$100)</f>
        <v>Not applicable</v>
      </c>
      <c r="FP13" s="81" t="str">
        <f>IF(ISBLANK('El Salvador 2013'!$G$100),"",'El Salvador 2013'!$G$100)</f>
        <v>Doctor</v>
      </c>
      <c r="FQ13" s="81" t="str">
        <f>IF(ISBLANK('El Salvador 2013'!$D$101),"",'El Salvador 2013'!$D$101)</f>
        <v>Doctor</v>
      </c>
      <c r="FR13" s="81" t="str">
        <f>IF(ISBLANK('El Salvador 2013'!$G$101),"",'El Salvador 2013'!$G$101)</f>
        <v>Doctor</v>
      </c>
      <c r="FS13" s="81" t="str">
        <f>IF(ISBLANK('El Salvador 2013'!$D$102),"",'El Salvador 2013'!$D$102)</f>
        <v>Not applicable</v>
      </c>
      <c r="FT13" s="81" t="str">
        <f>IF(ISBLANK('El Salvador 2013'!$G$102),"",'El Salvador 2013'!$G$102)</f>
        <v>Don't know</v>
      </c>
      <c r="FU13" s="81" t="str">
        <f>IF(ISBLANK('El Salvador 2013'!$D$103),"",'El Salvador 2013'!$D$103)</f>
        <v>Currently there are no restrictions.</v>
      </c>
      <c r="FV13" s="87"/>
      <c r="FW13" s="81" t="str">
        <f>IF(ISBLANK('El Salvador 2013'!$D$106),"",'El Salvador 2013'!$D$106)</f>
        <v>No</v>
      </c>
      <c r="FX13" s="81" t="str">
        <f>IF(ISBLANK('El Salvador 2013'!$E$106),"",'El Salvador 2013'!$E$106)</f>
        <v/>
      </c>
      <c r="FY13" s="81" t="str">
        <f>IF(ISBLANK('El Salvador 2013'!$H$106),"",'El Salvador 2013'!$H$106)</f>
        <v/>
      </c>
      <c r="FZ13" s="81" t="str">
        <f>IF(ISBLANK('El Salvador 2013'!$D$107),"",'El Salvador 2013'!$D$107)</f>
        <v>No</v>
      </c>
      <c r="GA13" s="81" t="str">
        <f>IF(ISBLANK('El Salvador 2013'!$E$107),"",'El Salvador 2013'!$E$107)</f>
        <v/>
      </c>
      <c r="GB13" s="81" t="str">
        <f>IF(ISBLANK('El Salvador 2013'!$H$107),"",'El Salvador 2013'!$H$107)</f>
        <v/>
      </c>
      <c r="GC13" s="81" t="str">
        <f>IF(ISBLANK('El Salvador 2013'!$D$108),"",'El Salvador 2013'!$D$108)</f>
        <v>No</v>
      </c>
      <c r="GD13" s="81" t="str">
        <f>IF(ISBLANK('El Salvador 2013'!$E$108),"",'El Salvador 2013'!$E$108)</f>
        <v/>
      </c>
      <c r="GE13" s="81" t="str">
        <f>IF(ISBLANK('El Salvador 2013'!$H$108),"",'El Salvador 2013'!$H$108)</f>
        <v/>
      </c>
      <c r="GF13" s="82"/>
      <c r="GG13" s="81" t="str">
        <f>IF(ISBLANK('El Salvador 2013'!$G$111),"",'El Salvador 2013'!$G$111)</f>
        <v>No</v>
      </c>
      <c r="GH13" s="81" t="str">
        <f>IF(ISBLANK('El Salvador 2013'!$G$112),"",'El Salvador 2013'!$G$112)</f>
        <v>No</v>
      </c>
      <c r="GI13" s="81" t="str">
        <f>IF(ISBLANK('El Salvador 2013'!$G$113),"",'El Salvador 2013'!$G$113)</f>
        <v>Not applicable</v>
      </c>
      <c r="GJ13" s="81" t="str">
        <f>IF(ISBLANK('El Salvador 2013'!$D$114),"",'El Salvador 2013'!$D$114)</f>
        <v>Not applicable</v>
      </c>
      <c r="GK13" s="82"/>
      <c r="GL13" s="81" t="str">
        <f>IF(ISBLANK('El Salvador 2013'!$G$116),"",'El Salvador 2013'!$G$116)</f>
        <v>Yes</v>
      </c>
      <c r="GM13" s="81" t="str">
        <f>IF(ISBLANK('El Salvador 2013'!$G$117),"",'El Salvador 2013'!$G$117)</f>
        <v>No</v>
      </c>
      <c r="GN13" s="81" t="str">
        <f>IF(ISBLANK('El Salvador 2013'!$G$118),"",'El Salvador 2013'!$G$118)</f>
        <v>Yes</v>
      </c>
      <c r="GO13" s="81" t="str">
        <f>IF(ISBLANK('El Salvador 2013'!$G$119),"",'El Salvador 2013'!$G$119)</f>
        <v>Yes</v>
      </c>
      <c r="GP13" s="81" t="str">
        <f>IF(ISBLANK('El Salvador 2013'!$G$120),"",'El Salvador 2013'!$G$120)</f>
        <v>Yes</v>
      </c>
      <c r="GQ13" s="81" t="str">
        <f>IF(ISBLANK('El Salvador 2013'!$G$121),"",'El Salvador 2013'!$G$121)</f>
        <v>Yes</v>
      </c>
      <c r="GR13" s="81" t="str">
        <f>IF(ISBLANK('El Salvador 2013'!$G$122),"",'El Salvador 2013'!$G$122)</f>
        <v>No</v>
      </c>
      <c r="GS13" s="81" t="str">
        <f>IF(ISBLANK('El Salvador 2013'!$G$123),"",'El Salvador 2013'!$G$123)</f>
        <v>No</v>
      </c>
      <c r="GT13" s="81" t="str">
        <f>IF(ISBLANK('El Salvador 2013'!$G$124),"",'El Salvador 2013'!$G$124)</f>
        <v>No</v>
      </c>
      <c r="GU13" s="81" t="str">
        <f>IF(ISBLANK('El Salvador 2013'!$G$125),"",'El Salvador 2013'!$G$125)</f>
        <v>Don't know</v>
      </c>
      <c r="GV13" s="81" t="str">
        <f>IF(ISBLANK('El Salvador 2013'!$F$126),"",'El Salvador 2013'!$F$126)</f>
        <v>Don't know</v>
      </c>
      <c r="GW13" s="81">
        <f>IF(ISBLANK('El Salvador 2013'!$F$127),"",'El Salvador 2013'!$F$127)</f>
        <v>2009</v>
      </c>
      <c r="GX13" s="81" t="str">
        <f>IF(ISBLANK('El Salvador 2013'!$D$128),"",'El Salvador 2013'!$D$128)</f>
        <v>Official List of Essential Medicines (version 10a)</v>
      </c>
      <c r="GY13" s="81" t="str">
        <f>IF(ISBLANK('El Salvador 2013'!$D$129),"",'El Salvador 2013'!$D$129)</f>
        <v xml:space="preserve">The official list has had addenda added in the last 3 years.  </v>
      </c>
      <c r="GZ13" s="82"/>
      <c r="HA13" s="81" t="str">
        <f>IF(ISBLANK('El Salvador 2013'!$F$131),"",'El Salvador 2013'!$F$131)</f>
        <v>Not applicable</v>
      </c>
      <c r="HB13" s="81" t="str">
        <f>IF(ISBLANK('El Salvador 2013'!$G$132),"",'El Salvador 2013'!$G$132)</f>
        <v>Not applicable</v>
      </c>
      <c r="HC13" s="81" t="str">
        <f>IF(ISBLANK('El Salvador 2013'!$G$133),"",'El Salvador 2013'!$G$133)</f>
        <v>Not applicable</v>
      </c>
      <c r="HD13" s="81" t="str">
        <f>IF(ISBLANK('El Salvador 2013'!$G$134),"",'El Salvador 2013'!$G$134)</f>
        <v>Not applicable</v>
      </c>
      <c r="HE13" s="81" t="str">
        <f>IF(ISBLANK('El Salvador 2013'!$G$135),"",'El Salvador 2013'!$G$135)</f>
        <v>Not applicable</v>
      </c>
      <c r="HF13" s="81" t="str">
        <f>IF(ISBLANK('El Salvador 2013'!$D$136),"",'El Salvador 2013'!$D$136)</f>
        <v>Document not available on IMF's website</v>
      </c>
      <c r="HG13" s="90"/>
      <c r="HH13" s="83" t="str">
        <f>IF(ISBLANK('El Salvador 2013'!$G$138),"",'El Salvador 2013'!$G$138)</f>
        <v>Yes</v>
      </c>
      <c r="HI13" s="84"/>
      <c r="HJ13" s="83" t="str">
        <f>IF(ISBLANK('El Salvador 2013'!$G$140),"",'El Salvador 2013'!$G$140)</f>
        <v>No</v>
      </c>
      <c r="HK13" s="83" t="str">
        <f>IF(ISBLANK('El Salvador 2013'!$G$141),"",'El Salvador 2013'!$G$141)</f>
        <v>Not applicable</v>
      </c>
      <c r="HL13" s="83" t="str">
        <f>IF(ISBLANK('El Salvador 2013'!$G$142),"",'El Salvador 2013'!$G$142)</f>
        <v>Yes</v>
      </c>
      <c r="HM13" s="83" t="str">
        <f>IF(ISBLANK('El Salvador 2013'!$G$143),"",'El Salvador 2013'!$G$143)</f>
        <v>Not applicable</v>
      </c>
      <c r="HN13" s="83" t="str">
        <f>IF(ISBLANK('El Salvador 2013'!$G$144),"",'El Salvador 2013'!$G$144)</f>
        <v>No</v>
      </c>
      <c r="HO13" s="83" t="str">
        <f>IF(ISBLANK('El Salvador 2013'!$G$145),"",'El Salvador 2013'!$G$145)</f>
        <v>No</v>
      </c>
      <c r="HP13" s="83" t="str">
        <f>IF(ISBLANK('El Salvador 2013'!$G$146),"",'El Salvador 2013'!$G$146)</f>
        <v>Not applicable</v>
      </c>
      <c r="HQ13" s="83" t="str">
        <f>IF(ISBLANK('El Salvador 2013'!$G$147),"",'El Salvador 2013'!$G$147)</f>
        <v>Not applicable</v>
      </c>
      <c r="HR13" s="83" t="str">
        <f>IF(ISBLANK('El Salvador 2013'!$G$148),"",'El Salvador 2013'!$G$148)</f>
        <v>Not applicable</v>
      </c>
      <c r="HS13" s="83" t="str">
        <f>IF(ISBLANK('El Salvador 2013'!$F$149),"",'El Salvador 2013'!$F$149)</f>
        <v>01/12-12/12</v>
      </c>
      <c r="HT13" s="83" t="str">
        <f>IF(ISBLANK('El Salvador 2013'!$F$150),"",'El Salvador 2013'!$F$150)</f>
        <v>Ministry of Health's Vertical Program Module for family planning</v>
      </c>
      <c r="HU13" s="84"/>
      <c r="HV13" s="83" t="str">
        <f>IF(ISBLANK('El Salvador 2013'!$G$152),"",'El Salvador 2013'!$G$152)</f>
        <v>No</v>
      </c>
      <c r="HW13" s="83" t="str">
        <f>IF(ISBLANK('El Salvador 2013'!$G$153),"",'El Salvador 2013'!$G$153)</f>
        <v>Yes</v>
      </c>
      <c r="HX13" s="88" t="str">
        <f>IF(ISBLANK('El Salvador 2013'!$D$154),"",'El Salvador 2013'!$D$154)</f>
        <v>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v>
      </c>
      <c r="HY13" s="764" t="s">
        <v>284</v>
      </c>
    </row>
    <row r="14" spans="1:233" ht="39.950000000000003" customHeight="1">
      <c r="A14" s="846" t="s">
        <v>286</v>
      </c>
      <c r="B14" s="85"/>
      <c r="C14" s="72" t="str">
        <f>IF(ISBLANK('Ethiopia 2013'!$H$12),"",'Ethiopia 2013'!$H$12)</f>
        <v>Yes</v>
      </c>
      <c r="D14" s="72" t="str">
        <f>IF(ISBLANK('Ethiopia 2013'!$D$13),"",'Ethiopia 2013'!$D$13)</f>
        <v>Family Planning Technical Working Group (FPTWG)</v>
      </c>
      <c r="E14" s="107"/>
      <c r="F14" s="72" t="str">
        <f>IF(ISBLANK('Ethiopia 2013'!$D$15),"",'Ethiopia 2013'!$D$15)</f>
        <v>Yes</v>
      </c>
      <c r="G14" s="72" t="str">
        <f>IF(ISBLANK('Ethiopia 2013'!$F$15),"",'Ethiopia 2013'!$F$15)</f>
        <v>DKT</v>
      </c>
      <c r="H14" s="72" t="str">
        <f>IF(ISBLANK('Ethiopia 2013'!$D$16),"",'Ethiopia 2013'!$D$16)</f>
        <v>Yes</v>
      </c>
      <c r="I14" s="72" t="str">
        <f>IF(ISBLANK('Ethiopia 2013'!$F$16),"",'Ethiopia 2013'!$F$16)</f>
        <v xml:space="preserve">Family Guidance Association of Ethiopia, Marie Stopes International Ethiopia, Integrated Family Health Programs, Engender Health, Ipas, Population Council, Family Health International, Consortium of Reproductive Health Association Ethiopia (CORHA) </v>
      </c>
      <c r="J14" s="72" t="str">
        <f>IF(ISBLANK('Ethiopia 2013'!$D$17),"",'Ethiopia 2013'!$D$17)</f>
        <v>No</v>
      </c>
      <c r="K14" s="72" t="str">
        <f>IF(ISBLANK('Ethiopia 2013'!$F$17),"",'Ethiopia 2013'!$F$17)</f>
        <v/>
      </c>
      <c r="L14" s="72" t="str">
        <f>IF(ISBLANK('Ethiopia 2013'!$D$18),"",'Ethiopia 2013'!$D$18)</f>
        <v>Yes</v>
      </c>
      <c r="M14" s="72" t="str">
        <f>IF(ISBLANK('Ethiopia 2013'!$F$18),"",'Ethiopia 2013'!$F$18)</f>
        <v>USAID, Packard Foundation</v>
      </c>
      <c r="N14" s="72" t="str">
        <f>IF(ISBLANK('Ethiopia 2013'!$D$19),"",'Ethiopia 2013'!$D$19)</f>
        <v>Yes</v>
      </c>
      <c r="O14" s="72" t="str">
        <f>IF(ISBLANK('Ethiopia 2013'!$F$19),"",'Ethiopia 2013'!$F$19)</f>
        <v>UNFPA, WHO</v>
      </c>
      <c r="P14" s="72" t="str">
        <f>IF(ISBLANK('Ethiopia 2013'!$D$20),"",'Ethiopia 2013'!$D$20)</f>
        <v>Yes</v>
      </c>
      <c r="Q14" s="72" t="str">
        <f>IF(ISBLANK('Ethiopia 2013'!$F$20),"",'Ethiopia 2013'!$F$20)</f>
        <v>Urban Health Promotion and Disease Prevention Directorate &amp; Maternal Newborn and Child Health Coordinator</v>
      </c>
      <c r="R14" s="72" t="str">
        <f>IF(ISBLANK('Ethiopia 2013'!$D$21),"",'Ethiopia 2013'!$D$21)</f>
        <v>No</v>
      </c>
      <c r="S14" s="72" t="str">
        <f>IF(ISBLANK('Ethiopia 2013'!$F$21),"",'Ethiopia 2013'!$F$21)</f>
        <v/>
      </c>
      <c r="T14" s="72" t="str">
        <f>IF(ISBLANK('Ethiopia 2013'!$D$22),"",'Ethiopia 2013'!$D$22)</f>
        <v>Yes</v>
      </c>
      <c r="U14" s="72" t="str">
        <f>IF(ISBLANK('Ethiopia 2013'!$F$22),"",'Ethiopia 2013'!$F$22)</f>
        <v>Population Department of Ministry of Finance and Economic Development (MOFED)</v>
      </c>
      <c r="V14" s="72" t="str">
        <f>IF(ISBLANK('Ethiopia 2013'!$D$23),"",'Ethiopia 2013'!$D$23)</f>
        <v>Yes</v>
      </c>
      <c r="W14" s="72" t="str">
        <f>IF(ISBLANK('Ethiopia 2013'!$F$23),"",'Ethiopia 2013'!$F$23)</f>
        <v>JHIPIEGO/ACCESS</v>
      </c>
      <c r="X14" s="72" t="str">
        <f>IF(ISBLANK('Ethiopia 2013'!$H$24),"",'Ethiopia 2013'!$H$24)</f>
        <v>6 or more times</v>
      </c>
      <c r="Y14" s="72" t="str">
        <f>IF(ISBLANK('Ethiopia 2013'!$H$25),"",'Ethiopia 2013'!$H$25)</f>
        <v>No</v>
      </c>
      <c r="Z14" s="72" t="str">
        <f>IF(ISBLANK('Ethiopia 2013'!$D$26),"",'Ethiopia 2013'!$D$26)</f>
        <v>Yes</v>
      </c>
      <c r="AA14" s="72" t="str">
        <f>IF(ISBLANK('Ethiopia 2013'!$F$26),"",'Ethiopia 2013'!$F$26)</f>
        <v>Federal Ministry of Health</v>
      </c>
      <c r="AB14" s="72" t="str">
        <f>IF(ISBLANK('Ethiopia 2013'!$H$26),"",'Ethiopia 2013'!$H$26)</f>
        <v xml:space="preserve">Director General, Health Promotion and Disease Prevention Directorate &amp; Urban Health Promotion and Disease Prevention Directorate </v>
      </c>
      <c r="AC14" s="86"/>
      <c r="AD14" s="73" t="str">
        <f>IF(ISBLANK('Ethiopia 2013'!$F$28),"",'Ethiopia 2013'!$F$28)</f>
        <v>July</v>
      </c>
      <c r="AE14" s="73" t="str">
        <f>IF(ISBLANK('Ethiopia 2013'!$H$28),"",'Ethiopia 2013'!$H$28)</f>
        <v>June</v>
      </c>
      <c r="AF14" s="371">
        <f>IF(ISBLANK('Ethiopia 2013'!$G$29),"",'Ethiopia 2013'!$G$29)</f>
        <v>34582421</v>
      </c>
      <c r="AG14" s="109" t="str">
        <f>IF(ISBLANK('Ethiopia 2013'!$E$30),"",'Ethiopia 2013'!$E$30)</f>
        <v>07/11-06/12</v>
      </c>
      <c r="AH14" s="109" t="str">
        <f>IF(ISBLANK('Ethiopia 2013'!$G$30),"",'Ethiopia 2013'!$G$30)</f>
        <v xml:space="preserve">The FMOH and PFSA with the technical assistance from the USAID | DELIVER PROJECT </v>
      </c>
      <c r="AI14" s="109" t="str">
        <f>IF(ISBLANK('Ethiopia 2013'!$H$31),"",'Ethiopia 2013'!$H$31)</f>
        <v>Yes</v>
      </c>
      <c r="AJ14" s="74" t="str">
        <f>IF(ISBLANK('Ethiopia 2013'!$H$32),"",'Ethiopia 2013'!$H$32)</f>
        <v>Yes</v>
      </c>
      <c r="AK14" s="74">
        <f>IF(ISBLANK('Ethiopia 2013'!$E$35),"",'Ethiopia 2013'!$E$35)</f>
        <v>711111</v>
      </c>
      <c r="AL14" s="73" t="str">
        <f>IF(ISBLANK('Ethiopia 2013'!$F$35),"",'Ethiopia 2013'!$F$35)</f>
        <v>07/11-06/12</v>
      </c>
      <c r="AM14" s="73" t="str">
        <f>IF(ISBLANK('Ethiopia 2013'!$G$35),"",'Ethiopia 2013'!$G$35)</f>
        <v xml:space="preserve">Ministry records </v>
      </c>
      <c r="AN14" s="73" t="str">
        <f>IF(ISBLANK('Ethiopia 2013'!$H$35),"",'Ethiopia 2013'!$H$35)</f>
        <v xml:space="preserve">$311,111 was allocated by the regional governments </v>
      </c>
      <c r="AO14" s="74">
        <f>IF(ISBLANK('Ethiopia 2013'!$E$36),"",'Ethiopia 2013'!$E$36)</f>
        <v>16200000</v>
      </c>
      <c r="AP14" s="73" t="str">
        <f>IF(ISBLANK('Ethiopia 2013'!$F$36),"",'Ethiopia 2013'!$F$36)</f>
        <v>07/11-06/12</v>
      </c>
      <c r="AQ14" s="73" t="str">
        <f>IF(ISBLANK('Ethiopia 2013'!$G$36),"",'Ethiopia 2013'!$G$36)</f>
        <v xml:space="preserve">Ministry Records </v>
      </c>
      <c r="AR14" s="73" t="str">
        <f>IF(ISBLANK('Ethiopia 2013'!$H$36),"",'Ethiopia 2013'!$H$36)</f>
        <v/>
      </c>
      <c r="AS14" s="74">
        <f>IF(ISBLANK('Ethiopia 2013'!$E$37),"",'Ethiopia 2013'!$E$37)</f>
        <v>16911111</v>
      </c>
      <c r="AT14" s="73" t="str">
        <f>IF(ISBLANK('Ethiopia 2013'!$H$37),"",'Ethiopia 2013'!$H$37)</f>
        <v>$6.6 million ($6,200,000 from World Bank + $400,000 internally generated funds) was initially allocated for  2010/11, but not spent within that period, so the government allocated it for this fiscal year.</v>
      </c>
      <c r="AU14" s="73" t="str">
        <f>IF(ISBLANK('Ethiopia 2013'!$H$38),"",'Ethiopia 2013'!$H$38)</f>
        <v>Yes</v>
      </c>
      <c r="AV14" s="73" t="str">
        <f>IF(ISBLANK('Ethiopia 2013'!$D$41),"",'Ethiopia 2013'!$D$41)</f>
        <v>Yes</v>
      </c>
      <c r="AW14" s="73" t="str">
        <f>IF(ISBLANK('Ethiopia 2013'!$D$42),"",'Ethiopia 2013'!$D$42)</f>
        <v xml:space="preserve">tax revenue </v>
      </c>
      <c r="AX14" s="74">
        <f>IF(ISBLANK('Ethiopia 2013'!$E$41),"",'Ethiopia 2013'!$E$41)</f>
        <v>400000</v>
      </c>
      <c r="AY14" s="74" t="str">
        <f>IF(ISBLANK('Ethiopia 2013'!$F$41),"",'Ethiopia 2013'!$F$41)</f>
        <v>07/11-06/12</v>
      </c>
      <c r="AZ14" s="74" t="str">
        <f>IF(ISBLANK('Ethiopia 2013'!$G$41),"",'Ethiopia 2013'!$G$41)</f>
        <v xml:space="preserve">Ministry records </v>
      </c>
      <c r="BA14" s="73" t="str">
        <f>IF(ISBLANK('Ethiopia 2013'!$H$41),"",'Ethiopia 2013'!$H$41)</f>
        <v>The $311,111 allocated through the regional governments was not spent this fiscal year.</v>
      </c>
      <c r="BB14" s="73" t="str">
        <f>IF(ISBLANK('Ethiopia 2013'!$D$43),"",'Ethiopia 2013'!$D$43)</f>
        <v>Yes</v>
      </c>
      <c r="BC14" s="74" t="str">
        <f>IF(ISBLANK('Ethiopia 2013'!$D$44),"",'Ethiopia 2013'!$D$44)</f>
        <v xml:space="preserve">World Bank basket funding, MDG pooled fund </v>
      </c>
      <c r="BD14" s="74">
        <f>IF(ISBLANK('Ethiopia 2013'!$E$43),"",'Ethiopia 2013'!$E$43)</f>
        <v>16200000</v>
      </c>
      <c r="BE14" s="74" t="str">
        <f>IF(ISBLANK('Ethiopia 2013'!$F$43),"",'Ethiopia 2013'!$F$43)</f>
        <v>07/11-06/12</v>
      </c>
      <c r="BF14" s="74" t="str">
        <f>IF(ISBLANK('Ethiopia 2013'!$G$43),"",'Ethiopia 2013'!$G$43)</f>
        <v xml:space="preserve">Ministry records </v>
      </c>
      <c r="BG14" s="73" t="str">
        <f>IF(ISBLANK('Ethiopia 2013'!$H$43),"",'Ethiopia 2013'!$H$43)</f>
        <v/>
      </c>
      <c r="BH14" s="763">
        <f>IF(ISBLANK('Ethiopia 2013'!$E$45),"",'Ethiopia 2013'!$E$45)</f>
        <v>16600000</v>
      </c>
      <c r="BI14" s="73" t="str">
        <f>IF(ISBLANK('Ethiopia 2013'!$H$45),"",'Ethiopia 2013'!$H$45)</f>
        <v>Out of the total spent, $6.6 million ($6,200,000 from World Bank + $400,000 internally generated funds) was allocated for  2010/11, though spent in this fiscal year.</v>
      </c>
      <c r="BJ14" s="75"/>
      <c r="BK14" s="73" t="str">
        <f>IF(ISBLANK('Ethiopia 2013'!$D$49),"",'Ethiopia 2013'!$D$49)</f>
        <v>Yes</v>
      </c>
      <c r="BL14" s="74" t="str">
        <f>IF(ISBLANK('Ethiopia 2013'!$D$50),"",'Ethiopia 2013'!$D$50)</f>
        <v>USAID, UNFPA</v>
      </c>
      <c r="BM14" s="74">
        <f>IF(ISBLANK('Ethiopia 2013'!$E$49),"",'Ethiopia 2013'!$E$49)</f>
        <v>21825214</v>
      </c>
      <c r="BN14" s="74" t="str">
        <f>IF(ISBLANK('Ethiopia 2013'!$F$49),"",'Ethiopia 2013'!$F$49)</f>
        <v>07/11-06/12</v>
      </c>
      <c r="BO14" s="74" t="str">
        <f>IF(ISBLANK('Ethiopia 2013'!$G$49),"",'Ethiopia 2013'!$G$49)</f>
        <v>RHI</v>
      </c>
      <c r="BP14" s="73" t="str">
        <f>IF(ISBLANK('Ethiopia 2013'!$H$49),"",'Ethiopia 2013'!$H$49)</f>
        <v/>
      </c>
      <c r="BQ14" s="73" t="str">
        <f>IF(ISBLANK('Ethiopia 2013'!$D$51),"",'Ethiopia 2013'!$D$51)</f>
        <v>No</v>
      </c>
      <c r="BR14" s="74">
        <f>IF(ISBLANK('Ethiopia 2013'!$E$51),"",'Ethiopia 2013'!$E$51)</f>
        <v>0</v>
      </c>
      <c r="BS14" s="74" t="str">
        <f>IF(ISBLANK('Ethiopia 2013'!$F$51),"",'Ethiopia 2013'!$F$51)</f>
        <v>07/11-06/12</v>
      </c>
      <c r="BT14" s="89" t="str">
        <f>IF(ISBLANK('Ethiopia 2013'!$G$51),"",'Ethiopia 2013'!$G$51)</f>
        <v>RHI</v>
      </c>
      <c r="BU14" s="74" t="str">
        <f>IF(ISBLANK('Ethiopia 2013'!$H$51),"",'Ethiopia 2013'!$H$51)</f>
        <v/>
      </c>
      <c r="BV14" s="73" t="str">
        <f>IF(ISBLANK('Ethiopia 2013'!$D$52),"",'Ethiopia 2013'!$D$52)</f>
        <v>No</v>
      </c>
      <c r="BW14" s="74">
        <f>IF(ISBLANK('Ethiopia 2013'!$E$52),"",'Ethiopia 2013'!$E$52)</f>
        <v>0</v>
      </c>
      <c r="BX14" s="73" t="str">
        <f>IF(ISBLANK('Ethiopia 2013'!$F$52),"",'Ethiopia 2013'!$F$52)</f>
        <v>07/11-06/12</v>
      </c>
      <c r="BY14" s="74" t="str">
        <f>IF(ISBLANK('Ethiopia 2013'!$G$52),"",'Ethiopia 2013'!$G$52)</f>
        <v>RHI</v>
      </c>
      <c r="BZ14" s="74" t="str">
        <f>IF(ISBLANK('Ethiopia 2013'!$H$52),"",'Ethiopia 2013'!$H$52)</f>
        <v xml:space="preserve">Ethiopia has not started to use the GF money for contraceptive procurment </v>
      </c>
      <c r="CA14" s="763">
        <f>IF(ISBLANK('Ethiopia 2013'!$E$53),"",'Ethiopia 2013'!$E$53)</f>
        <v>21825214</v>
      </c>
      <c r="CB14" s="74" t="str">
        <f>IF(ISBLANK('Ethiopia 2013'!$H$53),"",'Ethiopia 2013'!$H$53)</f>
        <v/>
      </c>
      <c r="CC14" s="76">
        <f>IF(ISBLANK('Ethiopia 2013'!$F$56),"",'Ethiopia 2013'!$F$56)</f>
        <v>0.43200800391118188</v>
      </c>
      <c r="CD14" s="73" t="str">
        <f>IF(ISBLANK('Ethiopia 2013'!$G$56),"",'Ethiopia 2013'!$G$56)</f>
        <v xml:space="preserve">Comments:
</v>
      </c>
      <c r="CE14" s="76">
        <f>IF(ISBLANK('Ethiopia 2013'!$F$57),"",'Ethiopia 2013'!$F$57)</f>
        <v>2.4096385542168676E-2</v>
      </c>
      <c r="CF14" s="73" t="str">
        <f>IF(ISBLANK('Ethiopia 2013'!$G$57),"",'Ethiopia 2013'!$G$57)</f>
        <v xml:space="preserve">Comments:
</v>
      </c>
      <c r="CG14" s="76">
        <f>IF(ISBLANK('Ethiopia 2013'!$F$58),"",'Ethiopia 2013'!$F$58)</f>
        <v>1.1111198374457358</v>
      </c>
      <c r="CH14" s="73" t="str">
        <f>IF(ISBLANK('Ethiopia 2013'!$G$58),"",'Ethiopia 2013'!$G$58)</f>
        <v xml:space="preserve">Comments: Out of the total government expenditure, 6.6 million USD was allocated for 2010/11, though spent in 2011/12. </v>
      </c>
      <c r="CI14" s="73" t="str">
        <f>IF(ISBLANK('Ethiopia 2013'!$F$59),"",'Ethiopia 2013'!$F$59)</f>
        <v/>
      </c>
      <c r="CJ14" s="73" t="str">
        <f>IF(ISBLANK('Ethiopia 2013'!$G$59),"",'Ethiopia 2013'!$G$59)</f>
        <v xml:space="preserve">Comments:
</v>
      </c>
      <c r="CK14" s="73" t="str">
        <f>IF(ISBLANK('Ethiopia 2013'!$F$61),"",'Ethiopia 2013'!$F$61)</f>
        <v>The government (e.g., Central Medical Stores, MOH logistics unit, MOH procurement unit)</v>
      </c>
      <c r="CL14" s="73" t="str">
        <f>IF(ISBLANK('Ethiopia 2013'!$F$62),"",'Ethiopia 2013'!$F$62)</f>
        <v>Pharmacutical Fund and Supply Agency (PFSA)</v>
      </c>
      <c r="CM14" s="73" t="str">
        <f>IF(ISBLANK('Ethiopia 2013'!$F$63),"",'Ethiopia 2013'!$F$63)</f>
        <v>Yes</v>
      </c>
      <c r="CN14" s="73" t="str">
        <f>IF(ISBLANK('Ethiopia 2013'!$D$64),"",'Ethiopia 2013'!$D$64)</f>
        <v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Pharmacutical Fund &amp; Supply Agency (PFSA) has handled the procurement of contraceptives from Protection of Basic Services (PBS)II, MDG pooled funds, and internally generated funds, except for IUCDs. As part of the IUCD scale-up initative,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CO14" s="106"/>
      <c r="CP14" s="77"/>
      <c r="CQ14" s="78" t="str">
        <f>IF(ISBLANK('Ethiopia 2013'!$D$68),"",'Ethiopia 2013'!$D$68)</f>
        <v>Yes</v>
      </c>
      <c r="CR14" s="78" t="str">
        <f>IF(ISBLANK('Ethiopia 2013'!$D$69),"",'Ethiopia 2013'!$D$69)</f>
        <v>Yes</v>
      </c>
      <c r="CS14" s="78" t="str">
        <f>IF(ISBLANK('Ethiopia 2013'!$D$70),"",'Ethiopia 2013'!$D$70)</f>
        <v>Yes</v>
      </c>
      <c r="CT14" s="78" t="str">
        <f>IF(ISBLANK('Ethiopia 2013'!$D$71),"",'Ethiopia 2013'!$D$71)</f>
        <v>Yes</v>
      </c>
      <c r="CU14" s="78" t="str">
        <f>IF(ISBLANK('Ethiopia 2013'!$D$72),"",'Ethiopia 2013'!$D$72)</f>
        <v>Yes</v>
      </c>
      <c r="CV14" s="78" t="str">
        <f>IF(ISBLANK('Ethiopia 2013'!$D$73),"",'Ethiopia 2013'!$D$73)</f>
        <v>Yes</v>
      </c>
      <c r="CW14" s="78" t="str">
        <f>IF(ISBLANK('Ethiopia 2013'!$D$74),"",'Ethiopia 2013'!$D$74)</f>
        <v>No</v>
      </c>
      <c r="CX14" s="78" t="str">
        <f>IF(ISBLANK('Ethiopia 2013'!$D$75),"",'Ethiopia 2013'!$D$75)</f>
        <v>Yes</v>
      </c>
      <c r="CY14" s="78" t="str">
        <f>IF(ISBLANK('Ethiopia 2013'!$D$76),"",'Ethiopia 2013'!$D$76)</f>
        <v>Yes</v>
      </c>
      <c r="CZ14" s="78" t="str">
        <f>IF(ISBLANK('Ethiopia 2013'!$D$77),"",'Ethiopia 2013'!$D$77)</f>
        <v>Yes</v>
      </c>
      <c r="DA14" s="78" t="str">
        <f>IF(ISBLANK('Ethiopia 2013'!$D$78),"",'Ethiopia 2013'!$D$78)</f>
        <v>No</v>
      </c>
      <c r="DB14" s="78" t="str">
        <f>IF(ISBLANK('Ethiopia 2013'!$D$79),"",'Ethiopia 2013'!$D$79)</f>
        <v/>
      </c>
      <c r="DC14" s="77"/>
      <c r="DD14" s="78" t="str">
        <f>IF(ISBLANK('Ethiopia 2013'!$F$68),"",'Ethiopia 2013'!$F$68)</f>
        <v>Yes</v>
      </c>
      <c r="DE14" s="78" t="str">
        <f>IF(ISBLANK('Ethiopia 2013'!$F$69),"",'Ethiopia 2013'!$F$69)</f>
        <v>Yes</v>
      </c>
      <c r="DF14" s="78" t="str">
        <f>IF(ISBLANK('Ethiopia 2013'!$F$70),"",'Ethiopia 2013'!$F$70)</f>
        <v>Yes</v>
      </c>
      <c r="DG14" s="78" t="str">
        <f>IF(ISBLANK('Ethiopia 2013'!$F$71),"",'Ethiopia 2013'!$F$71)</f>
        <v>Yes</v>
      </c>
      <c r="DH14" s="78" t="str">
        <f>IF(ISBLANK('Ethiopia 2013'!$F$72),"",'Ethiopia 2013'!$F$72)</f>
        <v>Yes</v>
      </c>
      <c r="DI14" s="78" t="str">
        <f>IF(ISBLANK('Ethiopia 2013'!$F$73),"",'Ethiopia 2013'!$F$73)</f>
        <v>Yes</v>
      </c>
      <c r="DJ14" s="78" t="str">
        <f>IF(ISBLANK('Ethiopia 2013'!$F$74),"",'Ethiopia 2013'!$F$74)</f>
        <v>No</v>
      </c>
      <c r="DK14" s="78" t="str">
        <f>IF(ISBLANK('Ethiopia 2013'!$F$75),"",'Ethiopia 2013'!$F$75)</f>
        <v>Yes</v>
      </c>
      <c r="DL14" s="78" t="str">
        <f>IF(ISBLANK('Ethiopia 2013'!$F$76),"",'Ethiopia 2013'!$F$76)</f>
        <v>Yes</v>
      </c>
      <c r="DM14" s="78" t="str">
        <f>IF(ISBLANK('Ethiopia 2013'!$F$77),"",'Ethiopia 2013'!$F$77)</f>
        <v>Yes</v>
      </c>
      <c r="DN14" s="78" t="str">
        <f>IF(ISBLANK('Ethiopia 2013'!$F$78),"",'Ethiopia 2013'!$F$78)</f>
        <v>No</v>
      </c>
      <c r="DO14" s="78" t="str">
        <f>IF(ISBLANK('Ethiopia 2013'!$F$79),"",'Ethiopia 2013'!$F$79)</f>
        <v/>
      </c>
      <c r="DP14" s="79"/>
      <c r="DQ14" s="78" t="str">
        <f>IF(ISBLANK('Ethiopia 2013'!$G$68),"",'Ethiopia 2013'!$G$68)</f>
        <v>Yes</v>
      </c>
      <c r="DR14" s="78" t="str">
        <f>IF(ISBLANK('Ethiopia 2013'!$G$69),"",'Ethiopia 2013'!$G$69)</f>
        <v>Yes</v>
      </c>
      <c r="DS14" s="78" t="str">
        <f>IF(ISBLANK('Ethiopia 2013'!$G$70),"",'Ethiopia 2013'!$G$70)</f>
        <v>Yes</v>
      </c>
      <c r="DT14" s="78" t="str">
        <f>IF(ISBLANK('Ethiopia 2013'!$G$71),"",'Ethiopia 2013'!$G$71)</f>
        <v>Yes</v>
      </c>
      <c r="DU14" s="78" t="str">
        <f>IF(ISBLANK('Ethiopia 2013'!$G$72),"",'Ethiopia 2013'!$G$72)</f>
        <v>Yes</v>
      </c>
      <c r="DV14" s="78" t="str">
        <f>IF(ISBLANK('Ethiopia 2013'!$G$73),"",'Ethiopia 2013'!$G$73)</f>
        <v>Yes</v>
      </c>
      <c r="DW14" s="78" t="str">
        <f>IF(ISBLANK('Ethiopia 2013'!$G$74),"",'Ethiopia 2013'!$G$74)</f>
        <v>No</v>
      </c>
      <c r="DX14" s="78" t="str">
        <f>IF(ISBLANK('Ethiopia 2013'!$G$75),"",'Ethiopia 2013'!$G$75)</f>
        <v>Yes</v>
      </c>
      <c r="DY14" s="78" t="str">
        <f>IF(ISBLANK('Ethiopia 2013'!$G$76),"",'Ethiopia 2013'!$G$76)</f>
        <v>Yes</v>
      </c>
      <c r="DZ14" s="78" t="str">
        <f>IF(ISBLANK('Ethiopia 2013'!$G$77),"",'Ethiopia 2013'!$G$77)</f>
        <v>Yes</v>
      </c>
      <c r="EA14" s="78" t="str">
        <f>IF(ISBLANK('Ethiopia 2013'!$G$78),"",'Ethiopia 2013'!$G$78)</f>
        <v>No</v>
      </c>
      <c r="EB14" s="78" t="str">
        <f>IF(ISBLANK('Ethiopia 2013'!$G$79),"",'Ethiopia 2013'!$G$79)</f>
        <v/>
      </c>
      <c r="EC14" s="79"/>
      <c r="ED14" s="78" t="str">
        <f>IF(ISBLANK('Ethiopia 2013'!$H$68),"",'Ethiopia 2013'!$H$68)</f>
        <v>Yes</v>
      </c>
      <c r="EE14" s="78" t="str">
        <f>IF(ISBLANK('Ethiopia 2013'!$H$69),"",'Ethiopia 2013'!$H$69)</f>
        <v>Yes</v>
      </c>
      <c r="EF14" s="78" t="str">
        <f>IF(ISBLANK('Ethiopia 2013'!$H$70),"",'Ethiopia 2013'!$H$70)</f>
        <v>Yes</v>
      </c>
      <c r="EG14" s="78" t="str">
        <f>IF(ISBLANK('Ethiopia 2013'!$H$71),"",'Ethiopia 2013'!$H$71)</f>
        <v>Yes</v>
      </c>
      <c r="EH14" s="78" t="str">
        <f>IF(ISBLANK('Ethiopia 2013'!$H$72),"",'Ethiopia 2013'!$H$72)</f>
        <v>Yes</v>
      </c>
      <c r="EI14" s="78" t="str">
        <f>IF(ISBLANK('Ethiopia 2013'!$H$73),"",'Ethiopia 2013'!$H$73)</f>
        <v>Yes</v>
      </c>
      <c r="EJ14" s="78" t="str">
        <f>IF(ISBLANK('Ethiopia 2013'!$H$74),"",'Ethiopia 2013'!$H$74)</f>
        <v>Yes</v>
      </c>
      <c r="EK14" s="78" t="str">
        <f>IF(ISBLANK('Ethiopia 2013'!$H$75),"",'Ethiopia 2013'!$H$75)</f>
        <v>Yes</v>
      </c>
      <c r="EL14" s="78" t="str">
        <f>IF(ISBLANK('Ethiopia 2013'!$H$76),"",'Ethiopia 2013'!$H$76)</f>
        <v>No</v>
      </c>
      <c r="EM14" s="78" t="str">
        <f>IF(ISBLANK('Ethiopia 2013'!$H$77),"",'Ethiopia 2013'!$H$77)</f>
        <v>No</v>
      </c>
      <c r="EN14" s="78" t="str">
        <f>IF(ISBLANK('Ethiopia 2013'!$H$78),"",'Ethiopia 2013'!$H$78)</f>
        <v>No</v>
      </c>
      <c r="EO14" s="78" t="str">
        <f>IF(ISBLANK('Ethiopia 2013'!$H$79),"",'Ethiopia 2013'!$H$79)</f>
        <v/>
      </c>
      <c r="EP14" s="78" t="str">
        <f>IF(ISBLANK('Ethiopia 2013'!$D$80),"",'Ethiopia 2013'!$D$80)</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EQ14" s="80"/>
      <c r="ER14" s="81" t="str">
        <f>IF(ISBLANK('Ethiopia 2013'!$H$82),"",'Ethiopia 2013'!$H$82)</f>
        <v>Yes</v>
      </c>
      <c r="ES14" s="81" t="str">
        <f>IF(ISBLANK('Ethiopia 2013'!$C$85),"",'Ethiopia 2013'!$C$85)</f>
        <v xml:space="preserve">National Reproductive Health Strategy </v>
      </c>
      <c r="ET14" s="81" t="str">
        <f>IF(ISBLANK('Ethiopia 2013'!$D$85),"",'Ethiopia 2013'!$D$85)</f>
        <v>2006-2015</v>
      </c>
      <c r="EU14" s="81" t="str">
        <f>IF(ISBLANK('Ethiopia 2013'!$F$85),"",'Ethiopia 2013'!$F$85)</f>
        <v>Yes</v>
      </c>
      <c r="EV14" s="81" t="str">
        <f>IF(ISBLANK('Ethiopia 2013'!$G$85),"",'Ethiopia 2013'!$G$85)</f>
        <v>Yes</v>
      </c>
      <c r="EW14" s="81" t="str">
        <f>IF(ISBLANK('Ethiopia 2013'!$F$86),"",'Ethiopia 2013'!$F$86)</f>
        <v>No</v>
      </c>
      <c r="EX14" s="81" t="str">
        <f>IF(ISBLANK('Ethiopia 2013'!$E$87),"",'Ethiopia 2013'!$E$87)</f>
        <v>Not applicable</v>
      </c>
      <c r="EY14" s="81" t="str">
        <f>IF(ISBLANK('Ethiopia 2013'!$E$88),"",'Ethiopia 2013'!$E$88)</f>
        <v>Not applicable</v>
      </c>
      <c r="EZ14" s="81" t="str">
        <f>IF(ISBLANK('Ethiopia 2013'!$H$89),"",'Ethiopia 2013'!$H$89)</f>
        <v>No</v>
      </c>
      <c r="FA14" s="81" t="str">
        <f>IF(ISBLANK('Ethiopia 2013'!$D$90),"",'Ethiopia 2013'!$D$90)</f>
        <v>Not applicable</v>
      </c>
      <c r="FB14" s="81" t="str">
        <f>IF(ISBLANK('Ethiopia 2013'!$H$91),"",'Ethiopia 2013'!$H$91)</f>
        <v>Yes</v>
      </c>
      <c r="FC14" s="81" t="str">
        <f>IF(ISBLANK('Ethiopia 2013'!$D$92),"",'Ethiopia 2013'!$D$92)</f>
        <v xml:space="preserve">National RH Strategy (mentions enhancing CS through the effective use of social marketing), Adolesent Reproductive Health Strategy, Family Planning Policy Guideline </v>
      </c>
      <c r="FD14" s="276"/>
      <c r="FE14" s="81" t="str">
        <f>IF(ISBLANK('Ethiopia 2013'!$D$95),"",'Ethiopia 2013'!$D$95)</f>
        <v>Health Extension Worker</v>
      </c>
      <c r="FF14" s="81" t="str">
        <f>IF(ISBLANK('Ethiopia 2013'!$G$95),"",'Ethiopia 2013'!$G$95)</f>
        <v>Nurse</v>
      </c>
      <c r="FG14" s="81" t="str">
        <f>IF(ISBLANK('Ethiopia 2013'!$D$96),"",'Ethiopia 2013'!$D$96)</f>
        <v>Health Extension Worker</v>
      </c>
      <c r="FH14" s="81" t="str">
        <f>IF(ISBLANK('Ethiopia 2013'!$G$96),"",'Ethiopia 2013'!$G$96)</f>
        <v>Nurse</v>
      </c>
      <c r="FI14" s="81" t="str">
        <f>IF(ISBLANK('Ethiopia 2013'!$D$97),"",'Ethiopia 2013'!$D$97)</f>
        <v>Health Extension Worker</v>
      </c>
      <c r="FJ14" s="81" t="str">
        <f>IF(ISBLANK('Ethiopia 2013'!$G$97),"",'Ethiopia 2013'!$G$97)</f>
        <v>Clinical Officer</v>
      </c>
      <c r="FK14" s="81" t="str">
        <f>IF(ISBLANK('Ethiopia 2013'!$D$98),"",'Ethiopia 2013'!$D$98)</f>
        <v>Nurse</v>
      </c>
      <c r="FL14" s="81" t="str">
        <f>IF(ISBLANK('Ethiopia 2013'!$G$98),"",'Ethiopia 2013'!$G$98)</f>
        <v>Clinical Officer</v>
      </c>
      <c r="FM14" s="81" t="str">
        <f>IF(ISBLANK('Ethiopia 2013'!$D$99),"",'Ethiopia 2013'!$D$99)</f>
        <v>Health Extension Worker</v>
      </c>
      <c r="FN14" s="81" t="str">
        <f>IF(ISBLANK('Ethiopia 2013'!$G$99),"",'Ethiopia 2013'!$G$99)</f>
        <v>Nurse</v>
      </c>
      <c r="FO14" s="81" t="str">
        <f>IF(ISBLANK('Ethiopia 2013'!$D$100),"",'Ethiopia 2013'!$D$100)</f>
        <v>Health Extension Worker</v>
      </c>
      <c r="FP14" s="81" t="str">
        <f>IF(ISBLANK('Ethiopia 2013'!$G$100),"",'Ethiopia 2013'!$G$100)</f>
        <v>Nurse</v>
      </c>
      <c r="FQ14" s="81" t="str">
        <f>IF(ISBLANK('Ethiopia 2013'!$D$101),"",'Ethiopia 2013'!$D$101)</f>
        <v>Clinical Officer</v>
      </c>
      <c r="FR14" s="81" t="str">
        <f>IF(ISBLANK('Ethiopia 2013'!$G$101),"",'Ethiopia 2013'!$G$101)</f>
        <v>Clinical Officer</v>
      </c>
      <c r="FS14" s="81" t="str">
        <f>IF(ISBLANK('Ethiopia 2013'!$D$102),"",'Ethiopia 2013'!$D$102)</f>
        <v>Not applicable</v>
      </c>
      <c r="FT14" s="81" t="str">
        <f>IF(ISBLANK('Ethiopia 2013'!$G$102),"",'Ethiopia 2013'!$G$102)</f>
        <v>Not applicable</v>
      </c>
      <c r="FU14" s="81" t="str">
        <f>IF(ISBLANK('Ethiopia 2013'!$D$103),"",'Ethiopia 2013'!$D$103)</f>
        <v xml:space="preserve">Health Extension Workers are allowed to insert the one-rod implant (Implanon). Pharmacists, pharmacy technicians, and druggists are allowed to dispense oral pills, emergency pills, and male and/or female condoms in retail outlets. </v>
      </c>
      <c r="FV14" s="87"/>
      <c r="FW14" s="81" t="str">
        <f>IF(ISBLANK('Ethiopia 2013'!$D$106),"",'Ethiopia 2013'!$D$106)</f>
        <v>No</v>
      </c>
      <c r="FX14" s="81" t="str">
        <f>IF(ISBLANK('Ethiopia 2013'!$E$106),"",'Ethiopia 2013'!$E$106)</f>
        <v/>
      </c>
      <c r="FY14" s="81" t="str">
        <f>IF(ISBLANK('Ethiopia 2013'!$H$106),"",'Ethiopia 2013'!$H$106)</f>
        <v/>
      </c>
      <c r="FZ14" s="81" t="str">
        <f>IF(ISBLANK('Ethiopia 2013'!$D$107),"",'Ethiopia 2013'!$D$107)</f>
        <v>No</v>
      </c>
      <c r="GA14" s="81" t="str">
        <f>IF(ISBLANK('Ethiopia 2013'!$E$107),"",'Ethiopia 2013'!$E$107)</f>
        <v/>
      </c>
      <c r="GB14" s="81" t="str">
        <f>IF(ISBLANK('Ethiopia 2013'!$H$107),"",'Ethiopia 2013'!$H$107)</f>
        <v/>
      </c>
      <c r="GC14" s="81" t="str">
        <f>IF(ISBLANK('Ethiopia 2013'!$D$108),"",'Ethiopia 2013'!$D$108)</f>
        <v>No</v>
      </c>
      <c r="GD14" s="81" t="str">
        <f>IF(ISBLANK('Ethiopia 2013'!$E$108),"",'Ethiopia 2013'!$E$108)</f>
        <v/>
      </c>
      <c r="GE14" s="81" t="str">
        <f>IF(ISBLANK('Ethiopia 2013'!$H$108),"",'Ethiopia 2013'!$H$108)</f>
        <v/>
      </c>
      <c r="GF14" s="82"/>
      <c r="GG14" s="81" t="str">
        <f>IF(ISBLANK('Ethiopia 2013'!$G$111),"",'Ethiopia 2013'!$G$111)</f>
        <v>No</v>
      </c>
      <c r="GH14" s="81" t="str">
        <f>IF(ISBLANK('Ethiopia 2013'!$G$112),"",'Ethiopia 2013'!$G$112)</f>
        <v>No</v>
      </c>
      <c r="GI14" s="81" t="str">
        <f>IF(ISBLANK('Ethiopia 2013'!$G$113),"",'Ethiopia 2013'!$G$113)</f>
        <v>Not applicable</v>
      </c>
      <c r="GJ14" s="81" t="str">
        <f>IF(ISBLANK('Ethiopia 2013'!$D$114),"",'Ethiopia 2013'!$D$114)</f>
        <v>Not applicable</v>
      </c>
      <c r="GK14" s="82"/>
      <c r="GL14" s="81" t="str">
        <f>IF(ISBLANK('Ethiopia 2013'!$G$116),"",'Ethiopia 2013'!$G$116)</f>
        <v>Yes</v>
      </c>
      <c r="GM14" s="81" t="str">
        <f>IF(ISBLANK('Ethiopia 2013'!$G$117),"",'Ethiopia 2013'!$G$117)</f>
        <v>Yes</v>
      </c>
      <c r="GN14" s="81" t="str">
        <f>IF(ISBLANK('Ethiopia 2013'!$G$118),"",'Ethiopia 2013'!$G$118)</f>
        <v>Yes</v>
      </c>
      <c r="GO14" s="81" t="str">
        <f>IF(ISBLANK('Ethiopia 2013'!$G$119),"",'Ethiopia 2013'!$G$119)</f>
        <v>Yes</v>
      </c>
      <c r="GP14" s="81" t="str">
        <f>IF(ISBLANK('Ethiopia 2013'!$G$120),"",'Ethiopia 2013'!$G$120)</f>
        <v>Yes</v>
      </c>
      <c r="GQ14" s="81" t="str">
        <f>IF(ISBLANK('Ethiopia 2013'!$G$121),"",'Ethiopia 2013'!$G$121)</f>
        <v>Yes</v>
      </c>
      <c r="GR14" s="81" t="str">
        <f>IF(ISBLANK('Ethiopia 2013'!$G$122),"",'Ethiopia 2013'!$G$122)</f>
        <v>Yes</v>
      </c>
      <c r="GS14" s="81" t="str">
        <f>IF(ISBLANK('Ethiopia 2013'!$G$123),"",'Ethiopia 2013'!$G$123)</f>
        <v>Yes</v>
      </c>
      <c r="GT14" s="81" t="str">
        <f>IF(ISBLANK('Ethiopia 2013'!$G$124),"",'Ethiopia 2013'!$G$124)</f>
        <v>No</v>
      </c>
      <c r="GU14" s="81" t="str">
        <f>IF(ISBLANK('Ethiopia 2013'!$G$125),"",'Ethiopia 2013'!$G$125)</f>
        <v>Yes</v>
      </c>
      <c r="GV14" s="81" t="str">
        <f>IF(ISBLANK('Ethiopia 2013'!$F$126),"",'Ethiopia 2013'!$F$126)</f>
        <v xml:space="preserve">Diaphragm with spermicidal </v>
      </c>
      <c r="GW14" s="81">
        <f>IF(ISBLANK('Ethiopia 2013'!$F$127),"",'Ethiopia 2013'!$F$127)</f>
        <v>2010</v>
      </c>
      <c r="GX14" s="81" t="str">
        <f>IF(ISBLANK('Ethiopia 2013'!$D$128),"",'Ethiopia 2013'!$D$128)</f>
        <v xml:space="preserve"> Essential Medicine List (EML)</v>
      </c>
      <c r="GY14" s="81" t="str">
        <f>IF(ISBLANK('Ethiopia 2013'!$D$129),"",'Ethiopia 2013'!$D$129)</f>
        <v/>
      </c>
      <c r="GZ14" s="82"/>
      <c r="HA14" s="81">
        <f>IF(ISBLANK('Ethiopia 2013'!$F$131),"",'Ethiopia 2013'!$F$131)</f>
        <v>2010</v>
      </c>
      <c r="HB14" s="81" t="str">
        <f>IF(ISBLANK('Ethiopia 2013'!$G$132),"",'Ethiopia 2013'!$G$132)</f>
        <v>No</v>
      </c>
      <c r="HC14" s="81" t="str">
        <f>IF(ISBLANK('Ethiopia 2013'!$G$133),"",'Ethiopia 2013'!$G$133)</f>
        <v>No</v>
      </c>
      <c r="HD14" s="81" t="str">
        <f>IF(ISBLANK('Ethiopia 2013'!$G$134),"",'Ethiopia 2013'!$G$134)</f>
        <v>Yes</v>
      </c>
      <c r="HE14" s="81" t="str">
        <f>IF(ISBLANK('Ethiopia 2013'!$G$135),"",'Ethiopia 2013'!$G$135)</f>
        <v>No</v>
      </c>
      <c r="HF14" s="81" t="str">
        <f>IF(ISBLANK('Ethiopia 2013'!$D$136),"",'Ethiopia 2013'!$D$136)</f>
        <v/>
      </c>
      <c r="HG14" s="90"/>
      <c r="HH14" s="83" t="str">
        <f>IF(ISBLANK('Ethiopia 2013'!$G$138),"",'Ethiopia 2013'!$G$138)</f>
        <v>Yes</v>
      </c>
      <c r="HI14" s="84"/>
      <c r="HJ14" s="83" t="str">
        <f>IF(ISBLANK('Ethiopia 2013'!$G$140),"",'Ethiopia 2013'!$G$140)</f>
        <v>No</v>
      </c>
      <c r="HK14" s="83" t="str">
        <f>IF(ISBLANK('Ethiopia 2013'!$G$141),"",'Ethiopia 2013'!$G$141)</f>
        <v>Yes</v>
      </c>
      <c r="HL14" s="83" t="str">
        <f>IF(ISBLANK('Ethiopia 2013'!$G$142),"",'Ethiopia 2013'!$G$142)</f>
        <v>No</v>
      </c>
      <c r="HM14" s="83" t="str">
        <f>IF(ISBLANK('Ethiopia 2013'!$G$143),"",'Ethiopia 2013'!$G$143)</f>
        <v>No</v>
      </c>
      <c r="HN14" s="83" t="str">
        <f>IF(ISBLANK('Ethiopia 2013'!$G$144),"",'Ethiopia 2013'!$G$144)</f>
        <v>Yes</v>
      </c>
      <c r="HO14" s="83" t="str">
        <f>IF(ISBLANK('Ethiopia 2013'!$G$145),"",'Ethiopia 2013'!$G$145)</f>
        <v>No</v>
      </c>
      <c r="HP14" s="83" t="str">
        <f>IF(ISBLANK('Ethiopia 2013'!$G$146),"",'Ethiopia 2013'!$G$146)</f>
        <v>Not applicable</v>
      </c>
      <c r="HQ14" s="83" t="str">
        <f>IF(ISBLANK('Ethiopia 2013'!$G$147),"",'Ethiopia 2013'!$G$147)</f>
        <v>No</v>
      </c>
      <c r="HR14" s="83" t="str">
        <f>IF(ISBLANK('Ethiopia 2013'!$G$148),"",'Ethiopia 2013'!$G$148)</f>
        <v>Not applicable</v>
      </c>
      <c r="HS14" s="83" t="str">
        <f>IF(ISBLANK('Ethiopia 2013'!$F$149),"",'Ethiopia 2013'!$F$149)</f>
        <v xml:space="preserve">07/11-06/12 </v>
      </c>
      <c r="HT14" s="83" t="str">
        <f>IF(ISBLANK('Ethiopia 2013'!$F$150),"",'Ethiopia 2013'!$F$150)</f>
        <v>LMIS</v>
      </c>
      <c r="HU14" s="84"/>
      <c r="HV14" s="83" t="str">
        <f>IF(ISBLANK('Ethiopia 2013'!$G$152),"",'Ethiopia 2013'!$G$152)</f>
        <v>No</v>
      </c>
      <c r="HW14" s="83" t="str">
        <f>IF(ISBLANK('Ethiopia 2013'!$G$153),"",'Ethiopia 2013'!$G$153)</f>
        <v>No</v>
      </c>
      <c r="HX14" s="88" t="str">
        <f>IF(ISBLANK('Ethiopia 2013'!$D$154),"",'Ethiopia 2013'!$D$154)</f>
        <v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v>
      </c>
      <c r="HY14" s="762" t="s">
        <v>280</v>
      </c>
    </row>
    <row r="15" spans="1:233" ht="39.950000000000003" customHeight="1">
      <c r="A15" s="846" t="s">
        <v>287</v>
      </c>
      <c r="B15" s="85"/>
      <c r="C15" s="72" t="str">
        <f>IF(ISBLANK('Georgia 2013'!$H$12),"",'Georgia 2013'!$H$12)</f>
        <v>Yes</v>
      </c>
      <c r="D15" s="72" t="str">
        <f>IF(ISBLANK('Georgia 2013'!$D$13),"",'Georgia 2013'!$D$13)</f>
        <v xml:space="preserve">National Reproductive Health Council </v>
      </c>
      <c r="E15" s="107"/>
      <c r="F15" s="72" t="str">
        <f>IF(ISBLANK('Georgia 2013'!$D$15),"",'Georgia 2013'!$D$15)</f>
        <v>Yes</v>
      </c>
      <c r="G15" s="72" t="str">
        <f>IF(ISBLANK('Georgia 2013'!$F$15),"",'Georgia 2013'!$F$15)</f>
        <v>John Snow, Inc. (JSI) (Under its USAID funded project, JSI is involved in social marketing of contraceptives in Georgia)</v>
      </c>
      <c r="H15" s="72" t="str">
        <f>IF(ISBLANK('Georgia 2013'!$D$16),"",'Georgia 2013'!$D$16)</f>
        <v>Yes</v>
      </c>
      <c r="I15" s="72" t="str">
        <f>IF(ISBLANK('Georgia 2013'!$F$16),"",'Georgia 2013'!$F$16)</f>
        <v>John Snow, Inc. (JSI)</v>
      </c>
      <c r="J15" s="72" t="str">
        <f>IF(ISBLANK('Georgia 2013'!$D$17),"",'Georgia 2013'!$D$17)</f>
        <v>No</v>
      </c>
      <c r="K15" s="72" t="str">
        <f>IF(ISBLANK('Georgia 2013'!$F$17),"",'Georgia 2013'!$F$17)</f>
        <v/>
      </c>
      <c r="L15" s="72" t="str">
        <f>IF(ISBLANK('Georgia 2013'!$D$18),"",'Georgia 2013'!$D$18)</f>
        <v>Yes</v>
      </c>
      <c r="M15" s="72" t="str">
        <f>IF(ISBLANK('Georgia 2013'!$F$18),"",'Georgia 2013'!$F$18)</f>
        <v>USAID</v>
      </c>
      <c r="N15" s="72" t="str">
        <f>IF(ISBLANK('Georgia 2013'!$D$19),"",'Georgia 2013'!$D$19)</f>
        <v>Yes</v>
      </c>
      <c r="O15" s="72" t="str">
        <f>IF(ISBLANK('Georgia 2013'!$F$19),"",'Georgia 2013'!$F$19)</f>
        <v>UNFPA, UNICEF, WHO</v>
      </c>
      <c r="P15" s="72" t="str">
        <f>IF(ISBLANK('Georgia 2013'!$D$20),"",'Georgia 2013'!$D$20)</f>
        <v>Yes</v>
      </c>
      <c r="Q15" s="72" t="str">
        <f>IF(ISBLANK('Georgia 2013'!$F$20),"",'Georgia 2013'!$F$20)</f>
        <v>The committee is chaired by the First Lady of Georgia and co-chaired by the Minister of Health and Deputy Minister of Health.</v>
      </c>
      <c r="R15" s="72" t="str">
        <f>IF(ISBLANK('Georgia 2013'!$D$21),"",'Georgia 2013'!$D$21)</f>
        <v>Not applicable</v>
      </c>
      <c r="S15" s="72" t="str">
        <f>IF(ISBLANK('Georgia 2013'!$F$21),"",'Georgia 2013'!$F$21)</f>
        <v/>
      </c>
      <c r="T15" s="72" t="str">
        <f>IF(ISBLANK('Georgia 2013'!$D$22),"",'Georgia 2013'!$D$22)</f>
        <v>No</v>
      </c>
      <c r="U15" s="72" t="str">
        <f>IF(ISBLANK('Georgia 2013'!$F$22),"",'Georgia 2013'!$F$22)</f>
        <v/>
      </c>
      <c r="V15" s="72" t="str">
        <f>IF(ISBLANK('Georgia 2013'!$D$23),"",'Georgia 2013'!$D$23)</f>
        <v>Yes</v>
      </c>
      <c r="W15" s="72" t="str">
        <f>IF(ISBLANK('Georgia 2013'!$F$23),"",'Georgia 2013'!$F$23)</f>
        <v>National Perinatal Center</v>
      </c>
      <c r="X15" s="72" t="str">
        <f>IF(ISBLANK('Georgia 2013'!$H$24),"",'Georgia 2013'!$H$24)</f>
        <v>6 or more times</v>
      </c>
      <c r="Y15" s="72" t="str">
        <f>IF(ISBLANK('Georgia 2013'!$H$25),"",'Georgia 2013'!$H$25)</f>
        <v>No</v>
      </c>
      <c r="Z15" s="72" t="str">
        <f>IF(ISBLANK('Georgia 2013'!$D$26),"",'Georgia 2013'!$D$26)</f>
        <v>No</v>
      </c>
      <c r="AA15" s="72" t="str">
        <f>IF(ISBLANK('Georgia 2013'!$F$26),"",'Georgia 2013'!$F$26)</f>
        <v>Not applicable</v>
      </c>
      <c r="AB15" s="72" t="str">
        <f>IF(ISBLANK('Georgia 2013'!$H$26),"",'Georgia 2013'!$H$26)</f>
        <v>Not applicable</v>
      </c>
      <c r="AC15" s="86"/>
      <c r="AD15" s="73" t="str">
        <f>IF(ISBLANK('Georgia 2013'!$F$28),"",'Georgia 2013'!$F$28)</f>
        <v>January</v>
      </c>
      <c r="AE15" s="73" t="str">
        <f>IF(ISBLANK('Georgia 2013'!$H$28),"",'Georgia 2013'!$H$28)</f>
        <v>December</v>
      </c>
      <c r="AF15" s="371" t="str">
        <f>IF(ISBLANK('Georgia 2013'!$G$29),"",'Georgia 2013'!$G$29)</f>
        <v>Don’t know</v>
      </c>
      <c r="AG15" s="109" t="str">
        <f>IF(ISBLANK('Georgia 2013'!$E$30),"",'Georgia 2013'!$E$30)</f>
        <v>12/11-12/12</v>
      </c>
      <c r="AH15" s="109" t="str">
        <f>IF(ISBLANK('Georgia 2013'!$G$30),"",'Georgia 2013'!$G$30)</f>
        <v>JSI</v>
      </c>
      <c r="AI15" s="109" t="str">
        <f>IF(ISBLANK('Georgia 2013'!$H$31),"",'Georgia 2013'!$H$31)</f>
        <v>No</v>
      </c>
      <c r="AJ15" s="74" t="str">
        <f>IF(ISBLANK('Georgia 2013'!$H$32),"",'Georgia 2013'!$H$32)</f>
        <v>No</v>
      </c>
      <c r="AK15" s="74">
        <f>IF(ISBLANK('Georgia 2013'!$E$35),"",'Georgia 2013'!$E$35)</f>
        <v>0</v>
      </c>
      <c r="AL15" s="73" t="str">
        <f>IF(ISBLANK('Georgia 2013'!$F$35),"",'Georgia 2013'!$F$35)</f>
        <v>01/12-12/12</v>
      </c>
      <c r="AM15" s="73" t="str">
        <f>IF(ISBLANK('Georgia 2013'!$G$35),"",'Georgia 2013'!$G$35)</f>
        <v/>
      </c>
      <c r="AN15" s="73" t="str">
        <f>IF(ISBLANK('Georgia 2013'!$H$35),"",'Georgia 2013'!$H$35)</f>
        <v/>
      </c>
      <c r="AO15" s="74">
        <f>IF(ISBLANK('Georgia 2013'!$E$36),"",'Georgia 2013'!$E$36)</f>
        <v>0</v>
      </c>
      <c r="AP15" s="73" t="str">
        <f>IF(ISBLANK('Georgia 2013'!$F$36),"",'Georgia 2013'!$F$36)</f>
        <v>01/12-12/12</v>
      </c>
      <c r="AQ15" s="73" t="str">
        <f>IF(ISBLANK('Georgia 2013'!$G$36),"",'Georgia 2013'!$G$36)</f>
        <v/>
      </c>
      <c r="AR15" s="73" t="str">
        <f>IF(ISBLANK('Georgia 2013'!$H$36),"",'Georgia 2013'!$H$36)</f>
        <v/>
      </c>
      <c r="AS15" s="74">
        <f>IF(ISBLANK('Georgia 2013'!$E$37),"",'Georgia 2013'!$E$37)</f>
        <v>0</v>
      </c>
      <c r="AT15" s="73" t="str">
        <f>IF(ISBLANK('Georgia 2013'!$H$37),"",'Georgia 2013'!$H$37)</f>
        <v>Government funds have never been allocated for contraceptives.</v>
      </c>
      <c r="AU15" s="73" t="str">
        <f>IF(ISBLANK('Georgia 2013'!$H$38),"",'Georgia 2013'!$H$38)</f>
        <v>No</v>
      </c>
      <c r="AV15" s="73" t="str">
        <f>IF(ISBLANK('Georgia 2013'!$D$41),"",'Georgia 2013'!$D$41)</f>
        <v>No</v>
      </c>
      <c r="AW15" s="73" t="str">
        <f>IF(ISBLANK('Georgia 2013'!$D$42),"",'Georgia 2013'!$D$42)</f>
        <v>Not applicable</v>
      </c>
      <c r="AX15" s="74">
        <f>IF(ISBLANK('Georgia 2013'!$E$41),"",'Georgia 2013'!$E$41)</f>
        <v>0</v>
      </c>
      <c r="AY15" s="74" t="str">
        <f>IF(ISBLANK('Georgia 2013'!$F$41),"",'Georgia 2013'!$F$41)</f>
        <v>01/12-12/12</v>
      </c>
      <c r="AZ15" s="74" t="str">
        <f>IF(ISBLANK('Georgia 2013'!$G$41),"",'Georgia 2013'!$G$41)</f>
        <v/>
      </c>
      <c r="BA15" s="73" t="str">
        <f>IF(ISBLANK('Georgia 2013'!$H$41),"",'Georgia 2013'!$H$41)</f>
        <v/>
      </c>
      <c r="BB15" s="73" t="str">
        <f>IF(ISBLANK('Georgia 2013'!$D$43),"",'Georgia 2013'!$D$43)</f>
        <v>No</v>
      </c>
      <c r="BC15" s="74" t="str">
        <f>IF(ISBLANK('Georgia 2013'!$D$44),"",'Georgia 2013'!$D$44)</f>
        <v>Not applicable</v>
      </c>
      <c r="BD15" s="74">
        <f>IF(ISBLANK('Georgia 2013'!$E$43),"",'Georgia 2013'!$E$43)</f>
        <v>0</v>
      </c>
      <c r="BE15" s="74" t="str">
        <f>IF(ISBLANK('Georgia 2013'!$F$43),"",'Georgia 2013'!$F$43)</f>
        <v>01/12-12/12</v>
      </c>
      <c r="BF15" s="74" t="str">
        <f>IF(ISBLANK('Georgia 2013'!$G$43),"",'Georgia 2013'!$G$43)</f>
        <v/>
      </c>
      <c r="BG15" s="73" t="str">
        <f>IF(ISBLANK('Georgia 2013'!$H$43),"",'Georgia 2013'!$H$43)</f>
        <v/>
      </c>
      <c r="BH15" s="763">
        <f>IF(ISBLANK('Georgia 2013'!$E$45),"",'Georgia 2013'!$E$45)</f>
        <v>0</v>
      </c>
      <c r="BI15" s="73" t="str">
        <f>IF(ISBLANK('Georgia 2013'!$H$45),"",'Georgia 2013'!$H$45)</f>
        <v/>
      </c>
      <c r="BJ15" s="75"/>
      <c r="BK15" s="73" t="str">
        <f>IF(ISBLANK('Georgia 2013'!$D$49),"",'Georgia 2013'!$D$49)</f>
        <v>Yes</v>
      </c>
      <c r="BL15" s="74" t="str">
        <f>IF(ISBLANK('Georgia 2013'!$D$50),"",'Georgia 2013'!$D$50)</f>
        <v xml:space="preserve">USAID (for JSI SUSTAIN Project to distribute contraceptives). SUSTAIN distributes contraceptives to NGOs and private health facilities for free distribution and to pharmaceutical distributors for social marketing sales in pharmacies. </v>
      </c>
      <c r="BM15" s="74">
        <f>IF(ISBLANK('Georgia 2013'!$E$49),"",'Georgia 2013'!$E$49)</f>
        <v>203095</v>
      </c>
      <c r="BN15" s="74" t="str">
        <f>IF(ISBLANK('Georgia 2013'!$F$49),"",'Georgia 2013'!$F$49)</f>
        <v>01/12-12/12</v>
      </c>
      <c r="BO15" s="74" t="str">
        <f>IF(ISBLANK('Georgia 2013'!$G$49),"",'Georgia 2013'!$G$49)</f>
        <v>RHInterchange</v>
      </c>
      <c r="BP15" s="73" t="str">
        <f>IF(ISBLANK('Georgia 2013'!$H$49),"",'Georgia 2013'!$H$49)</f>
        <v/>
      </c>
      <c r="BQ15" s="73" t="str">
        <f>IF(ISBLANK('Georgia 2013'!$D$51),"",'Georgia 2013'!$D$51)</f>
        <v>Yes</v>
      </c>
      <c r="BR15" s="74">
        <f>IF(ISBLANK('Georgia 2013'!$E$51),"",'Georgia 2013'!$E$51)</f>
        <v>21000</v>
      </c>
      <c r="BS15" s="74" t="str">
        <f>IF(ISBLANK('Georgia 2013'!$F$51),"",'Georgia 2013'!$F$51)</f>
        <v>01/12-12/12</v>
      </c>
      <c r="BT15" s="89" t="str">
        <f>IF(ISBLANK('Georgia 2013'!$G$51),"",'Georgia 2013'!$G$51)</f>
        <v>Global Fund procurement table</v>
      </c>
      <c r="BU15" s="74" t="str">
        <f>IF(ISBLANK('Georgia 2013'!$H$51),"",'Georgia 2013'!$H$51)</f>
        <v/>
      </c>
      <c r="BV15" s="73" t="str">
        <f>IF(ISBLANK('Georgia 2013'!$D$52),"",'Georgia 2013'!$D$52)</f>
        <v>Don't know</v>
      </c>
      <c r="BW15" s="74" t="str">
        <f>IF(ISBLANK('Georgia 2013'!$E$52),"",'Georgia 2013'!$E$52)</f>
        <v/>
      </c>
      <c r="BX15" s="73" t="str">
        <f>IF(ISBLANK('Georgia 2013'!$F$52),"",'Georgia 2013'!$F$52)</f>
        <v>01/12-12/12</v>
      </c>
      <c r="BY15" s="74" t="str">
        <f>IF(ISBLANK('Georgia 2013'!$G$52),"",'Georgia 2013'!$G$52)</f>
        <v/>
      </c>
      <c r="BZ15" s="74" t="str">
        <f>IF(ISBLANK('Georgia 2013'!$H$52),"",'Georgia 2013'!$H$52)</f>
        <v/>
      </c>
      <c r="CA15" s="763">
        <f>IF(ISBLANK('Georgia 2013'!$E$53),"",'Georgia 2013'!$E$53)</f>
        <v>224095</v>
      </c>
      <c r="CB15" s="74" t="str">
        <f>IF(ISBLANK('Georgia 2013'!$H$53),"",'Georgia 2013'!$H$53)</f>
        <v/>
      </c>
      <c r="CC15" s="76">
        <f>IF(ISBLANK('Georgia 2013'!$F$56),"",'Georgia 2013'!$F$56)</f>
        <v>0</v>
      </c>
      <c r="CD15" s="73" t="str">
        <f>IF(ISBLANK('Georgia 2013'!$G$56),"",'Georgia 2013'!$G$56)</f>
        <v xml:space="preserve">Comments:
</v>
      </c>
      <c r="CE15" s="76" t="str">
        <f>IF(ISBLANK('Georgia 2013'!$F$57),"",'Georgia 2013'!$F$57)</f>
        <v>Not applicable</v>
      </c>
      <c r="CF15" s="73" t="str">
        <f>IF(ISBLANK('Georgia 2013'!$G$57),"",'Georgia 2013'!$G$57)</f>
        <v xml:space="preserve">Comments:
</v>
      </c>
      <c r="CG15" s="76" t="str">
        <f>IF(ISBLANK('Georgia 2013'!$F$58),"",'Georgia 2013'!$F$58)</f>
        <v>Don't know</v>
      </c>
      <c r="CH15" s="73" t="str">
        <f>IF(ISBLANK('Georgia 2013'!$G$58),"",'Georgia 2013'!$G$58)</f>
        <v xml:space="preserve">Comments: </v>
      </c>
      <c r="CI15" s="73" t="str">
        <f>IF(ISBLANK('Georgia 2013'!$F$59),"",'Georgia 2013'!$F$59)</f>
        <v>Don't know</v>
      </c>
      <c r="CJ15" s="73" t="str">
        <f>IF(ISBLANK('Georgia 2013'!$G$59),"",'Georgia 2013'!$G$59)</f>
        <v xml:space="preserve">Comments:
</v>
      </c>
      <c r="CK15" s="73" t="str">
        <f>IF(ISBLANK('Georgia 2013'!$F$61),"",'Georgia 2013'!$F$61)</f>
        <v>Not applicable</v>
      </c>
      <c r="CL15" s="73" t="str">
        <f>IF(ISBLANK('Georgia 2013'!$F$62),"",'Georgia 2013'!$F$62)</f>
        <v>Not applicable</v>
      </c>
      <c r="CM15" s="73" t="str">
        <f>IF(ISBLANK('Georgia 2013'!$F$63),"",'Georgia 2013'!$F$63)</f>
        <v>Not applicable</v>
      </c>
      <c r="CN15" s="73" t="str">
        <f>IF(ISBLANK('Georgia 2013'!$D$64),"",'Georgia 2013'!$D$64)</f>
        <v/>
      </c>
      <c r="CO15" s="106"/>
      <c r="CP15" s="77"/>
      <c r="CQ15" s="78" t="str">
        <f>IF(ISBLANK('Georgia 2013'!$D$68),"",'Georgia 2013'!$D$68)</f>
        <v>Yes</v>
      </c>
      <c r="CR15" s="78" t="str">
        <f>IF(ISBLANK('Georgia 2013'!$D$69),"",'Georgia 2013'!$D$69)</f>
        <v>Yes</v>
      </c>
      <c r="CS15" s="78" t="str">
        <f>IF(ISBLANK('Georgia 2013'!$D$70),"",'Georgia 2013'!$D$70)</f>
        <v>No</v>
      </c>
      <c r="CT15" s="78" t="str">
        <f>IF(ISBLANK('Georgia 2013'!$D$71),"",'Georgia 2013'!$D$71)</f>
        <v>Yes</v>
      </c>
      <c r="CU15" s="78" t="str">
        <f>IF(ISBLANK('Georgia 2013'!$D$72),"",'Georgia 2013'!$D$72)</f>
        <v>Yes</v>
      </c>
      <c r="CV15" s="78" t="str">
        <f>IF(ISBLANK('Georgia 2013'!$D$73),"",'Georgia 2013'!$D$73)</f>
        <v>Yes</v>
      </c>
      <c r="CW15" s="78" t="str">
        <f>IF(ISBLANK('Georgia 2013'!$D$74),"",'Georgia 2013'!$D$74)</f>
        <v>Yes</v>
      </c>
      <c r="CX15" s="78" t="str">
        <f>IF(ISBLANK('Georgia 2013'!$D$75),"",'Georgia 2013'!$D$75)</f>
        <v>Yes</v>
      </c>
      <c r="CY15" s="78" t="str">
        <f>IF(ISBLANK('Georgia 2013'!$D$76),"",'Georgia 2013'!$D$76)</f>
        <v>No</v>
      </c>
      <c r="CZ15" s="78" t="str">
        <f>IF(ISBLANK('Georgia 2013'!$D$77),"",'Georgia 2013'!$D$77)</f>
        <v>Yes</v>
      </c>
      <c r="DA15" s="78" t="str">
        <f>IF(ISBLANK('Georgia 2013'!$D$78),"",'Georgia 2013'!$D$78)</f>
        <v>Yes</v>
      </c>
      <c r="DB15" s="78" t="str">
        <f>IF(ISBLANK('Georgia 2013'!$D$79),"",'Georgia 2013'!$D$79)</f>
        <v/>
      </c>
      <c r="DC15" s="77"/>
      <c r="DD15" s="78" t="str">
        <f>IF(ISBLANK('Georgia 2013'!$F$68),"",'Georgia 2013'!$F$68)</f>
        <v>Not applicable</v>
      </c>
      <c r="DE15" s="78" t="str">
        <f>IF(ISBLANK('Georgia 2013'!$F$69),"",'Georgia 2013'!$F$69)</f>
        <v>Not applicable</v>
      </c>
      <c r="DF15" s="78" t="str">
        <f>IF(ISBLANK('Georgia 2013'!$F$70),"",'Georgia 2013'!$F$70)</f>
        <v>Not applicable</v>
      </c>
      <c r="DG15" s="78" t="str">
        <f>IF(ISBLANK('Georgia 2013'!$F$71),"",'Georgia 2013'!$F$71)</f>
        <v>Not applicable</v>
      </c>
      <c r="DH15" s="78" t="str">
        <f>IF(ISBLANK('Georgia 2013'!$F$72),"",'Georgia 2013'!$F$72)</f>
        <v>Not applicable</v>
      </c>
      <c r="DI15" s="78" t="str">
        <f>IF(ISBLANK('Georgia 2013'!$F$73),"",'Georgia 2013'!$F$73)</f>
        <v>Not applicable</v>
      </c>
      <c r="DJ15" s="78" t="str">
        <f>IF(ISBLANK('Georgia 2013'!$F$74),"",'Georgia 2013'!$F$74)</f>
        <v>Not applicable</v>
      </c>
      <c r="DK15" s="78" t="str">
        <f>IF(ISBLANK('Georgia 2013'!$F$75),"",'Georgia 2013'!$F$75)</f>
        <v>Not applicable</v>
      </c>
      <c r="DL15" s="78" t="str">
        <f>IF(ISBLANK('Georgia 2013'!$F$76),"",'Georgia 2013'!$F$76)</f>
        <v>Not applicable</v>
      </c>
      <c r="DM15" s="78" t="str">
        <f>IF(ISBLANK('Georgia 2013'!$F$77),"",'Georgia 2013'!$F$77)</f>
        <v>Not applicable</v>
      </c>
      <c r="DN15" s="78" t="str">
        <f>IF(ISBLANK('Georgia 2013'!$F$78),"",'Georgia 2013'!$F$78)</f>
        <v>Not applicable</v>
      </c>
      <c r="DO15" s="78" t="str">
        <f>IF(ISBLANK('Georgia 2013'!$F$79),"",'Georgia 2013'!$F$79)</f>
        <v/>
      </c>
      <c r="DP15" s="79"/>
      <c r="DQ15" s="78" t="str">
        <f>IF(ISBLANK('Georgia 2013'!$G$68),"",'Georgia 2013'!$G$68)</f>
        <v>Yes</v>
      </c>
      <c r="DR15" s="78" t="str">
        <f>IF(ISBLANK('Georgia 2013'!$G$69),"",'Georgia 2013'!$G$69)</f>
        <v>Yes</v>
      </c>
      <c r="DS15" s="78" t="str">
        <f>IF(ISBLANK('Georgia 2013'!$G$70),"",'Georgia 2013'!$G$70)</f>
        <v>No</v>
      </c>
      <c r="DT15" s="78" t="str">
        <f>IF(ISBLANK('Georgia 2013'!$G$71),"",'Georgia 2013'!$G$71)</f>
        <v>No</v>
      </c>
      <c r="DU15" s="78" t="str">
        <f>IF(ISBLANK('Georgia 2013'!$G$72),"",'Georgia 2013'!$G$72)</f>
        <v>No</v>
      </c>
      <c r="DV15" s="78" t="str">
        <f>IF(ISBLANK('Georgia 2013'!$G$73),"",'Georgia 2013'!$G$73)</f>
        <v>Yes</v>
      </c>
      <c r="DW15" s="78" t="str">
        <f>IF(ISBLANK('Georgia 2013'!$G$74),"",'Georgia 2013'!$G$74)</f>
        <v>No</v>
      </c>
      <c r="DX15" s="78" t="str">
        <f>IF(ISBLANK('Georgia 2013'!$G$75),"",'Georgia 2013'!$G$75)</f>
        <v>No</v>
      </c>
      <c r="DY15" s="78" t="str">
        <f>IF(ISBLANK('Georgia 2013'!$G$76),"",'Georgia 2013'!$G$76)</f>
        <v>No</v>
      </c>
      <c r="DZ15" s="78" t="str">
        <f>IF(ISBLANK('Georgia 2013'!$G$77),"",'Georgia 2013'!$G$77)</f>
        <v>No</v>
      </c>
      <c r="EA15" s="78" t="str">
        <f>IF(ISBLANK('Georgia 2013'!$G$78),"",'Georgia 2013'!$G$78)</f>
        <v>No</v>
      </c>
      <c r="EB15" s="78" t="str">
        <f>IF(ISBLANK('Georgia 2013'!$G$79),"",'Georgia 2013'!$G$79)</f>
        <v/>
      </c>
      <c r="EC15" s="79"/>
      <c r="ED15" s="78" t="str">
        <f>IF(ISBLANK('Georgia 2013'!$H$68),"",'Georgia 2013'!$H$68)</f>
        <v>Yes</v>
      </c>
      <c r="EE15" s="78" t="str">
        <f>IF(ISBLANK('Georgia 2013'!$H$69),"",'Georgia 2013'!$H$69)</f>
        <v>Yes</v>
      </c>
      <c r="EF15" s="78" t="str">
        <f>IF(ISBLANK('Georgia 2013'!$H$70),"",'Georgia 2013'!$H$70)</f>
        <v>No</v>
      </c>
      <c r="EG15" s="78" t="str">
        <f>IF(ISBLANK('Georgia 2013'!$H$71),"",'Georgia 2013'!$H$71)</f>
        <v>No</v>
      </c>
      <c r="EH15" s="78" t="str">
        <f>IF(ISBLANK('Georgia 2013'!$H$72),"",'Georgia 2013'!$H$72)</f>
        <v>No</v>
      </c>
      <c r="EI15" s="78" t="str">
        <f>IF(ISBLANK('Georgia 2013'!$H$73),"",'Georgia 2013'!$H$73)</f>
        <v>Yes</v>
      </c>
      <c r="EJ15" s="78" t="str">
        <f>IF(ISBLANK('Georgia 2013'!$H$74),"",'Georgia 2013'!$H$74)</f>
        <v>No</v>
      </c>
      <c r="EK15" s="78" t="str">
        <f>IF(ISBLANK('Georgia 2013'!$H$75),"",'Georgia 2013'!$H$75)</f>
        <v>No</v>
      </c>
      <c r="EL15" s="78" t="str">
        <f>IF(ISBLANK('Georgia 2013'!$H$76),"",'Georgia 2013'!$H$76)</f>
        <v>No</v>
      </c>
      <c r="EM15" s="78" t="str">
        <f>IF(ISBLANK('Georgia 2013'!$H$77),"",'Georgia 2013'!$H$77)</f>
        <v>No</v>
      </c>
      <c r="EN15" s="78" t="str">
        <f>IF(ISBLANK('Georgia 2013'!$H$78),"",'Georgia 2013'!$H$78)</f>
        <v>No</v>
      </c>
      <c r="EO15" s="78" t="str">
        <f>IF(ISBLANK('Georgia 2013'!$H$79),"",'Georgia 2013'!$H$79)</f>
        <v/>
      </c>
      <c r="EP15" s="78" t="str">
        <f>IF(ISBLANK('Georgia 2013'!$D$80),"",'Georgia 2013'!$D$80)</f>
        <v>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v>
      </c>
      <c r="EQ15" s="80"/>
      <c r="ER15" s="81" t="str">
        <f>IF(ISBLANK('Georgia 2013'!$H$82),"",'Georgia 2013'!$H$82)</f>
        <v>Yes</v>
      </c>
      <c r="ES15" s="81" t="str">
        <f>IF(ISBLANK('Georgia 2013'!$C$85),"",'Georgia 2013'!$C$85)</f>
        <v>National Reproductive Health Strategy</v>
      </c>
      <c r="ET15" s="81" t="str">
        <f>IF(ISBLANK('Georgia 2013'!$D$85),"",'Georgia 2013'!$D$85)</f>
        <v>2005-2015</v>
      </c>
      <c r="EU15" s="81" t="str">
        <f>IF(ISBLANK('Georgia 2013'!$F$85),"",'Georgia 2013'!$F$85)</f>
        <v>Yes</v>
      </c>
      <c r="EV15" s="81" t="str">
        <f>IF(ISBLANK('Georgia 2013'!$G$85),"",'Georgia 2013'!$G$85)</f>
        <v>Yes</v>
      </c>
      <c r="EW15" s="81" t="str">
        <f>IF(ISBLANK('Georgia 2013'!$F$86),"",'Georgia 2013'!$F$86)</f>
        <v>Yes</v>
      </c>
      <c r="EX15" s="81" t="str">
        <f>IF(ISBLANK('Georgia 2013'!$E$87),"",'Georgia 2013'!$E$87)</f>
        <v>Commercial sector, social marketing, and NGO</v>
      </c>
      <c r="EY15" s="81" t="str">
        <f>IF(ISBLANK('Georgia 2013'!$E$88),"",'Georgia 2013'!$E$88)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EZ15" s="81" t="str">
        <f>IF(ISBLANK('Georgia 2013'!$H$89),"",'Georgia 2013'!$H$89)</f>
        <v>No</v>
      </c>
      <c r="FA15" s="81" t="str">
        <f>IF(ISBLANK('Georgia 2013'!$D$90),"",'Georgia 2013'!$D$90)</f>
        <v>Not applicable</v>
      </c>
      <c r="FB15" s="81" t="str">
        <f>IF(ISBLANK('Georgia 2013'!$H$91),"",'Georgia 2013'!$H$91)</f>
        <v>No</v>
      </c>
      <c r="FC15" s="81" t="str">
        <f>IF(ISBLANK('Georgia 2013'!$D$92),"",'Georgia 2013'!$D$92)</f>
        <v>Not applicable</v>
      </c>
      <c r="FD15" s="276"/>
      <c r="FE15" s="81" t="str">
        <f>IF(ISBLANK('Georgia 2013'!$D$95),"",'Georgia 2013'!$D$95)</f>
        <v xml:space="preserve">Not applicable, there is no public sector </v>
      </c>
      <c r="FF15" s="81" t="str">
        <f>IF(ISBLANK('Georgia 2013'!$G$95),"",'Georgia 2013'!$G$95)</f>
        <v>Doctor must prescribe and the commodity should be dispensed or sold by pharmacists in the pharmacy</v>
      </c>
      <c r="FG15" s="81" t="str">
        <f>IF(ISBLANK('Georgia 2013'!$D$96),"",'Georgia 2013'!$D$96)</f>
        <v xml:space="preserve">Not applicable, there is no public sector </v>
      </c>
      <c r="FH15" s="81" t="str">
        <f>IF(ISBLANK('Georgia 2013'!$G$96),"",'Georgia 2013'!$G$96)</f>
        <v>Not applicable</v>
      </c>
      <c r="FI15" s="81" t="str">
        <f>IF(ISBLANK('Georgia 2013'!$D$97),"",'Georgia 2013'!$D$97)</f>
        <v xml:space="preserve">Not applicable, there is no public sector </v>
      </c>
      <c r="FJ15" s="81" t="str">
        <f>IF(ISBLANK('Georgia 2013'!$G$97),"",'Georgia 2013'!$G$97)</f>
        <v>Doctor</v>
      </c>
      <c r="FK15" s="81" t="str">
        <f>IF(ISBLANK('Georgia 2013'!$D$98),"",'Georgia 2013'!$D$98)</f>
        <v xml:space="preserve">Not applicable, there is no public sector </v>
      </c>
      <c r="FL15" s="81" t="str">
        <f>IF(ISBLANK('Georgia 2013'!$G$98),"",'Georgia 2013'!$G$98)</f>
        <v>Doctor</v>
      </c>
      <c r="FM15" s="81" t="str">
        <f>IF(ISBLANK('Georgia 2013'!$D$99),"",'Georgia 2013'!$D$99)</f>
        <v xml:space="preserve">Not applicable, there is no public sector </v>
      </c>
      <c r="FN15" s="81" t="str">
        <f>IF(ISBLANK('Georgia 2013'!$G$99),"",'Georgia 2013'!$G$99)</f>
        <v>Community health worker</v>
      </c>
      <c r="FO15" s="81" t="str">
        <f>IF(ISBLANK('Georgia 2013'!$D$100),"",'Georgia 2013'!$D$100)</f>
        <v xml:space="preserve">Not applicable, there is no public sector </v>
      </c>
      <c r="FP15" s="81" t="str">
        <f>IF(ISBLANK('Georgia 2013'!$G$100),"",'Georgia 2013'!$G$100)</f>
        <v>Doctor must prescribe and the commodity should be dispensed or sold by pharmacists in the pharmacy</v>
      </c>
      <c r="FQ15" s="81" t="str">
        <f>IF(ISBLANK('Georgia 2013'!$D$101),"",'Georgia 2013'!$D$101)</f>
        <v xml:space="preserve">Not applicable, there is no public sector </v>
      </c>
      <c r="FR15" s="81" t="str">
        <f>IF(ISBLANK('Georgia 2013'!$G$101),"",'Georgia 2013'!$G$101)</f>
        <v>Doctor</v>
      </c>
      <c r="FS15" s="81" t="str">
        <f>IF(ISBLANK('Georgia 2013'!$D$102),"",'Georgia 2013'!$D$102)</f>
        <v xml:space="preserve">Not applicable, there is no public sector </v>
      </c>
      <c r="FT15" s="81" t="str">
        <f>IF(ISBLANK('Georgia 2013'!$G$102),"",'Georgia 2013'!$G$102)</f>
        <v>Community health worker</v>
      </c>
      <c r="FU15" s="81" t="str">
        <f>IF(ISBLANK('Georgia 2013'!$D$103),"",'Georgia 2013'!$D$103)</f>
        <v>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v>
      </c>
      <c r="FV15" s="87"/>
      <c r="FW15" s="81" t="str">
        <f>IF(ISBLANK('Georgia 2013'!$D$106),"",'Georgia 2013'!$D$106)</f>
        <v>No</v>
      </c>
      <c r="FX15" s="81" t="str">
        <f>IF(ISBLANK('Georgia 2013'!$E$106),"",'Georgia 2013'!$E$106)</f>
        <v/>
      </c>
      <c r="FY15" s="81" t="str">
        <f>IF(ISBLANK('Georgia 2013'!$H$106),"",'Georgia 2013'!$H$106)</f>
        <v/>
      </c>
      <c r="FZ15" s="81" t="str">
        <f>IF(ISBLANK('Georgia 2013'!$D$107),"",'Georgia 2013'!$D$107)</f>
        <v>No</v>
      </c>
      <c r="GA15" s="81" t="str">
        <f>IF(ISBLANK('Georgia 2013'!$E$107),"",'Georgia 2013'!$E$107)</f>
        <v/>
      </c>
      <c r="GB15" s="81" t="str">
        <f>IF(ISBLANK('Georgia 2013'!$H$107),"",'Georgia 2013'!$H$107)</f>
        <v/>
      </c>
      <c r="GC15" s="81" t="str">
        <f>IF(ISBLANK('Georgia 2013'!$D$108),"",'Georgia 2013'!$D$108)</f>
        <v>No</v>
      </c>
      <c r="GD15" s="81" t="str">
        <f>IF(ISBLANK('Georgia 2013'!$E$108),"",'Georgia 2013'!$E$108)</f>
        <v/>
      </c>
      <c r="GE15" s="81" t="str">
        <f>IF(ISBLANK('Georgia 2013'!$H$108),"",'Georgia 2013'!$H$108)</f>
        <v/>
      </c>
      <c r="GF15" s="82"/>
      <c r="GG15" s="81" t="str">
        <f>IF(ISBLANK('Georgia 2013'!$G$111),"",'Georgia 2013'!$G$111)</f>
        <v>Not applicable</v>
      </c>
      <c r="GH15" s="81" t="str">
        <f>IF(ISBLANK('Georgia 2013'!$G$112),"",'Georgia 2013'!$G$112)</f>
        <v>Not applicable</v>
      </c>
      <c r="GI15" s="81" t="str">
        <f>IF(ISBLANK('Georgia 2013'!$G$113),"",'Georgia 2013'!$G$113)</f>
        <v>Not applicable</v>
      </c>
      <c r="GJ15" s="81" t="str">
        <f>IF(ISBLANK('Georgia 2013'!$D$114),"",'Georgia 2013'!$D$114)</f>
        <v>Not applicable because there are no public-sector facilities. There is a state insurance program for poor people.</v>
      </c>
      <c r="GK15" s="82"/>
      <c r="GL15" s="81" t="str">
        <f>IF(ISBLANK('Georgia 2013'!$G$116),"",'Georgia 2013'!$G$116)</f>
        <v>No</v>
      </c>
      <c r="GM15" s="81" t="str">
        <f>IF(ISBLANK('Georgia 2013'!$G$117),"",'Georgia 2013'!$G$117)</f>
        <v>No</v>
      </c>
      <c r="GN15" s="81" t="str">
        <f>IF(ISBLANK('Georgia 2013'!$G$118),"",'Georgia 2013'!$G$118)</f>
        <v>No</v>
      </c>
      <c r="GO15" s="81" t="str">
        <f>IF(ISBLANK('Georgia 2013'!$G$119),"",'Georgia 2013'!$G$119)</f>
        <v>No</v>
      </c>
      <c r="GP15" s="81" t="str">
        <f>IF(ISBLANK('Georgia 2013'!$G$120),"",'Georgia 2013'!$G$120)</f>
        <v>No</v>
      </c>
      <c r="GQ15" s="81" t="str">
        <f>IF(ISBLANK('Georgia 2013'!$G$121),"",'Georgia 2013'!$G$121)</f>
        <v>No</v>
      </c>
      <c r="GR15" s="81" t="str">
        <f>IF(ISBLANK('Georgia 2013'!$G$122),"",'Georgia 2013'!$G$122)</f>
        <v>No</v>
      </c>
      <c r="GS15" s="81" t="str">
        <f>IF(ISBLANK('Georgia 2013'!$G$123),"",'Georgia 2013'!$G$123)</f>
        <v>No</v>
      </c>
      <c r="GT15" s="81" t="str">
        <f>IF(ISBLANK('Georgia 2013'!$G$124),"",'Georgia 2013'!$G$124)</f>
        <v>No</v>
      </c>
      <c r="GU15" s="81" t="str">
        <f>IF(ISBLANK('Georgia 2013'!$G$125),"",'Georgia 2013'!$G$125)</f>
        <v>No</v>
      </c>
      <c r="GV15" s="81" t="str">
        <f>IF(ISBLANK('Georgia 2013'!$F$126),"",'Georgia 2013'!$F$126)</f>
        <v>Not applicable</v>
      </c>
      <c r="GW15" s="81" t="str">
        <f>IF(ISBLANK('Georgia 2013'!$F$127),"",'Georgia 2013'!$F$127)</f>
        <v>Not applicable</v>
      </c>
      <c r="GX15" s="81" t="str">
        <f>IF(ISBLANK('Georgia 2013'!$D$128),"",'Georgia 2013'!$D$128)</f>
        <v>Insurance company lists</v>
      </c>
      <c r="GY15" s="81" t="str">
        <f>IF(ISBLANK('Georgia 2013'!$D$129),"",'Georgia 2013'!$D$129)</f>
        <v/>
      </c>
      <c r="GZ15" s="82"/>
      <c r="HA15" s="81">
        <f>IF(ISBLANK('Georgia 2013'!$F$131),"",'Georgia 2013'!$F$131)</f>
        <v>2003</v>
      </c>
      <c r="HB15" s="81" t="str">
        <f>IF(ISBLANK('Georgia 2013'!$G$132),"",'Georgia 2013'!$G$132)</f>
        <v>No</v>
      </c>
      <c r="HC15" s="81" t="str">
        <f>IF(ISBLANK('Georgia 2013'!$G$133),"",'Georgia 2013'!$G$133)</f>
        <v>No</v>
      </c>
      <c r="HD15" s="81" t="str">
        <f>IF(ISBLANK('Georgia 2013'!$G$134),"",'Georgia 2013'!$G$134)</f>
        <v>No</v>
      </c>
      <c r="HE15" s="81" t="str">
        <f>IF(ISBLANK('Georgia 2013'!$G$135),"",'Georgia 2013'!$G$135)</f>
        <v>No</v>
      </c>
      <c r="HF15" s="81" t="str">
        <f>IF(ISBLANK('Georgia 2013'!$D$136),"",'Georgia 2013'!$D$136)</f>
        <v/>
      </c>
      <c r="HG15" s="90"/>
      <c r="HH15" s="83" t="str">
        <f>IF(ISBLANK('Georgia 2013'!$G$138),"",'Georgia 2013'!$G$138)</f>
        <v>Not applicable</v>
      </c>
      <c r="HI15" s="84"/>
      <c r="HJ15" s="83" t="str">
        <f>IF(ISBLANK('Georgia 2013'!$G$140),"",'Georgia 2013'!$G$140)</f>
        <v>Not applicable</v>
      </c>
      <c r="HK15" s="83" t="str">
        <f>IF(ISBLANK('Georgia 2013'!$G$141),"",'Georgia 2013'!$G$141)</f>
        <v>Not applicable</v>
      </c>
      <c r="HL15" s="83" t="str">
        <f>IF(ISBLANK('Georgia 2013'!$G$142),"",'Georgia 2013'!$G$142)</f>
        <v>Not applicable</v>
      </c>
      <c r="HM15" s="83" t="str">
        <f>IF(ISBLANK('Georgia 2013'!$G$143),"",'Georgia 2013'!$G$143)</f>
        <v>Not applicable</v>
      </c>
      <c r="HN15" s="83" t="str">
        <f>IF(ISBLANK('Georgia 2013'!$G$144),"",'Georgia 2013'!$G$144)</f>
        <v>Not applicable</v>
      </c>
      <c r="HO15" s="83" t="str">
        <f>IF(ISBLANK('Georgia 2013'!$G$145),"",'Georgia 2013'!$G$145)</f>
        <v>Not applicable</v>
      </c>
      <c r="HP15" s="83" t="str">
        <f>IF(ISBLANK('Georgia 2013'!$G$146),"",'Georgia 2013'!$G$146)</f>
        <v>Not applicable</v>
      </c>
      <c r="HQ15" s="83" t="str">
        <f>IF(ISBLANK('Georgia 2013'!$G$147),"",'Georgia 2013'!$G$147)</f>
        <v>Not applicable</v>
      </c>
      <c r="HR15" s="83" t="str">
        <f>IF(ISBLANK('Georgia 2013'!$G$148),"",'Georgia 2013'!$G$148)</f>
        <v>Not applicable</v>
      </c>
      <c r="HS15" s="83" t="str">
        <f>IF(ISBLANK('Georgia 2013'!$F$149),"",'Georgia 2013'!$F$149)</f>
        <v>01/12-12/12</v>
      </c>
      <c r="HT15" s="83" t="str">
        <f>IF(ISBLANK('Georgia 2013'!$F$150),"",'Georgia 2013'!$F$150)</f>
        <v>Public-sector facilities ceased to exist in 2012.</v>
      </c>
      <c r="HU15" s="84"/>
      <c r="HV15" s="83" t="str">
        <f>IF(ISBLANK('Georgia 2013'!$G$152),"",'Georgia 2013'!$G$152)</f>
        <v>Not applicable</v>
      </c>
      <c r="HW15" s="83" t="str">
        <f>IF(ISBLANK('Georgia 2013'!$G$153),"",'Georgia 2013'!$G$153)</f>
        <v>Not applicable</v>
      </c>
      <c r="HX15" s="88" t="str">
        <f>IF(ISBLANK('Georgia 2013'!$D$154),"",'Georgia 2013'!$D$154)</f>
        <v/>
      </c>
      <c r="HY15" s="765" t="s">
        <v>274</v>
      </c>
    </row>
    <row r="16" spans="1:233" ht="39.950000000000003" customHeight="1">
      <c r="A16" s="846" t="s">
        <v>288</v>
      </c>
      <c r="B16" s="85"/>
      <c r="C16" s="72" t="str">
        <f>IF(ISBLANK('Ghana 2013'!$H$12),"",'Ghana 2013'!$H$12)</f>
        <v>Yes</v>
      </c>
      <c r="D16" s="72" t="str">
        <f>IF(ISBLANK('Ghana 2013'!$D$13),"",'Ghana 2013'!$D$13)</f>
        <v>Inter-Agency Coordinating Committee on Contraceptive Security (ICC/CS)</v>
      </c>
      <c r="E16" s="107"/>
      <c r="F16" s="72" t="str">
        <f>IF(ISBLANK('Ghana 2013'!$D$15),"",'Ghana 2013'!$D$15)</f>
        <v>Yes</v>
      </c>
      <c r="G16" s="72" t="str">
        <f>IF(ISBLANK('Ghana 2013'!$F$15),"",'Ghana 2013'!$F$15)</f>
        <v>EXP Social Marketing (ESM), Ghana Social Marketing Foundation (GSMF), DKT International</v>
      </c>
      <c r="H16" s="72" t="str">
        <f>IF(ISBLANK('Ghana 2013'!$D$16),"",'Ghana 2013'!$D$16)</f>
        <v>Yes</v>
      </c>
      <c r="I16" s="72" t="str">
        <f>IF(ISBLANK('Ghana 2013'!$F$16),"",'Ghana 2013'!$F$16)</f>
        <v>Planned Parenthood Association of Ghana (PPAG), Marie Stopes International Ghana (MSIG), Christian Health Association of Ghana</v>
      </c>
      <c r="J16" s="72" t="str">
        <f>IF(ISBLANK('Ghana 2013'!$D$17),"",'Ghana 2013'!$D$17)</f>
        <v>Yes</v>
      </c>
      <c r="K16" s="72" t="str">
        <f>IF(ISBLANK('Ghana 2013'!$F$17),"",'Ghana 2013'!$F$17)</f>
        <v>Ghana Registered Midwives Association, Ghana Registered Nurses Association, Society of Private Medical and Dental Practitioners, Pharmaceutical Society of Ghana, Ghana Medical Association</v>
      </c>
      <c r="L16" s="72" t="str">
        <f>IF(ISBLANK('Ghana 2013'!$D$18),"",'Ghana 2013'!$D$18)</f>
        <v>Yes</v>
      </c>
      <c r="M16" s="72" t="str">
        <f>IF(ISBLANK('Ghana 2013'!$F$18),"",'Ghana 2013'!$F$18)</f>
        <v>USAID, UNFPA, EU, DANIDA, DfID, WHO, WAHO</v>
      </c>
      <c r="N16" s="72" t="str">
        <f>IF(ISBLANK('Ghana 2013'!$D$19),"",'Ghana 2013'!$D$19)</f>
        <v>Yes</v>
      </c>
      <c r="O16" s="72" t="str">
        <f>IF(ISBLANK('Ghana 2013'!$F$19),"",'Ghana 2013'!$F$19)</f>
        <v>UNAIDS, UNFPA, WHO</v>
      </c>
      <c r="P16" s="72" t="str">
        <f>IF(ISBLANK('Ghana 2013'!$D$20),"",'Ghana 2013'!$D$20)</f>
        <v>Yes</v>
      </c>
      <c r="Q16" s="72" t="str">
        <f>IF(ISBLANK('Ghana 2013'!$F$20),"",'Ghana 2013'!$F$20)</f>
        <v>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v>
      </c>
      <c r="R16" s="72" t="str">
        <f>IF(ISBLANK('Ghana 2013'!$D$21),"",'Ghana 2013'!$D$21)</f>
        <v>Yes</v>
      </c>
      <c r="S16" s="72" t="str">
        <f>IF(ISBLANK('Ghana 2013'!$F$21),"",'Ghana 2013'!$F$21)</f>
        <v>Central Medical Stores (CMS)</v>
      </c>
      <c r="T16" s="72" t="str">
        <f>IF(ISBLANK('Ghana 2013'!$D$22),"",'Ghana 2013'!$D$22)</f>
        <v>Yes</v>
      </c>
      <c r="U16" s="72" t="str">
        <f>IF(ISBLANK('Ghana 2013'!$F$22),"",'Ghana 2013'!$F$22)</f>
        <v>Ministry of Finance and Economic Planning (Health Desk Officer)</v>
      </c>
      <c r="V16" s="72" t="str">
        <f>IF(ISBLANK('Ghana 2013'!$D$23),"",'Ghana 2013'!$D$23)</f>
        <v>Yes</v>
      </c>
      <c r="W16" s="72" t="str">
        <f>IF(ISBLANK('Ghana 2013'!$F$23),"",'Ghana 2013'!$F$23)</f>
        <v>USAID | DELIVER PROJECT, Focus Regional Health Project (FRHP), Ghana Behavior Change Support Project (BCS), Population Council, EngenderHealth</v>
      </c>
      <c r="X16" s="72" t="str">
        <f>IF(ISBLANK('Ghana 2013'!$H$24),"",'Ghana 2013'!$H$24)</f>
        <v>3-5 times</v>
      </c>
      <c r="Y16" s="72" t="str">
        <f>IF(ISBLANK('Ghana 2013'!$H$25),"",'Ghana 2013'!$H$25)</f>
        <v>Yes</v>
      </c>
      <c r="Z16" s="72" t="str">
        <f>IF(ISBLANK('Ghana 2013'!$D$26),"",'Ghana 2013'!$D$26)</f>
        <v>Yes</v>
      </c>
      <c r="AA16" s="72" t="str">
        <f>IF(ISBLANK('Ghana 2013'!$F$26),"",'Ghana 2013'!$F$26)</f>
        <v>USAID, UNFPA, FHD, PPAG, NPC, and USAID | DELIVER PROJECT</v>
      </c>
      <c r="AB16" s="72" t="str">
        <f>IF(ISBLANK('Ghana 2013'!$H$26),"",'Ghana 2013'!$H$26)</f>
        <v>FP Advisors, Director of FHD, Executive Directors of PPAG &amp; NPC</v>
      </c>
      <c r="AC16" s="86"/>
      <c r="AD16" s="73" t="str">
        <f>IF(ISBLANK('Ghana 2013'!$F$28),"",'Ghana 2013'!$F$28)</f>
        <v>January</v>
      </c>
      <c r="AE16" s="73" t="str">
        <f>IF(ISBLANK('Ghana 2013'!$H$28),"",'Ghana 2013'!$H$28)</f>
        <v>December</v>
      </c>
      <c r="AF16" s="371">
        <f>IF(ISBLANK('Ghana 2013'!$G$29),"",'Ghana 2013'!$G$29)</f>
        <v>5729112</v>
      </c>
      <c r="AG16" s="109" t="str">
        <f>IF(ISBLANK('Ghana 2013'!$E$30),"",'Ghana 2013'!$E$30)</f>
        <v>01/12-12/12</v>
      </c>
      <c r="AH16" s="109" t="str">
        <f>IF(ISBLANK('Ghana 2013'!$G$30),"",'Ghana 2013'!$G$30)</f>
        <v xml:space="preserve">Led by MOH/GHS and implementing partners - ESM, PPAG, GSMF, MSIG, DKT International with technical assistance from USAID | DELIVER PROJECT </v>
      </c>
      <c r="AI16" s="109" t="str">
        <f>IF(ISBLANK('Ghana 2013'!$H$31),"",'Ghana 2013'!$H$31)</f>
        <v>No</v>
      </c>
      <c r="AJ16" s="74" t="str">
        <f>IF(ISBLANK('Ghana 2013'!$H$32),"",'Ghana 2013'!$H$32)</f>
        <v>Yes</v>
      </c>
      <c r="AK16" s="74">
        <f>IF(ISBLANK('Ghana 2013'!$E$35),"",'Ghana 2013'!$E$35)</f>
        <v>0</v>
      </c>
      <c r="AL16" s="73" t="str">
        <f>IF(ISBLANK('Ghana 2013'!$F$35),"",'Ghana 2013'!$F$35)</f>
        <v>01/12-12/12</v>
      </c>
      <c r="AM16" s="73" t="str">
        <f>IF(ISBLANK('Ghana 2013'!$G$35),"",'Ghana 2013'!$G$35)</f>
        <v/>
      </c>
      <c r="AN16" s="73" t="str">
        <f>IF(ISBLANK('Ghana 2013'!$H$35),"",'Ghana 2013'!$H$35)</f>
        <v/>
      </c>
      <c r="AO16" s="74">
        <f>IF(ISBLANK('Ghana 2013'!$E$36),"",'Ghana 2013'!$E$36)</f>
        <v>2239000</v>
      </c>
      <c r="AP16" s="73" t="str">
        <f>IF(ISBLANK('Ghana 2013'!$F$36),"",'Ghana 2013'!$F$36)</f>
        <v>01/12-12/12</v>
      </c>
      <c r="AQ16" s="73" t="str">
        <f>IF(ISBLANK('Ghana 2013'!$G$36),"",'Ghana 2013'!$G$36)</f>
        <v>Ministry records</v>
      </c>
      <c r="AR16" s="73" t="str">
        <f>IF(ISBLANK('Ghana 2013'!$H$36),"",'Ghana 2013'!$H$36)</f>
        <v/>
      </c>
      <c r="AS16" s="74">
        <f>IF(ISBLANK('Ghana 2013'!$E$37),"",'Ghana 2013'!$E$37)</f>
        <v>2239000</v>
      </c>
      <c r="AT16" s="73" t="str">
        <f>IF(ISBLANK('Ghana 2013'!$H$37),"",'Ghana 2013'!$H$37)</f>
        <v/>
      </c>
      <c r="AU16" s="73" t="str">
        <f>IF(ISBLANK('Ghana 2013'!$H$38),"",'Ghana 2013'!$H$38)</f>
        <v>Yes</v>
      </c>
      <c r="AV16" s="73" t="str">
        <f>IF(ISBLANK('Ghana 2013'!$D$41),"",'Ghana 2013'!$D$41)</f>
        <v>No</v>
      </c>
      <c r="AW16" s="73" t="str">
        <f>IF(ISBLANK('Ghana 2013'!$D$42),"",'Ghana 2013'!$D$42)</f>
        <v>Not applicable</v>
      </c>
      <c r="AX16" s="74">
        <f>IF(ISBLANK('Ghana 2013'!$E$41),"",'Ghana 2013'!$E$41)</f>
        <v>0</v>
      </c>
      <c r="AY16" s="74" t="str">
        <f>IF(ISBLANK('Ghana 2013'!$F$41),"",'Ghana 2013'!$F$41)</f>
        <v>01/12-12/12</v>
      </c>
      <c r="AZ16" s="74" t="str">
        <f>IF(ISBLANK('Ghana 2013'!$G$41),"",'Ghana 2013'!$G$41)</f>
        <v/>
      </c>
      <c r="BA16" s="73" t="str">
        <f>IF(ISBLANK('Ghana 2013'!$H$41),"",'Ghana 2013'!$H$41)</f>
        <v/>
      </c>
      <c r="BB16" s="73" t="str">
        <f>IF(ISBLANK('Ghana 2013'!$D$43),"",'Ghana 2013'!$D$43)</f>
        <v>Yes</v>
      </c>
      <c r="BC16" s="74" t="str">
        <f>IF(ISBLANK('Ghana 2013'!$D$44),"",'Ghana 2013'!$D$44)</f>
        <v>MOH (763,196.45); WAHO (583,856)</v>
      </c>
      <c r="BD16" s="74">
        <f>IF(ISBLANK('Ghana 2013'!$E$43),"",'Ghana 2013'!$E$43)</f>
        <v>1347052.45</v>
      </c>
      <c r="BE16" s="74" t="str">
        <f>IF(ISBLANK('Ghana 2013'!$F$43),"",'Ghana 2013'!$F$43)</f>
        <v>01/12-12/12</v>
      </c>
      <c r="BF16" s="74" t="str">
        <f>IF(ISBLANK('Ghana 2013'!$G$43),"",'Ghana 2013'!$G$43)</f>
        <v>Ministry records, RHI</v>
      </c>
      <c r="BG16" s="73" t="str">
        <f>IF(ISBLANK('Ghana 2013'!$H$43),"",'Ghana 2013'!$H$43)</f>
        <v/>
      </c>
      <c r="BH16" s="763">
        <f>IF(ISBLANK('Ghana 2013'!$E$45),"",'Ghana 2013'!$E$45)</f>
        <v>1347052.45</v>
      </c>
      <c r="BI16" s="73" t="str">
        <f>IF(ISBLANK('Ghana 2013'!$H$45),"",'Ghana 2013'!$H$45)</f>
        <v/>
      </c>
      <c r="BJ16" s="75"/>
      <c r="BK16" s="73" t="str">
        <f>IF(ISBLANK('Ghana 2013'!$D$49),"",'Ghana 2013'!$D$49)</f>
        <v>Yes</v>
      </c>
      <c r="BL16" s="74" t="str">
        <f>IF(ISBLANK('Ghana 2013'!$D$50),"",'Ghana 2013'!$D$50)</f>
        <v>USAID (1,122,068), DFID (556,971), UNFPA (674,181)</v>
      </c>
      <c r="BM16" s="74">
        <f>IF(ISBLANK('Ghana 2013'!$E$49),"",'Ghana 2013'!$E$49)</f>
        <v>2353220</v>
      </c>
      <c r="BN16" s="74" t="str">
        <f>IF(ISBLANK('Ghana 2013'!$F$49),"",'Ghana 2013'!$F$49)</f>
        <v>01/12-12/12</v>
      </c>
      <c r="BO16" s="74" t="str">
        <f>IF(ISBLANK('Ghana 2013'!$G$49),"",'Ghana 2013'!$G$49)</f>
        <v>RHI, My Commodities, DFID records</v>
      </c>
      <c r="BP16" s="73" t="str">
        <f>IF(ISBLANK('Ghana 2013'!$H$49),"",'Ghana 2013'!$H$49)</f>
        <v/>
      </c>
      <c r="BQ16" s="73" t="str">
        <f>IF(ISBLANK('Ghana 2013'!$D$51),"",'Ghana 2013'!$D$51)</f>
        <v>Yes</v>
      </c>
      <c r="BR16" s="74">
        <f>IF(ISBLANK('Ghana 2013'!$E$51),"",'Ghana 2013'!$E$51)</f>
        <v>2725701.6</v>
      </c>
      <c r="BS16" s="74" t="str">
        <f>IF(ISBLANK('Ghana 2013'!$F$51),"",'Ghana 2013'!$F$51)</f>
        <v>01/12-12/12</v>
      </c>
      <c r="BT16" s="89" t="str">
        <f>IF(ISBLANK('Ghana 2013'!$G$51),"",'Ghana 2013'!$G$51)</f>
        <v/>
      </c>
      <c r="BU16" s="74" t="str">
        <f>IF(ISBLANK('Ghana 2013'!$H$51),"",'Ghana 2013'!$H$51)</f>
        <v/>
      </c>
      <c r="BV16" s="73" t="str">
        <f>IF(ISBLANK('Ghana 2013'!$D$52),"",'Ghana 2013'!$D$52)</f>
        <v>No</v>
      </c>
      <c r="BW16" s="74">
        <f>IF(ISBLANK('Ghana 2013'!$E$52),"",'Ghana 2013'!$E$52)</f>
        <v>0</v>
      </c>
      <c r="BX16" s="73" t="str">
        <f>IF(ISBLANK('Ghana 2013'!$F$52),"",'Ghana 2013'!$F$52)</f>
        <v>01/12-12/12</v>
      </c>
      <c r="BY16" s="74" t="str">
        <f>IF(ISBLANK('Ghana 2013'!$G$52),"",'Ghana 2013'!$G$52)</f>
        <v/>
      </c>
      <c r="BZ16" s="74" t="str">
        <f>IF(ISBLANK('Ghana 2013'!$H$52),"",'Ghana 2013'!$H$52)</f>
        <v/>
      </c>
      <c r="CA16" s="763">
        <f>IF(ISBLANK('Ghana 2013'!$E$53),"",'Ghana 2013'!$E$53)</f>
        <v>5078921.5999999996</v>
      </c>
      <c r="CB16" s="74" t="str">
        <f>IF(ISBLANK('Ghana 2013'!$H$53),"",'Ghana 2013'!$H$53)</f>
        <v/>
      </c>
      <c r="CC16" s="76">
        <f>IF(ISBLANK('Ghana 2013'!$F$56),"",'Ghana 2013'!$F$56)</f>
        <v>0.20962618888882689</v>
      </c>
      <c r="CD16" s="73" t="str">
        <f>IF(ISBLANK('Ghana 2013'!$G$56),"",'Ghana 2013'!$G$56)</f>
        <v xml:space="preserve">Comments:
</v>
      </c>
      <c r="CE16" s="76">
        <f>IF(ISBLANK('Ghana 2013'!$F$57),"",'Ghana 2013'!$F$57)</f>
        <v>0</v>
      </c>
      <c r="CF16" s="73" t="str">
        <f>IF(ISBLANK('Ghana 2013'!$G$57),"",'Ghana 2013'!$G$57)</f>
        <v xml:space="preserve">Comments:
</v>
      </c>
      <c r="CG16" s="76">
        <f>IF(ISBLANK('Ghana 2013'!$F$58),"",'Ghana 2013'!$F$58)</f>
        <v>1.1216352638942999</v>
      </c>
      <c r="CH16" s="73" t="str">
        <f>IF(ISBLANK('Ghana 2013'!$G$58),"",'Ghana 2013'!$G$58)</f>
        <v>Comments: Over 100% because condoms procured during this period were far in excess of requirements for the year under review.</v>
      </c>
      <c r="CI16" s="73" t="str">
        <f>IF(ISBLANK('Ghana 2013'!$F$59),"",'Ghana 2013'!$F$59)</f>
        <v/>
      </c>
      <c r="CJ16" s="73" t="str">
        <f>IF(ISBLANK('Ghana 2013'!$G$59),"",'Ghana 2013'!$G$59)</f>
        <v xml:space="preserve">Comments:
</v>
      </c>
      <c r="CK16" s="73" t="str">
        <f>IF(ISBLANK('Ghana 2013'!$F$61),"",'Ghana 2013'!$F$61)</f>
        <v>Third-party agent (e.g., UNFPA, Crown Agents)</v>
      </c>
      <c r="CL16" s="73" t="str">
        <f>IF(ISBLANK('Ghana 2013'!$F$62),"",'Ghana 2013'!$F$62)</f>
        <v>UNFPA</v>
      </c>
      <c r="CM16" s="73" t="str">
        <f>IF(ISBLANK('Ghana 2013'!$F$63),"",'Ghana 2013'!$F$63)</f>
        <v>No</v>
      </c>
      <c r="CN16" s="73" t="str">
        <f>IF(ISBLANK('Ghana 2013'!$D$64),"",'Ghana 2013'!$D$64)</f>
        <v/>
      </c>
      <c r="CO16" s="106"/>
      <c r="CP16" s="77"/>
      <c r="CQ16" s="78" t="str">
        <f>IF(ISBLANK('Ghana 2013'!$D$68),"",'Ghana 2013'!$D$68)</f>
        <v>Yes</v>
      </c>
      <c r="CR16" s="78" t="str">
        <f>IF(ISBLANK('Ghana 2013'!$D$69),"",'Ghana 2013'!$D$69)</f>
        <v>Yes</v>
      </c>
      <c r="CS16" s="78" t="str">
        <f>IF(ISBLANK('Ghana 2013'!$D$70),"",'Ghana 2013'!$D$70)</f>
        <v>Yes</v>
      </c>
      <c r="CT16" s="78" t="str">
        <f>IF(ISBLANK('Ghana 2013'!$D$71),"",'Ghana 2013'!$D$71)</f>
        <v>Yes</v>
      </c>
      <c r="CU16" s="78" t="str">
        <f>IF(ISBLANK('Ghana 2013'!$D$72),"",'Ghana 2013'!$D$72)</f>
        <v>Yes</v>
      </c>
      <c r="CV16" s="78" t="str">
        <f>IF(ISBLANK('Ghana 2013'!$D$73),"",'Ghana 2013'!$D$73)</f>
        <v>Yes</v>
      </c>
      <c r="CW16" s="78" t="str">
        <f>IF(ISBLANK('Ghana 2013'!$D$74),"",'Ghana 2013'!$D$74)</f>
        <v>Yes</v>
      </c>
      <c r="CX16" s="78" t="str">
        <f>IF(ISBLANK('Ghana 2013'!$D$75),"",'Ghana 2013'!$D$75)</f>
        <v>Yes</v>
      </c>
      <c r="CY16" s="78" t="str">
        <f>IF(ISBLANK('Ghana 2013'!$D$76),"",'Ghana 2013'!$D$76)</f>
        <v>No</v>
      </c>
      <c r="CZ16" s="78" t="str">
        <f>IF(ISBLANK('Ghana 2013'!$D$77),"",'Ghana 2013'!$D$77)</f>
        <v>Yes</v>
      </c>
      <c r="DA16" s="78" t="str">
        <f>IF(ISBLANK('Ghana 2013'!$D$78),"",'Ghana 2013'!$D$78)</f>
        <v>No</v>
      </c>
      <c r="DB16" s="78" t="str">
        <f>IF(ISBLANK('Ghana 2013'!$D$79),"",'Ghana 2013'!$D$79)</f>
        <v/>
      </c>
      <c r="DC16" s="77"/>
      <c r="DD16" s="78" t="str">
        <f>IF(ISBLANK('Ghana 2013'!$F$68),"",'Ghana 2013'!$F$68)</f>
        <v>Yes</v>
      </c>
      <c r="DE16" s="78" t="str">
        <f>IF(ISBLANK('Ghana 2013'!$F$69),"",'Ghana 2013'!$F$69)</f>
        <v>Yes</v>
      </c>
      <c r="DF16" s="78" t="str">
        <f>IF(ISBLANK('Ghana 2013'!$F$70),"",'Ghana 2013'!$F$70)</f>
        <v>Yes</v>
      </c>
      <c r="DG16" s="78" t="str">
        <f>IF(ISBLANK('Ghana 2013'!$F$71),"",'Ghana 2013'!$F$71)</f>
        <v>Yes</v>
      </c>
      <c r="DH16" s="78" t="str">
        <f>IF(ISBLANK('Ghana 2013'!$F$72),"",'Ghana 2013'!$F$72)</f>
        <v>Yes</v>
      </c>
      <c r="DI16" s="78" t="str">
        <f>IF(ISBLANK('Ghana 2013'!$F$73),"",'Ghana 2013'!$F$73)</f>
        <v>Yes</v>
      </c>
      <c r="DJ16" s="78" t="str">
        <f>IF(ISBLANK('Ghana 2013'!$F$74),"",'Ghana 2013'!$F$74)</f>
        <v>Yes</v>
      </c>
      <c r="DK16" s="78" t="str">
        <f>IF(ISBLANK('Ghana 2013'!$F$75),"",'Ghana 2013'!$F$75)</f>
        <v>Yes</v>
      </c>
      <c r="DL16" s="78" t="str">
        <f>IF(ISBLANK('Ghana 2013'!$F$76),"",'Ghana 2013'!$F$76)</f>
        <v>Yes</v>
      </c>
      <c r="DM16" s="78" t="str">
        <f>IF(ISBLANK('Ghana 2013'!$F$77),"",'Ghana 2013'!$F$77)</f>
        <v>Yes</v>
      </c>
      <c r="DN16" s="78" t="str">
        <f>IF(ISBLANK('Ghana 2013'!$F$78),"",'Ghana 2013'!$F$78)</f>
        <v>Yes</v>
      </c>
      <c r="DO16" s="78" t="str">
        <f>IF(ISBLANK('Ghana 2013'!$F$79),"",'Ghana 2013'!$F$79)</f>
        <v/>
      </c>
      <c r="DP16" s="79"/>
      <c r="DQ16" s="78" t="str">
        <f>IF(ISBLANK('Ghana 2013'!$G$68),"",'Ghana 2013'!$G$68)</f>
        <v>Yes</v>
      </c>
      <c r="DR16" s="78" t="str">
        <f>IF(ISBLANK('Ghana 2013'!$G$69),"",'Ghana 2013'!$G$69)</f>
        <v>Yes</v>
      </c>
      <c r="DS16" s="78" t="str">
        <f>IF(ISBLANK('Ghana 2013'!$G$70),"",'Ghana 2013'!$G$70)</f>
        <v>Yes</v>
      </c>
      <c r="DT16" s="78" t="str">
        <f>IF(ISBLANK('Ghana 2013'!$G$71),"",'Ghana 2013'!$G$71)</f>
        <v>Yes</v>
      </c>
      <c r="DU16" s="78" t="str">
        <f>IF(ISBLANK('Ghana 2013'!$G$72),"",'Ghana 2013'!$G$72)</f>
        <v>Yes</v>
      </c>
      <c r="DV16" s="78" t="str">
        <f>IF(ISBLANK('Ghana 2013'!$G$73),"",'Ghana 2013'!$G$73)</f>
        <v>Yes</v>
      </c>
      <c r="DW16" s="78" t="str">
        <f>IF(ISBLANK('Ghana 2013'!$G$74),"",'Ghana 2013'!$G$74)</f>
        <v>Yes</v>
      </c>
      <c r="DX16" s="78" t="str">
        <f>IF(ISBLANK('Ghana 2013'!$G$75),"",'Ghana 2013'!$G$75)</f>
        <v>Yes</v>
      </c>
      <c r="DY16" s="78" t="str">
        <f>IF(ISBLANK('Ghana 2013'!$G$76),"",'Ghana 2013'!$G$76)</f>
        <v>Yes</v>
      </c>
      <c r="DZ16" s="78" t="str">
        <f>IF(ISBLANK('Ghana 2013'!$G$77),"",'Ghana 2013'!$G$77)</f>
        <v>Yes</v>
      </c>
      <c r="EA16" s="78" t="str">
        <f>IF(ISBLANK('Ghana 2013'!$G$78),"",'Ghana 2013'!$G$78)</f>
        <v>No</v>
      </c>
      <c r="EB16" s="78" t="str">
        <f>IF(ISBLANK('Ghana 2013'!$G$79),"",'Ghana 2013'!$G$79)</f>
        <v/>
      </c>
      <c r="EC16" s="79"/>
      <c r="ED16" s="78" t="str">
        <f>IF(ISBLANK('Ghana 2013'!$H$68),"",'Ghana 2013'!$H$68)</f>
        <v>Yes</v>
      </c>
      <c r="EE16" s="78" t="str">
        <f>IF(ISBLANK('Ghana 2013'!$H$69),"",'Ghana 2013'!$H$69)</f>
        <v>Yes</v>
      </c>
      <c r="EF16" s="78" t="str">
        <f>IF(ISBLANK('Ghana 2013'!$H$70),"",'Ghana 2013'!$H$70)</f>
        <v>Yes</v>
      </c>
      <c r="EG16" s="78" t="str">
        <f>IF(ISBLANK('Ghana 2013'!$H$71),"",'Ghana 2013'!$H$71)</f>
        <v>Yes</v>
      </c>
      <c r="EH16" s="78" t="str">
        <f>IF(ISBLANK('Ghana 2013'!$H$72),"",'Ghana 2013'!$H$72)</f>
        <v>Yes</v>
      </c>
      <c r="EI16" s="78" t="str">
        <f>IF(ISBLANK('Ghana 2013'!$H$73),"",'Ghana 2013'!$H$73)</f>
        <v>Yes</v>
      </c>
      <c r="EJ16" s="78" t="str">
        <f>IF(ISBLANK('Ghana 2013'!$H$74),"",'Ghana 2013'!$H$74)</f>
        <v>Yes</v>
      </c>
      <c r="EK16" s="78" t="str">
        <f>IF(ISBLANK('Ghana 2013'!$H$75),"",'Ghana 2013'!$H$75)</f>
        <v>Yes</v>
      </c>
      <c r="EL16" s="78" t="str">
        <f>IF(ISBLANK('Ghana 2013'!$H$76),"",'Ghana 2013'!$H$76)</f>
        <v>No</v>
      </c>
      <c r="EM16" s="78" t="str">
        <f>IF(ISBLANK('Ghana 2013'!$H$77),"",'Ghana 2013'!$H$77)</f>
        <v>No</v>
      </c>
      <c r="EN16" s="78" t="str">
        <f>IF(ISBLANK('Ghana 2013'!$H$78),"",'Ghana 2013'!$H$78)</f>
        <v>No</v>
      </c>
      <c r="EO16" s="78" t="str">
        <f>IF(ISBLANK('Ghana 2013'!$H$79),"",'Ghana 2013'!$H$79)</f>
        <v/>
      </c>
      <c r="EP16" s="78" t="str">
        <f>IF(ISBLANK('Ghana 2013'!$D$80),"",'Ghana 2013'!$D$80)</f>
        <v>CycleBeads are a recent addition introduced in early 2012 on a pilot basis in two districts each under the three Focus Region Health Project (FRHP) managed regions;  DKT intends to market IUDs once registration processes are completed in the country.</v>
      </c>
      <c r="EQ16" s="80"/>
      <c r="ER16" s="81" t="str">
        <f>IF(ISBLANK('Ghana 2013'!$H$82),"",'Ghana 2013'!$H$82)</f>
        <v>Yes</v>
      </c>
      <c r="ES16" s="81" t="str">
        <f>IF(ISBLANK('Ghana 2013'!$C$85),"",'Ghana 2013'!$C$85)</f>
        <v>Ghana National Reproductive Health Commodity Security Strategy</v>
      </c>
      <c r="ET16" s="81" t="str">
        <f>IF(ISBLANK('Ghana 2013'!$D$85),"",'Ghana 2013'!$D$85)</f>
        <v>2011-2016</v>
      </c>
      <c r="EU16" s="81" t="str">
        <f>IF(ISBLANK('Ghana 2013'!$F$85),"",'Ghana 2013'!$F$85)</f>
        <v>Yes</v>
      </c>
      <c r="EV16" s="81" t="str">
        <f>IF(ISBLANK('Ghana 2013'!$G$85),"",'Ghana 2013'!$G$85)</f>
        <v>Yes</v>
      </c>
      <c r="EW16" s="81" t="str">
        <f>IF(ISBLANK('Ghana 2013'!$F$86),"",'Ghana 2013'!$F$86)</f>
        <v>Yes</v>
      </c>
      <c r="EX16" s="81" t="str">
        <f>IF(ISBLANK('Ghana 2013'!$E$87),"",'Ghana 2013'!$E$87)</f>
        <v>All sectors</v>
      </c>
      <c r="EY16" s="81" t="str">
        <f>IF(ISBLANK('Ghana 2013'!$E$88),"",'Ghana 2013'!$E$88)</f>
        <v>Approximately 2% of the total cost</v>
      </c>
      <c r="EZ16" s="81" t="str">
        <f>IF(ISBLANK('Ghana 2013'!$H$89),"",'Ghana 2013'!$H$89)</f>
        <v>Yes</v>
      </c>
      <c r="FA16" s="81" t="str">
        <f>IF(ISBLANK('Ghana 2013'!$D$90),"",'Ghana 2013'!$D$90)</f>
        <v>National laws/regulations limit the advertisement of class A and B medicines and clinical procedures to specialized/professional journals only. These medicines include hormonal contraceptives.</v>
      </c>
      <c r="FB16" s="81" t="str">
        <f>IF(ISBLANK('Ghana 2013'!$H$91),"",'Ghana 2013'!$H$91)</f>
        <v>Yes</v>
      </c>
      <c r="FC16" s="81" t="str">
        <f>IF(ISBLANK('Ghana 2013'!$D$92),"",'Ghana 2013'!$D$92)</f>
        <v>Inclusion of contraceptives on the Essential Medicines List and the registration policies enacted by the Food and Drug Board permit contraceptive registration and sale by brand.</v>
      </c>
      <c r="FD16" s="276"/>
      <c r="FE16" s="81" t="str">
        <f>IF(ISBLANK('Ghana 2013'!$D$95),"",'Ghana 2013'!$D$95)</f>
        <v>Community health worker</v>
      </c>
      <c r="FF16" s="81" t="str">
        <f>IF(ISBLANK('Ghana 2013'!$G$95),"",'Ghana 2013'!$G$95)</f>
        <v>Community health worker</v>
      </c>
      <c r="FG16" s="81" t="str">
        <f>IF(ISBLANK('Ghana 2013'!$D$96),"",'Ghana 2013'!$D$96)</f>
        <v>Auxiliary nurse</v>
      </c>
      <c r="FH16" s="81" t="str">
        <f>IF(ISBLANK('Ghana 2013'!$G$96),"",'Ghana 2013'!$G$96)</f>
        <v>Auxiliary nurse</v>
      </c>
      <c r="FI16" s="81" t="str">
        <f>IF(ISBLANK('Ghana 2013'!$D$97),"",'Ghana 2013'!$D$97)</f>
        <v>Auxiliary nurse</v>
      </c>
      <c r="FJ16" s="81" t="str">
        <f>IF(ISBLANK('Ghana 2013'!$G$97),"",'Ghana 2013'!$G$97)</f>
        <v>Auxiliary nurse</v>
      </c>
      <c r="FK16" s="81" t="str">
        <f>IF(ISBLANK('Ghana 2013'!$D$98),"",'Ghana 2013'!$D$98)</f>
        <v>Midwife</v>
      </c>
      <c r="FL16" s="81" t="str">
        <f>IF(ISBLANK('Ghana 2013'!$G$98),"",'Ghana 2013'!$G$98)</f>
        <v>Midwife</v>
      </c>
      <c r="FM16" s="81" t="str">
        <f>IF(ISBLANK('Ghana 2013'!$D$99),"",'Ghana 2013'!$D$99)</f>
        <v>Community health worker</v>
      </c>
      <c r="FN16" s="81" t="str">
        <f>IF(ISBLANK('Ghana 2013'!$G$99),"",'Ghana 2013'!$G$99)</f>
        <v>Community health worker</v>
      </c>
      <c r="FO16" s="81" t="str">
        <f>IF(ISBLANK('Ghana 2013'!$D$100),"",'Ghana 2013'!$D$100)</f>
        <v>Community health worker</v>
      </c>
      <c r="FP16" s="81" t="str">
        <f>IF(ISBLANK('Ghana 2013'!$G$100),"",'Ghana 2013'!$G$100)</f>
        <v>Community health worker</v>
      </c>
      <c r="FQ16" s="81" t="str">
        <f>IF(ISBLANK('Ghana 2013'!$D$101),"",'Ghana 2013'!$D$101)</f>
        <v>Doctor</v>
      </c>
      <c r="FR16" s="81" t="str">
        <f>IF(ISBLANK('Ghana 2013'!$G$101),"",'Ghana 2013'!$G$101)</f>
        <v>Doctor</v>
      </c>
      <c r="FS16" s="81" t="str">
        <f>IF(ISBLANK('Ghana 2013'!$D$102),"",'Ghana 2013'!$D$102)</f>
        <v>Community health worker</v>
      </c>
      <c r="FT16" s="81" t="str">
        <f>IF(ISBLANK('Ghana 2013'!$G$102),"",'Ghana 2013'!$G$102)</f>
        <v>Not applicable</v>
      </c>
      <c r="FU16" s="81" t="str">
        <f>IF(ISBLANK('Ghana 2013'!$D$103),"",'Ghana 2013'!$D$103)</f>
        <v/>
      </c>
      <c r="FV16" s="87"/>
      <c r="FW16" s="81" t="str">
        <f>IF(ISBLANK('Ghana 2013'!$D$106),"",'Ghana 2013'!$D$106)</f>
        <v>No</v>
      </c>
      <c r="FX16" s="81" t="str">
        <f>IF(ISBLANK('Ghana 2013'!$E$106),"",'Ghana 2013'!$E$106)</f>
        <v/>
      </c>
      <c r="FY16" s="81" t="str">
        <f>IF(ISBLANK('Ghana 2013'!$H$106),"",'Ghana 2013'!$H$106)</f>
        <v/>
      </c>
      <c r="FZ16" s="81" t="str">
        <f>IF(ISBLANK('Ghana 2013'!$D$107),"",'Ghana 2013'!$D$107)</f>
        <v>Yes</v>
      </c>
      <c r="GA16" s="81" t="str">
        <f>IF(ISBLANK('Ghana 2013'!$E$107),"",'Ghana 2013'!$E$107)</f>
        <v>Education policy limits access for in-school young persons</v>
      </c>
      <c r="GB16" s="81" t="str">
        <f>IF(ISBLANK('Ghana 2013'!$H$107),"",'Ghana 2013'!$H$107)</f>
        <v>Yes</v>
      </c>
      <c r="GC16" s="81" t="str">
        <f>IF(ISBLANK('Ghana 2013'!$D$108),"",'Ghana 2013'!$D$108)</f>
        <v>No</v>
      </c>
      <c r="GD16" s="81" t="str">
        <f>IF(ISBLANK('Ghana 2013'!$E$108),"",'Ghana 2013'!$E$108)</f>
        <v/>
      </c>
      <c r="GE16" s="81" t="str">
        <f>IF(ISBLANK('Ghana 2013'!$H$108),"",'Ghana 2013'!$H$108)</f>
        <v/>
      </c>
      <c r="GF16" s="82"/>
      <c r="GG16" s="81" t="str">
        <f>IF(ISBLANK('Ghana 2013'!$G$111),"",'Ghana 2013'!$G$111)</f>
        <v>Yes</v>
      </c>
      <c r="GH16" s="81" t="str">
        <f>IF(ISBLANK('Ghana 2013'!$G$112),"",'Ghana 2013'!$G$112)</f>
        <v>Yes</v>
      </c>
      <c r="GI16" s="81" t="str">
        <f>IF(ISBLANK('Ghana 2013'!$G$113),"",'Ghana 2013'!$G$113)</f>
        <v>No</v>
      </c>
      <c r="GJ16" s="81" t="str">
        <f>IF(ISBLANK('Ghana 2013'!$D$114),"",'Ghana 2013'!$D$114)</f>
        <v>Not applicable</v>
      </c>
      <c r="GK16" s="82"/>
      <c r="GL16" s="81" t="str">
        <f>IF(ISBLANK('Ghana 2013'!$G$116),"",'Ghana 2013'!$G$116)</f>
        <v>Yes</v>
      </c>
      <c r="GM16" s="81" t="str">
        <f>IF(ISBLANK('Ghana 2013'!$G$117),"",'Ghana 2013'!$G$117)</f>
        <v>Yes</v>
      </c>
      <c r="GN16" s="81" t="str">
        <f>IF(ISBLANK('Ghana 2013'!$G$118),"",'Ghana 2013'!$G$118)</f>
        <v>Yes</v>
      </c>
      <c r="GO16" s="81" t="str">
        <f>IF(ISBLANK('Ghana 2013'!$G$119),"",'Ghana 2013'!$G$119)</f>
        <v>Yes</v>
      </c>
      <c r="GP16" s="81" t="str">
        <f>IF(ISBLANK('Ghana 2013'!$G$120),"",'Ghana 2013'!$G$120)</f>
        <v>Yes</v>
      </c>
      <c r="GQ16" s="81" t="str">
        <f>IF(ISBLANK('Ghana 2013'!$G$121),"",'Ghana 2013'!$G$121)</f>
        <v>Yes</v>
      </c>
      <c r="GR16" s="81" t="str">
        <f>IF(ISBLANK('Ghana 2013'!$G$122),"",'Ghana 2013'!$G$122)</f>
        <v>Yes</v>
      </c>
      <c r="GS16" s="81" t="str">
        <f>IF(ISBLANK('Ghana 2013'!$G$123),"",'Ghana 2013'!$G$123)</f>
        <v>Yes</v>
      </c>
      <c r="GT16" s="81" t="str">
        <f>IF(ISBLANK('Ghana 2013'!$G$124),"",'Ghana 2013'!$G$124)</f>
        <v>No</v>
      </c>
      <c r="GU16" s="81" t="str">
        <f>IF(ISBLANK('Ghana 2013'!$G$125),"",'Ghana 2013'!$G$125)</f>
        <v>No</v>
      </c>
      <c r="GV16" s="81" t="str">
        <f>IF(ISBLANK('Ghana 2013'!$F$126),"",'Ghana 2013'!$F$126)</f>
        <v>Not applicable</v>
      </c>
      <c r="GW16" s="81">
        <f>IF(ISBLANK('Ghana 2013'!$F$127),"",'Ghana 2013'!$F$127)</f>
        <v>2010</v>
      </c>
      <c r="GX16" s="81" t="str">
        <f>IF(ISBLANK('Ghana 2013'!$D$128),"",'Ghana 2013'!$D$128)</f>
        <v>Ghana Essential Medicines List</v>
      </c>
      <c r="GY16" s="81" t="str">
        <f>IF(ISBLANK('Ghana 2013'!$D$129),"",'Ghana 2013'!$D$129)</f>
        <v/>
      </c>
      <c r="GZ16" s="82"/>
      <c r="HA16" s="81">
        <f>IF(ISBLANK('Ghana 2013'!$F$131),"",'Ghana 2013'!$F$131)</f>
        <v>2010</v>
      </c>
      <c r="HB16" s="81" t="str">
        <f>IF(ISBLANK('Ghana 2013'!$G$132),"",'Ghana 2013'!$G$132)</f>
        <v>Yes</v>
      </c>
      <c r="HC16" s="81" t="str">
        <f>IF(ISBLANK('Ghana 2013'!$G$133),"",'Ghana 2013'!$G$133)</f>
        <v>No</v>
      </c>
      <c r="HD16" s="81" t="str">
        <f>IF(ISBLANK('Ghana 2013'!$G$134),"",'Ghana 2013'!$G$134)</f>
        <v>No</v>
      </c>
      <c r="HE16" s="81" t="str">
        <f>IF(ISBLANK('Ghana 2013'!$G$135),"",'Ghana 2013'!$G$135)</f>
        <v>No</v>
      </c>
      <c r="HF16" s="81" t="str">
        <f>IF(ISBLANK('Ghana 2013'!$D$136),"",'Ghana 2013'!$D$136)</f>
        <v/>
      </c>
      <c r="HG16" s="90"/>
      <c r="HH16" s="83" t="str">
        <f>IF(ISBLANK('Ghana 2013'!$G$138),"",'Ghana 2013'!$G$138)</f>
        <v>Yes</v>
      </c>
      <c r="HI16" s="84"/>
      <c r="HJ16" s="83" t="str">
        <f>IF(ISBLANK('Ghana 2013'!$G$140),"",'Ghana 2013'!$G$140)</f>
        <v>No</v>
      </c>
      <c r="HK16" s="83" t="str">
        <f>IF(ISBLANK('Ghana 2013'!$G$141),"",'Ghana 2013'!$G$141)</f>
        <v>No</v>
      </c>
      <c r="HL16" s="83" t="str">
        <f>IF(ISBLANK('Ghana 2013'!$G$142),"",'Ghana 2013'!$G$142)</f>
        <v>Yes</v>
      </c>
      <c r="HM16" s="83" t="str">
        <f>IF(ISBLANK('Ghana 2013'!$G$143),"",'Ghana 2013'!$G$143)</f>
        <v>No</v>
      </c>
      <c r="HN16" s="83" t="str">
        <f>IF(ISBLANK('Ghana 2013'!$G$144),"",'Ghana 2013'!$G$144)</f>
        <v>Yes</v>
      </c>
      <c r="HO16" s="83" t="str">
        <f>IF(ISBLANK('Ghana 2013'!$G$145),"",'Ghana 2013'!$G$145)</f>
        <v>Yes</v>
      </c>
      <c r="HP16" s="83" t="str">
        <f>IF(ISBLANK('Ghana 2013'!$G$146),"",'Ghana 2013'!$G$146)</f>
        <v>Yes</v>
      </c>
      <c r="HQ16" s="83" t="str">
        <f>IF(ISBLANK('Ghana 2013'!$G$147),"",'Ghana 2013'!$G$147)</f>
        <v>No</v>
      </c>
      <c r="HR16" s="83" t="str">
        <f>IF(ISBLANK('Ghana 2013'!$G$148),"",'Ghana 2013'!$G$148)</f>
        <v>No</v>
      </c>
      <c r="HS16" s="83" t="str">
        <f>IF(ISBLANK('Ghana 2013'!$F$149),"",'Ghana 2013'!$F$149)</f>
        <v>01/12 -12/12</v>
      </c>
      <c r="HT16" s="83" t="str">
        <f>IF(ISBLANK('Ghana 2013'!$F$150),"",'Ghana 2013'!$F$150)</f>
        <v>CMS warehouse reports, PPMRs</v>
      </c>
      <c r="HU16" s="84"/>
      <c r="HV16" s="83" t="str">
        <f>IF(ISBLANK('Ghana 2013'!$G$152),"",'Ghana 2013'!$G$152)</f>
        <v>Yes</v>
      </c>
      <c r="HW16" s="83" t="str">
        <f>IF(ISBLANK('Ghana 2013'!$G$153),"",'Ghana 2013'!$G$153)</f>
        <v>No</v>
      </c>
      <c r="HX16" s="88" t="str">
        <f>IF(ISBLANK('Ghana 2013'!$D$154),"",'Ghana 2013'!$D$154)</f>
        <v>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v>
      </c>
      <c r="HY16" s="762" t="s">
        <v>280</v>
      </c>
    </row>
    <row r="17" spans="1:233" ht="39.950000000000003" customHeight="1">
      <c r="A17" s="846" t="s">
        <v>289</v>
      </c>
      <c r="B17" s="85"/>
      <c r="C17" s="72" t="str">
        <f>IF(ISBLANK('Guatemala 2013'!$H$12),"",'Guatemala 2013'!$H$12)</f>
        <v>Yes</v>
      </c>
      <c r="D17" s="72" t="str">
        <f>IF(ISBLANK('Guatemala 2013'!$D$13),"",'Guatemala 2013'!$D$13)</f>
        <v>Comision Nacional de  Aseguramiento de Anticonceptivos (CNAA) (National Contraceptive Security Committee)</v>
      </c>
      <c r="E17" s="107"/>
      <c r="F17" s="72" t="str">
        <f>IF(ISBLANK('Guatemala 2013'!$D$15),"",'Guatemala 2013'!$D$15)</f>
        <v>Yes</v>
      </c>
      <c r="G17" s="72" t="str">
        <f>IF(ISBLANK('Guatemala 2013'!$F$15),"",'Guatemala 2013'!$F$15)</f>
        <v>PASMO (a PSI affiliate - invited to participate but not official members)</v>
      </c>
      <c r="H17" s="72" t="str">
        <f>IF(ISBLANK('Guatemala 2013'!$D$16),"",'Guatemala 2013'!$D$16)</f>
        <v>Yes</v>
      </c>
      <c r="I17" s="72" t="str">
        <f>IF(ISBLANK('Guatemala 2013'!$F$16),"",'Guatemala 2013'!$F$16)</f>
        <v>APROFAM (Asociación Pro Bienestar de La Familia - Association for the Well-Being of the Family), Guatemalan Association of Women Doctors (Asociación Guatemalteca de Mujeres Médicas), Instancia por la Salud y el Desarrollo de las Mujeres (Assoc. for the Health &amp; Development of Women)</v>
      </c>
      <c r="J17" s="72" t="str">
        <f>IF(ISBLANK('Guatemala 2013'!$D$17),"",'Guatemala 2013'!$D$17)</f>
        <v>No</v>
      </c>
      <c r="K17" s="72" t="str">
        <f>IF(ISBLANK('Guatemala 2013'!$F$17),"",'Guatemala 2013'!$F$17)</f>
        <v/>
      </c>
      <c r="L17" s="72" t="str">
        <f>IF(ISBLANK('Guatemala 2013'!$D$18),"",'Guatemala 2013'!$D$18)</f>
        <v>Yes</v>
      </c>
      <c r="M17" s="72" t="str">
        <f>IF(ISBLANK('Guatemala 2013'!$F$18),"",'Guatemala 2013'!$F$18)</f>
        <v xml:space="preserve">USAID and UNFPA are invited to participate but are not official members </v>
      </c>
      <c r="N17" s="72" t="str">
        <f>IF(ISBLANK('Guatemala 2013'!$D$19),"",'Guatemala 2013'!$D$19)</f>
        <v>Yes</v>
      </c>
      <c r="O17" s="72" t="str">
        <f>IF(ISBLANK('Guatemala 2013'!$F$19),"",'Guatemala 2013'!$F$19)</f>
        <v xml:space="preserve">UNFPA is invited to participate at the meetings, although it is not an official member </v>
      </c>
      <c r="P17" s="72" t="str">
        <f>IF(ISBLANK('Guatemala 2013'!$D$20),"",'Guatemala 2013'!$D$20)</f>
        <v>Yes</v>
      </c>
      <c r="Q17" s="72" t="str">
        <f>IF(ISBLANK('Guatemala 2013'!$F$20),"",'Guatemala 2013'!$F$20)</f>
        <v>Director of the National Reproductive Health Program, Family Planning Advisor, and Logistics Advisor</v>
      </c>
      <c r="R17" s="72" t="str">
        <f>IF(ISBLANK('Guatemala 2013'!$D$21),"",'Guatemala 2013'!$D$21)</f>
        <v>No</v>
      </c>
      <c r="S17" s="72" t="str">
        <f>IF(ISBLANK('Guatemala 2013'!$F$21),"",'Guatemala 2013'!$F$21)</f>
        <v/>
      </c>
      <c r="T17" s="72" t="str">
        <f>IF(ISBLANK('Guatemala 2013'!$D$22),"",'Guatemala 2013'!$D$22)</f>
        <v>Yes</v>
      </c>
      <c r="U17" s="72" t="str">
        <f>IF(ISBLANK('Guatemala 2013'!$F$22),"",'Guatemala 2013'!$F$22)</f>
        <v xml:space="preserve">Ministry of Finance (technical budget analyst) </v>
      </c>
      <c r="V17" s="72" t="str">
        <f>IF(ISBLANK('Guatemala 2013'!$D$23),"",'Guatemala 2013'!$D$23)</f>
        <v>Yes</v>
      </c>
      <c r="W17" s="72" t="str">
        <f>IF(ISBLANK('Guatemala 2013'!$F$23),"",'Guatemala 2013'!$F$23)</f>
        <v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v>
      </c>
      <c r="X17" s="72" t="str">
        <f>IF(ISBLANK('Guatemala 2013'!$H$24),"",'Guatemala 2013'!$H$24)</f>
        <v>6 or more times</v>
      </c>
      <c r="Y17" s="72" t="str">
        <f>IF(ISBLANK('Guatemala 2013'!$H$25),"",'Guatemala 2013'!$H$25)</f>
        <v>Yes</v>
      </c>
      <c r="Z17" s="72" t="str">
        <f>IF(ISBLANK('Guatemala 2013'!$D$26),"",'Guatemala 2013'!$D$26)</f>
        <v>Yes</v>
      </c>
      <c r="AA17" s="72" t="str">
        <f>IF(ISBLANK('Guatemala 2013'!$F$26),"",'Guatemala 2013'!$F$26)</f>
        <v>Women's Health Association, civil society, international cooperation, Ministry of Finance, Ministry of Health</v>
      </c>
      <c r="AB17" s="72" t="str">
        <f>IF(ISBLANK('Guatemala 2013'!$H$26),"",'Guatemala 2013'!$H$26)</f>
        <v>Director of the Women's Health Association</v>
      </c>
      <c r="AC17" s="86"/>
      <c r="AD17" s="73" t="str">
        <f>IF(ISBLANK('Guatemala 2013'!$F$28),"",'Guatemala 2013'!$F$28)</f>
        <v>January</v>
      </c>
      <c r="AE17" s="73" t="str">
        <f>IF(ISBLANK('Guatemala 2013'!$H$28),"",'Guatemala 2013'!$H$28)</f>
        <v>December</v>
      </c>
      <c r="AF17" s="371">
        <f>IF(ISBLANK('Guatemala 2013'!$G$29),"",'Guatemala 2013'!$G$29)</f>
        <v>2024726.9</v>
      </c>
      <c r="AG17" s="109" t="str">
        <f>IF(ISBLANK('Guatemala 2013'!$E$30),"",'Guatemala 2013'!$E$30)</f>
        <v>01/12-12/12</v>
      </c>
      <c r="AH17" s="109" t="str">
        <f>IF(ISBLANK('Guatemala 2013'!$G$30),"",'Guatemala 2013'!$G$30)</f>
        <v xml:space="preserve">National Reproductive Health Program </v>
      </c>
      <c r="AI17" s="109" t="str">
        <f>IF(ISBLANK('Guatemala 2013'!$H$31),"",'Guatemala 2013'!$H$31)</f>
        <v>No</v>
      </c>
      <c r="AJ17" s="74" t="str">
        <f>IF(ISBLANK('Guatemala 2013'!$H$32),"",'Guatemala 2013'!$H$32)</f>
        <v>Yes</v>
      </c>
      <c r="AK17" s="74">
        <f>IF(ISBLANK('Guatemala 2013'!$E$35),"",'Guatemala 2013'!$E$35)</f>
        <v>2024725</v>
      </c>
      <c r="AL17" s="73" t="str">
        <f>IF(ISBLANK('Guatemala 2013'!$F$35),"",'Guatemala 2013'!$F$35)</f>
        <v>01/12-12/12</v>
      </c>
      <c r="AM17" s="73" t="str">
        <f>IF(ISBLANK('Guatemala 2013'!$G$35),"",'Guatemala 2013'!$G$35)</f>
        <v>Ministry records</v>
      </c>
      <c r="AN17" s="73" t="str">
        <f>IF(ISBLANK('Guatemala 2013'!$H$35),"",'Guatemala 2013'!$H$35)</f>
        <v/>
      </c>
      <c r="AO17" s="74">
        <f>IF(ISBLANK('Guatemala 2013'!$E$36),"",'Guatemala 2013'!$E$36)</f>
        <v>0</v>
      </c>
      <c r="AP17" s="73" t="str">
        <f>IF(ISBLANK('Guatemala 2013'!$F$36),"",'Guatemala 2013'!$F$36)</f>
        <v>01/12-12/12</v>
      </c>
      <c r="AQ17" s="73" t="str">
        <f>IF(ISBLANK('Guatemala 2013'!$G$36),"",'Guatemala 2013'!$G$36)</f>
        <v/>
      </c>
      <c r="AR17" s="73" t="str">
        <f>IF(ISBLANK('Guatemala 2013'!$H$36),"",'Guatemala 2013'!$H$36)</f>
        <v/>
      </c>
      <c r="AS17" s="74">
        <f>IF(ISBLANK('Guatemala 2013'!$E$37),"",'Guatemala 2013'!$E$37)</f>
        <v>2024725</v>
      </c>
      <c r="AT17" s="73" t="str">
        <f>IF(ISBLANK('Guatemala 2013'!$H$37),"",'Guatemala 2013'!$H$37)</f>
        <v/>
      </c>
      <c r="AU17" s="73" t="str">
        <f>IF(ISBLANK('Guatemala 2013'!$H$38),"",'Guatemala 2013'!$H$38)</f>
        <v>Yes</v>
      </c>
      <c r="AV17" s="73" t="str">
        <f>IF(ISBLANK('Guatemala 2013'!$D$41),"",'Guatemala 2013'!$D$41)</f>
        <v>Yes</v>
      </c>
      <c r="AW17" s="73" t="str">
        <f>IF(ISBLANK('Guatemala 2013'!$D$42),"",'Guatemala 2013'!$D$42)</f>
        <v xml:space="preserve">These funds include some of the funds from the 15% alcoholic beverages tax.  </v>
      </c>
      <c r="AX17" s="74">
        <f>IF(ISBLANK('Guatemala 2013'!$E$41),"",'Guatemala 2013'!$E$41)</f>
        <v>374763</v>
      </c>
      <c r="AY17" s="74" t="str">
        <f>IF(ISBLANK('Guatemala 2013'!$F$41),"",'Guatemala 2013'!$F$41)</f>
        <v>01/12-12/12</v>
      </c>
      <c r="AZ17" s="74" t="str">
        <f>IF(ISBLANK('Guatemala 2013'!$G$41),"",'Guatemala 2013'!$G$41)</f>
        <v>Reproductive Health Program internal records</v>
      </c>
      <c r="BA17" s="73" t="str">
        <f>IF(ISBLANK('Guatemala 2013'!$H$41),"",'Guatemala 2013'!$H$41)</f>
        <v>Because of delays in the delivery of contraceptives to the MOH, they could not execute the budget as planned.</v>
      </c>
      <c r="BB17" s="73" t="str">
        <f>IF(ISBLANK('Guatemala 2013'!$D$43),"",'Guatemala 2013'!$D$43)</f>
        <v>No</v>
      </c>
      <c r="BC17" s="74" t="str">
        <f>IF(ISBLANK('Guatemala 2013'!$D$44),"",'Guatemala 2013'!$D$44)</f>
        <v>Not applicable</v>
      </c>
      <c r="BD17" s="74">
        <f>IF(ISBLANK('Guatemala 2013'!$E$43),"",'Guatemala 2013'!$E$43)</f>
        <v>0</v>
      </c>
      <c r="BE17" s="74" t="str">
        <f>IF(ISBLANK('Guatemala 2013'!$F$43),"",'Guatemala 2013'!$F$43)</f>
        <v>01/12-12/12</v>
      </c>
      <c r="BF17" s="74" t="str">
        <f>IF(ISBLANK('Guatemala 2013'!$G$43),"",'Guatemala 2013'!$G$43)</f>
        <v/>
      </c>
      <c r="BG17" s="73" t="str">
        <f>IF(ISBLANK('Guatemala 2013'!$H$43),"",'Guatemala 2013'!$H$43)</f>
        <v/>
      </c>
      <c r="BH17" s="763">
        <f>IF(ISBLANK('Guatemala 2013'!$E$45),"",'Guatemala 2013'!$E$45)</f>
        <v>374763</v>
      </c>
      <c r="BI17" s="73" t="str">
        <f>IF(ISBLANK('Guatemala 2013'!$H$45),"",'Guatemala 2013'!$H$45)</f>
        <v/>
      </c>
      <c r="BJ17" s="75"/>
      <c r="BK17" s="73" t="str">
        <f>IF(ISBLANK('Guatemala 2013'!$D$49),"",'Guatemala 2013'!$D$49)</f>
        <v>Yes</v>
      </c>
      <c r="BL17" s="74" t="str">
        <f>IF(ISBLANK('Guatemala 2013'!$D$50),"",'Guatemala 2013'!$D$50)</f>
        <v>PASMO</v>
      </c>
      <c r="BM17" s="74">
        <f>IF(ISBLANK('Guatemala 2013'!$E$49),"",'Guatemala 2013'!$E$49)</f>
        <v>786</v>
      </c>
      <c r="BN17" s="74" t="str">
        <f>IF(ISBLANK('Guatemala 2013'!$F$49),"",'Guatemala 2013'!$F$49)</f>
        <v>01/12-12/12</v>
      </c>
      <c r="BO17" s="74" t="str">
        <f>IF(ISBLANK('Guatemala 2013'!$G$49),"",'Guatemala 2013'!$G$49)</f>
        <v>National Reproductive Health Program records</v>
      </c>
      <c r="BP17" s="73" t="str">
        <f>IF(ISBLANK('Guatemala 2013'!$H$49),"",'Guatemala 2013'!$H$49)</f>
        <v/>
      </c>
      <c r="BQ17" s="73" t="str">
        <f>IF(ISBLANK('Guatemala 2013'!$D$51),"",'Guatemala 2013'!$D$51)</f>
        <v>Yes</v>
      </c>
      <c r="BR17" s="74" t="str">
        <f>IF(ISBLANK('Guatemala 2013'!$E$51),"",'Guatemala 2013'!$E$51)</f>
        <v/>
      </c>
      <c r="BS17" s="74" t="str">
        <f>IF(ISBLANK('Guatemala 2013'!$F$51),"",'Guatemala 2013'!$F$51)</f>
        <v>01/12-12/12</v>
      </c>
      <c r="BT17" s="89" t="str">
        <f>IF(ISBLANK('Guatemala 2013'!$G$51),"",'Guatemala 2013'!$G$51)</f>
        <v/>
      </c>
      <c r="BU17" s="74" t="str">
        <f>IF(ISBLANK('Guatemala 2013'!$H$51),"",'Guatemala 2013'!$H$51)</f>
        <v>The condoms are not registered by the National Reproductive Health Program. The condoms are delivered directly to the National HIV program.  Information on the amount spent is not available.</v>
      </c>
      <c r="BV17" s="73" t="str">
        <f>IF(ISBLANK('Guatemala 2013'!$D$52),"",'Guatemala 2013'!$D$52)</f>
        <v>No</v>
      </c>
      <c r="BW17" s="74">
        <f>IF(ISBLANK('Guatemala 2013'!$E$52),"",'Guatemala 2013'!$E$52)</f>
        <v>0</v>
      </c>
      <c r="BX17" s="73" t="str">
        <f>IF(ISBLANK('Guatemala 2013'!$F$52),"",'Guatemala 2013'!$F$52)</f>
        <v>01/12-12/12</v>
      </c>
      <c r="BY17" s="74" t="str">
        <f>IF(ISBLANK('Guatemala 2013'!$G$52),"",'Guatemala 2013'!$G$52)</f>
        <v/>
      </c>
      <c r="BZ17" s="74" t="str">
        <f>IF(ISBLANK('Guatemala 2013'!$H$52),"",'Guatemala 2013'!$H$52)</f>
        <v/>
      </c>
      <c r="CA17" s="763">
        <f>IF(ISBLANK('Guatemala 2013'!$E$53),"",'Guatemala 2013'!$E$53)</f>
        <v>786</v>
      </c>
      <c r="CB17" s="74" t="str">
        <f>IF(ISBLANK('Guatemala 2013'!$H$53),"",'Guatemala 2013'!$H$53)</f>
        <v>This amount does not include Global Fund expenditures for condoms.</v>
      </c>
      <c r="CC17" s="76">
        <f>IF(ISBLANK('Guatemala 2013'!$F$56),"",'Guatemala 2013'!$F$56)</f>
        <v>0.99790706405821872</v>
      </c>
      <c r="CD17" s="73" t="str">
        <f>IF(ISBLANK('Guatemala 2013'!$G$56),"",'Guatemala 2013'!$G$56)</f>
        <v xml:space="preserve">Comments:
</v>
      </c>
      <c r="CE17" s="76">
        <f>IF(ISBLANK('Guatemala 2013'!$F$57),"",'Guatemala 2013'!$F$57)</f>
        <v>1</v>
      </c>
      <c r="CF17" s="73" t="str">
        <f>IF(ISBLANK('Guatemala 2013'!$G$57),"",'Guatemala 2013'!$G$57)</f>
        <v xml:space="preserve">Comments:
</v>
      </c>
      <c r="CG17" s="76">
        <f>IF(ISBLANK('Guatemala 2013'!$F$58),"",'Guatemala 2013'!$F$58)</f>
        <v>0.18548131108447269</v>
      </c>
      <c r="CH17" s="73" t="str">
        <f>IF(ISBLANK('Guatemala 2013'!$G$58),"",'Guatemala 2013'!$G$58)</f>
        <v>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v>
      </c>
      <c r="CI17" s="73" t="str">
        <f>IF(ISBLANK('Guatemala 2013'!$F$59),"",'Guatemala 2013'!$F$59)</f>
        <v/>
      </c>
      <c r="CJ17" s="73" t="str">
        <f>IF(ISBLANK('Guatemala 2013'!$G$59),"",'Guatemala 2013'!$G$59)</f>
        <v xml:space="preserve">Comments:
</v>
      </c>
      <c r="CK17" s="73" t="str">
        <f>IF(ISBLANK('Guatemala 2013'!$F$61),"",'Guatemala 2013'!$F$61)</f>
        <v>The government (e.g., Central Medical Stores, MOH logistics unit, MOH procurement unit)</v>
      </c>
      <c r="CL17" s="73" t="str">
        <f>IF(ISBLANK('Guatemala 2013'!$F$62),"",'Guatemala 2013'!$F$62)</f>
        <v>National Reproductive Health Program</v>
      </c>
      <c r="CM17" s="73" t="str">
        <f>IF(ISBLANK('Guatemala 2013'!$F$63),"",'Guatemala 2013'!$F$63)</f>
        <v>No</v>
      </c>
      <c r="CN17" s="73" t="str">
        <f>IF(ISBLANK('Guatemala 2013'!$D$64),"",'Guatemala 2013'!$D$64)</f>
        <v/>
      </c>
      <c r="CO17" s="106"/>
      <c r="CP17" s="77"/>
      <c r="CQ17" s="78" t="str">
        <f>IF(ISBLANK('Guatemala 2013'!$D$68),"",'Guatemala 2013'!$D$68)</f>
        <v>Yes</v>
      </c>
      <c r="CR17" s="78" t="str">
        <f>IF(ISBLANK('Guatemala 2013'!$D$69),"",'Guatemala 2013'!$D$69)</f>
        <v>Yes</v>
      </c>
      <c r="CS17" s="78" t="str">
        <f>IF(ISBLANK('Guatemala 2013'!$D$70),"",'Guatemala 2013'!$D$70)</f>
        <v>Yes</v>
      </c>
      <c r="CT17" s="78" t="str">
        <f>IF(ISBLANK('Guatemala 2013'!$D$71),"",'Guatemala 2013'!$D$71)</f>
        <v>Yes</v>
      </c>
      <c r="CU17" s="78" t="str">
        <f>IF(ISBLANK('Guatemala 2013'!$D$72),"",'Guatemala 2013'!$D$72)</f>
        <v>Yes</v>
      </c>
      <c r="CV17" s="78" t="str">
        <f>IF(ISBLANK('Guatemala 2013'!$D$73),"",'Guatemala 2013'!$D$73)</f>
        <v>Yes</v>
      </c>
      <c r="CW17" s="78" t="str">
        <f>IF(ISBLANK('Guatemala 2013'!$D$74),"",'Guatemala 2013'!$D$74)</f>
        <v>No</v>
      </c>
      <c r="CX17" s="78" t="str">
        <f>IF(ISBLANK('Guatemala 2013'!$D$75),"",'Guatemala 2013'!$D$75)</f>
        <v>Yes</v>
      </c>
      <c r="CY17" s="78" t="str">
        <f>IF(ISBLANK('Guatemala 2013'!$D$76),"",'Guatemala 2013'!$D$76)</f>
        <v>Yes</v>
      </c>
      <c r="CZ17" s="78" t="str">
        <f>IF(ISBLANK('Guatemala 2013'!$D$77),"",'Guatemala 2013'!$D$77)</f>
        <v>Yes</v>
      </c>
      <c r="DA17" s="78" t="str">
        <f>IF(ISBLANK('Guatemala 2013'!$D$78),"",'Guatemala 2013'!$D$78)</f>
        <v>No</v>
      </c>
      <c r="DB17" s="78" t="str">
        <f>IF(ISBLANK('Guatemala 2013'!$D$79),"",'Guatemala 2013'!$D$79)</f>
        <v/>
      </c>
      <c r="DC17" s="77"/>
      <c r="DD17" s="78" t="str">
        <f>IF(ISBLANK('Guatemala 2013'!$F$68),"",'Guatemala 2013'!$F$68)</f>
        <v>Yes</v>
      </c>
      <c r="DE17" s="78" t="str">
        <f>IF(ISBLANK('Guatemala 2013'!$F$69),"",'Guatemala 2013'!$F$69)</f>
        <v>No</v>
      </c>
      <c r="DF17" s="78" t="str">
        <f>IF(ISBLANK('Guatemala 2013'!$F$70),"",'Guatemala 2013'!$F$70)</f>
        <v>Yes</v>
      </c>
      <c r="DG17" s="78" t="str">
        <f>IF(ISBLANK('Guatemala 2013'!$F$71),"",'Guatemala 2013'!$F$71)</f>
        <v>Yes</v>
      </c>
      <c r="DH17" s="78" t="str">
        <f>IF(ISBLANK('Guatemala 2013'!$F$72),"",'Guatemala 2013'!$F$72)</f>
        <v>Yes</v>
      </c>
      <c r="DI17" s="78" t="str">
        <f>IF(ISBLANK('Guatemala 2013'!$F$73),"",'Guatemala 2013'!$F$73)</f>
        <v>Yes</v>
      </c>
      <c r="DJ17" s="78" t="str">
        <f>IF(ISBLANK('Guatemala 2013'!$F$74),"",'Guatemala 2013'!$F$74)</f>
        <v>No</v>
      </c>
      <c r="DK17" s="78" t="str">
        <f>IF(ISBLANK('Guatemala 2013'!$F$75),"",'Guatemala 2013'!$F$75)</f>
        <v>Yes</v>
      </c>
      <c r="DL17" s="78" t="str">
        <f>IF(ISBLANK('Guatemala 2013'!$F$76),"",'Guatemala 2013'!$F$76)</f>
        <v>Yes</v>
      </c>
      <c r="DM17" s="78" t="str">
        <f>IF(ISBLANK('Guatemala 2013'!$F$77),"",'Guatemala 2013'!$F$77)</f>
        <v>Yes</v>
      </c>
      <c r="DN17" s="78" t="str">
        <f>IF(ISBLANK('Guatemala 2013'!$F$78),"",'Guatemala 2013'!$F$78)</f>
        <v>Yes</v>
      </c>
      <c r="DO17" s="78" t="str">
        <f>IF(ISBLANK('Guatemala 2013'!$F$79),"",'Guatemala 2013'!$F$79)</f>
        <v/>
      </c>
      <c r="DP17" s="79"/>
      <c r="DQ17" s="78" t="str">
        <f>IF(ISBLANK('Guatemala 2013'!$G$68),"",'Guatemala 2013'!$G$68)</f>
        <v>Yes</v>
      </c>
      <c r="DR17" s="78" t="str">
        <f>IF(ISBLANK('Guatemala 2013'!$G$69),"",'Guatemala 2013'!$G$69)</f>
        <v>Yes</v>
      </c>
      <c r="DS17" s="78" t="str">
        <f>IF(ISBLANK('Guatemala 2013'!$G$70),"",'Guatemala 2013'!$G$70)</f>
        <v>Yes</v>
      </c>
      <c r="DT17" s="78" t="str">
        <f>IF(ISBLANK('Guatemala 2013'!$G$71),"",'Guatemala 2013'!$G$71)</f>
        <v>Yes</v>
      </c>
      <c r="DU17" s="78" t="str">
        <f>IF(ISBLANK('Guatemala 2013'!$G$72),"",'Guatemala 2013'!$G$72)</f>
        <v>Yes</v>
      </c>
      <c r="DV17" s="78" t="str">
        <f>IF(ISBLANK('Guatemala 2013'!$G$73),"",'Guatemala 2013'!$G$73)</f>
        <v>Yes</v>
      </c>
      <c r="DW17" s="78" t="str">
        <f>IF(ISBLANK('Guatemala 2013'!$G$74),"",'Guatemala 2013'!$G$74)</f>
        <v>Yes</v>
      </c>
      <c r="DX17" s="78" t="str">
        <f>IF(ISBLANK('Guatemala 2013'!$G$75),"",'Guatemala 2013'!$G$75)</f>
        <v>Yes</v>
      </c>
      <c r="DY17" s="78" t="str">
        <f>IF(ISBLANK('Guatemala 2013'!$G$76),"",'Guatemala 2013'!$G$76)</f>
        <v>Yes</v>
      </c>
      <c r="DZ17" s="78" t="str">
        <f>IF(ISBLANK('Guatemala 2013'!$G$77),"",'Guatemala 2013'!$G$77)</f>
        <v>Yes</v>
      </c>
      <c r="EA17" s="78" t="str">
        <f>IF(ISBLANK('Guatemala 2013'!$G$78),"",'Guatemala 2013'!$G$78)</f>
        <v>Yes</v>
      </c>
      <c r="EB17" s="78" t="str">
        <f>IF(ISBLANK('Guatemala 2013'!$G$79),"",'Guatemala 2013'!$G$79)</f>
        <v/>
      </c>
      <c r="EC17" s="79"/>
      <c r="ED17" s="78" t="str">
        <f>IF(ISBLANK('Guatemala 2013'!$H$68),"",'Guatemala 2013'!$H$68)</f>
        <v>Yes</v>
      </c>
      <c r="EE17" s="78" t="str">
        <f>IF(ISBLANK('Guatemala 2013'!$H$69),"",'Guatemala 2013'!$H$69)</f>
        <v>No</v>
      </c>
      <c r="EF17" s="78" t="str">
        <f>IF(ISBLANK('Guatemala 2013'!$H$70),"",'Guatemala 2013'!$H$70)</f>
        <v>Yes</v>
      </c>
      <c r="EG17" s="78" t="str">
        <f>IF(ISBLANK('Guatemala 2013'!$H$71),"",'Guatemala 2013'!$H$71)</f>
        <v>Yes</v>
      </c>
      <c r="EH17" s="78" t="str">
        <f>IF(ISBLANK('Guatemala 2013'!$H$72),"",'Guatemala 2013'!$H$72)</f>
        <v>Yes</v>
      </c>
      <c r="EI17" s="78" t="str">
        <f>IF(ISBLANK('Guatemala 2013'!$H$73),"",'Guatemala 2013'!$H$73)</f>
        <v>Yes</v>
      </c>
      <c r="EJ17" s="78" t="str">
        <f>IF(ISBLANK('Guatemala 2013'!$H$74),"",'Guatemala 2013'!$H$74)</f>
        <v>No</v>
      </c>
      <c r="EK17" s="78" t="str">
        <f>IF(ISBLANK('Guatemala 2013'!$H$75),"",'Guatemala 2013'!$H$75)</f>
        <v>No</v>
      </c>
      <c r="EL17" s="78" t="str">
        <f>IF(ISBLANK('Guatemala 2013'!$H$76),"",'Guatemala 2013'!$H$76)</f>
        <v>Yes</v>
      </c>
      <c r="EM17" s="78" t="str">
        <f>IF(ISBLANK('Guatemala 2013'!$H$77),"",'Guatemala 2013'!$H$77)</f>
        <v>Yes</v>
      </c>
      <c r="EN17" s="78" t="str">
        <f>IF(ISBLANK('Guatemala 2013'!$H$78),"",'Guatemala 2013'!$H$78)</f>
        <v>Yes</v>
      </c>
      <c r="EO17" s="78" t="str">
        <f>IF(ISBLANK('Guatemala 2013'!$H$79),"",'Guatemala 2013'!$H$79)</f>
        <v/>
      </c>
      <c r="EP17" s="78" t="str">
        <f>IF(ISBLANK('Guatemala 2013'!$D$80),"",'Guatemala 2013'!$D$80)</f>
        <v>The MOH has included CycleBeads in the list, but so far they have not yet purchased them (the ones they have were a donation from USAID/Instit. for RH/Fertility Awareness-based Methods project).</v>
      </c>
      <c r="EQ17" s="80"/>
      <c r="ER17" s="81" t="str">
        <f>IF(ISBLANK('Guatemala 2013'!$H$82),"",'Guatemala 2013'!$H$82)</f>
        <v>Yes</v>
      </c>
      <c r="ES17" s="81" t="str">
        <f>IF(ISBLANK('Guatemala 2013'!$C$85),"",'Guatemala 2013'!$C$85)</f>
        <v>Plan Estatégico de la CNAA</v>
      </c>
      <c r="ET17" s="81" t="str">
        <f>IF(ISBLANK('Guatemala 2013'!$D$85),"",'Guatemala 2013'!$D$85)</f>
        <v>2010-2015</v>
      </c>
      <c r="EU17" s="81" t="str">
        <f>IF(ISBLANK('Guatemala 2013'!$F$85),"",'Guatemala 2013'!$F$85)</f>
        <v>Yes</v>
      </c>
      <c r="EV17" s="81" t="str">
        <f>IF(ISBLANK('Guatemala 2013'!$G$85),"",'Guatemala 2013'!$G$85)</f>
        <v>Yes</v>
      </c>
      <c r="EW17" s="81" t="str">
        <f>IF(ISBLANK('Guatemala 2013'!$F$86),"",'Guatemala 2013'!$F$86)</f>
        <v>Yes</v>
      </c>
      <c r="EX17" s="81" t="str">
        <f>IF(ISBLANK('Guatemala 2013'!$E$87),"",'Guatemala 2013'!$E$87)</f>
        <v xml:space="preserve">NGO, social marketing, and commercial sector pay import taxes. The public sector has been exempt from import taxes via the UNFPA franchise and the exemption in the National Budget Law. The public sector has to pay transport, insurance, and customs clearance fees. </v>
      </c>
      <c r="EY17" s="81" t="str">
        <f>IF(ISBLANK('Guatemala 2013'!$E$88),"",'Guatemala 2013'!$E$88)</f>
        <v>Don't know</v>
      </c>
      <c r="EZ17" s="81" t="str">
        <f>IF(ISBLANK('Guatemala 2013'!$H$89),"",'Guatemala 2013'!$H$89)</f>
        <v>Don't know</v>
      </c>
      <c r="FA17" s="81" t="str">
        <f>IF(ISBLANK('Guatemala 2013'!$D$90),"",'Guatemala 2013'!$D$90)</f>
        <v>Don't know</v>
      </c>
      <c r="FB17" s="81" t="str">
        <f>IF(ISBLANK('Guatemala 2013'!$H$91),"",'Guatemala 2013'!$H$91)</f>
        <v>No</v>
      </c>
      <c r="FC17" s="81" t="str">
        <f>IF(ISBLANK('Guatemala 2013'!$D$92),"",'Guatemala 2013'!$D$92)</f>
        <v>Not applicable</v>
      </c>
      <c r="FD17" s="276"/>
      <c r="FE17" s="81" t="str">
        <f>IF(ISBLANK('Guatemala 2013'!$D$95),"",'Guatemala 2013'!$D$95)</f>
        <v>Community health worker</v>
      </c>
      <c r="FF17" s="81" t="str">
        <f>IF(ISBLANK('Guatemala 2013'!$G$95),"",'Guatemala 2013'!$G$95)</f>
        <v>Don't know</v>
      </c>
      <c r="FG17" s="81" t="str">
        <f>IF(ISBLANK('Guatemala 2013'!$D$96),"",'Guatemala 2013'!$D$96)</f>
        <v>Auxiliary nurse</v>
      </c>
      <c r="FH17" s="81" t="str">
        <f>IF(ISBLANK('Guatemala 2013'!$G$96),"",'Guatemala 2013'!$G$96)</f>
        <v>Don't know</v>
      </c>
      <c r="FI17" s="81" t="str">
        <f>IF(ISBLANK('Guatemala 2013'!$D$97),"",'Guatemala 2013'!$D$97)</f>
        <v>Doctor</v>
      </c>
      <c r="FJ17" s="81" t="str">
        <f>IF(ISBLANK('Guatemala 2013'!$G$97),"",'Guatemala 2013'!$G$97)</f>
        <v>Don't know</v>
      </c>
      <c r="FK17" s="81" t="str">
        <f>IF(ISBLANK('Guatemala 2013'!$D$98),"",'Guatemala 2013'!$D$98)</f>
        <v>Auxiliary nurse</v>
      </c>
      <c r="FL17" s="81" t="str">
        <f>IF(ISBLANK('Guatemala 2013'!$G$98),"",'Guatemala 2013'!$G$98)</f>
        <v>Don't know</v>
      </c>
      <c r="FM17" s="81" t="str">
        <f>IF(ISBLANK('Guatemala 2013'!$D$99),"",'Guatemala 2013'!$D$99)</f>
        <v>Community health worker</v>
      </c>
      <c r="FN17" s="81" t="str">
        <f>IF(ISBLANK('Guatemala 2013'!$G$99),"",'Guatemala 2013'!$G$99)</f>
        <v>Don't know</v>
      </c>
      <c r="FO17" s="81" t="str">
        <f>IF(ISBLANK('Guatemala 2013'!$D$100),"",'Guatemala 2013'!$D$100)</f>
        <v>Auxiliary nurse</v>
      </c>
      <c r="FP17" s="81" t="str">
        <f>IF(ISBLANK('Guatemala 2013'!$G$100),"",'Guatemala 2013'!$G$100)</f>
        <v>Don't know</v>
      </c>
      <c r="FQ17" s="81" t="str">
        <f>IF(ISBLANK('Guatemala 2013'!$D$101),"",'Guatemala 2013'!$D$101)</f>
        <v>Doctor</v>
      </c>
      <c r="FR17" s="81" t="str">
        <f>IF(ISBLANK('Guatemala 2013'!$G$101),"",'Guatemala 2013'!$G$101)</f>
        <v>Don't know</v>
      </c>
      <c r="FS17" s="81" t="str">
        <f>IF(ISBLANK('Guatemala 2013'!$D$102),"",'Guatemala 2013'!$D$102)</f>
        <v>Community health worker</v>
      </c>
      <c r="FT17" s="81" t="str">
        <f>IF(ISBLANK('Guatemala 2013'!$G$102),"",'Guatemala 2013'!$G$102)</f>
        <v>Don't know</v>
      </c>
      <c r="FU17" s="81" t="str">
        <f>IF(ISBLANK('Guatemala 2013'!$D$103),"",'Guatemala 2013'!$D$103)</f>
        <v xml:space="preserve">The National Guidelines for Family Planning specify which methods can be dispensed by which providers at public sector service delivery points.
</v>
      </c>
      <c r="FV17" s="87"/>
      <c r="FW17" s="81" t="str">
        <f>IF(ISBLANK('Guatemala 2013'!$D$106),"",'Guatemala 2013'!$D$106)</f>
        <v>No</v>
      </c>
      <c r="FX17" s="81" t="str">
        <f>IF(ISBLANK('Guatemala 2013'!$E$106),"",'Guatemala 2013'!$E$106)</f>
        <v/>
      </c>
      <c r="FY17" s="81" t="str">
        <f>IF(ISBLANK('Guatemala 2013'!$H$106),"",'Guatemala 2013'!$H$106)</f>
        <v/>
      </c>
      <c r="FZ17" s="81" t="str">
        <f>IF(ISBLANK('Guatemala 2013'!$D$107),"",'Guatemala 2013'!$D$107)</f>
        <v>No</v>
      </c>
      <c r="GA17" s="81" t="str">
        <f>IF(ISBLANK('Guatemala 2013'!$E$107),"",'Guatemala 2013'!$E$107)</f>
        <v/>
      </c>
      <c r="GB17" s="81" t="str">
        <f>IF(ISBLANK('Guatemala 2013'!$H$107),"",'Guatemala 2013'!$H$107)</f>
        <v/>
      </c>
      <c r="GC17" s="81" t="str">
        <f>IF(ISBLANK('Guatemala 2013'!$D$108),"",'Guatemala 2013'!$D$108)</f>
        <v>No</v>
      </c>
      <c r="GD17" s="81" t="str">
        <f>IF(ISBLANK('Guatemala 2013'!$E$108),"",'Guatemala 2013'!$E$108)</f>
        <v/>
      </c>
      <c r="GE17" s="81" t="str">
        <f>IF(ISBLANK('Guatemala 2013'!$H$108),"",'Guatemala 2013'!$H$108)</f>
        <v/>
      </c>
      <c r="GF17" s="82"/>
      <c r="GG17" s="81" t="str">
        <f>IF(ISBLANK('Guatemala 2013'!$G$111),"",'Guatemala 2013'!$G$111)</f>
        <v>No</v>
      </c>
      <c r="GH17" s="81" t="str">
        <f>IF(ISBLANK('Guatemala 2013'!$G$112),"",'Guatemala 2013'!$G$112)</f>
        <v>No</v>
      </c>
      <c r="GI17" s="81" t="str">
        <f>IF(ISBLANK('Guatemala 2013'!$G$113),"",'Guatemala 2013'!$G$113)</f>
        <v>Not applicable</v>
      </c>
      <c r="GJ17" s="81" t="str">
        <f>IF(ISBLANK('Guatemala 2013'!$D$114),"",'Guatemala 2013'!$D$114)</f>
        <v>Not applicable</v>
      </c>
      <c r="GK17" s="82"/>
      <c r="GL17" s="81" t="str">
        <f>IF(ISBLANK('Guatemala 2013'!$G$116),"",'Guatemala 2013'!$G$116)</f>
        <v>Yes</v>
      </c>
      <c r="GM17" s="81" t="str">
        <f>IF(ISBLANK('Guatemala 2013'!$G$117),"",'Guatemala 2013'!$G$117)</f>
        <v>No</v>
      </c>
      <c r="GN17" s="81" t="str">
        <f>IF(ISBLANK('Guatemala 2013'!$G$118),"",'Guatemala 2013'!$G$118)</f>
        <v>Yes</v>
      </c>
      <c r="GO17" s="81" t="str">
        <f>IF(ISBLANK('Guatemala 2013'!$G$119),"",'Guatemala 2013'!$G$119)</f>
        <v>Yes</v>
      </c>
      <c r="GP17" s="81" t="str">
        <f>IF(ISBLANK('Guatemala 2013'!$G$120),"",'Guatemala 2013'!$G$120)</f>
        <v>Yes</v>
      </c>
      <c r="GQ17" s="81" t="str">
        <f>IF(ISBLANK('Guatemala 2013'!$G$121),"",'Guatemala 2013'!$G$121)</f>
        <v>Yes</v>
      </c>
      <c r="GR17" s="81" t="str">
        <f>IF(ISBLANK('Guatemala 2013'!$G$122),"",'Guatemala 2013'!$G$122)</f>
        <v>No</v>
      </c>
      <c r="GS17" s="81" t="str">
        <f>IF(ISBLANK('Guatemala 2013'!$G$123),"",'Guatemala 2013'!$G$123)</f>
        <v>Yes</v>
      </c>
      <c r="GT17" s="81" t="str">
        <f>IF(ISBLANK('Guatemala 2013'!$G$124),"",'Guatemala 2013'!$G$124)</f>
        <v>Yes</v>
      </c>
      <c r="GU17" s="81" t="str">
        <f>IF(ISBLANK('Guatemala 2013'!$G$125),"",'Guatemala 2013'!$G$125)</f>
        <v>Don't know</v>
      </c>
      <c r="GV17" s="81" t="str">
        <f>IF(ISBLANK('Guatemala 2013'!$F$126),"",'Guatemala 2013'!$F$126)</f>
        <v>Don't know</v>
      </c>
      <c r="GW17" s="81">
        <f>IF(ISBLANK('Guatemala 2013'!$F$127),"",'Guatemala 2013'!$F$127)</f>
        <v>2013</v>
      </c>
      <c r="GX17" s="81" t="str">
        <f>IF(ISBLANK('Guatemala 2013'!$D$128),"",'Guatemala 2013'!$D$128)</f>
        <v>Listado Basico de Medicamentos del Primero y Segundo Nivel (Basic List of Medicines for the First and Second Levels)</v>
      </c>
      <c r="GY17" s="81" t="str">
        <f>IF(ISBLANK('Guatemala 2013'!$D$129),"",'Guatemala 2013'!$D$129)</f>
        <v/>
      </c>
      <c r="GZ17" s="82"/>
      <c r="HA17" s="81" t="str">
        <f>IF(ISBLANK('Guatemala 2013'!$F$131),"",'Guatemala 2013'!$F$131)</f>
        <v>Not applicable</v>
      </c>
      <c r="HB17" s="81" t="str">
        <f>IF(ISBLANK('Guatemala 2013'!$G$132),"",'Guatemala 2013'!$G$132)</f>
        <v>Not applicable</v>
      </c>
      <c r="HC17" s="81" t="str">
        <f>IF(ISBLANK('Guatemala 2013'!$G$133),"",'Guatemala 2013'!$G$133)</f>
        <v>Not applicable</v>
      </c>
      <c r="HD17" s="81" t="str">
        <f>IF(ISBLANK('Guatemala 2013'!$G$134),"",'Guatemala 2013'!$G$134)</f>
        <v>Not applicable</v>
      </c>
      <c r="HE17" s="81" t="str">
        <f>IF(ISBLANK('Guatemala 2013'!$G$135),"",'Guatemala 2013'!$G$135)</f>
        <v>Not applicable</v>
      </c>
      <c r="HF17" s="81" t="str">
        <f>IF(ISBLANK('Guatemala 2013'!$D$136),"",'Guatemala 2013'!$D$136)</f>
        <v>Document not available on IMF's website</v>
      </c>
      <c r="HG17" s="90"/>
      <c r="HH17" s="83" t="str">
        <f>IF(ISBLANK('Guatemala 2013'!$G$138),"",'Guatemala 2013'!$G$138)</f>
        <v>Yes</v>
      </c>
      <c r="HI17" s="84"/>
      <c r="HJ17" s="83" t="str">
        <f>IF(ISBLANK('Guatemala 2013'!$G$140),"",'Guatemala 2013'!$G$140)</f>
        <v>Yes</v>
      </c>
      <c r="HK17" s="83" t="str">
        <f>IF(ISBLANK('Guatemala 2013'!$G$141),"",'Guatemala 2013'!$G$141)</f>
        <v>Not applicable</v>
      </c>
      <c r="HL17" s="83" t="str">
        <f>IF(ISBLANK('Guatemala 2013'!$G$142),"",'Guatemala 2013'!$G$142)</f>
        <v>Yes</v>
      </c>
      <c r="HM17" s="83" t="str">
        <f>IF(ISBLANK('Guatemala 2013'!$G$143),"",'Guatemala 2013'!$G$143)</f>
        <v>Yes</v>
      </c>
      <c r="HN17" s="83" t="str">
        <f>IF(ISBLANK('Guatemala 2013'!$G$144),"",'Guatemala 2013'!$G$144)</f>
        <v>No</v>
      </c>
      <c r="HO17" s="83" t="str">
        <f>IF(ISBLANK('Guatemala 2013'!$G$145),"",'Guatemala 2013'!$G$145)</f>
        <v>No</v>
      </c>
      <c r="HP17" s="83" t="str">
        <f>IF(ISBLANK('Guatemala 2013'!$G$146),"",'Guatemala 2013'!$G$146)</f>
        <v>Not applicable</v>
      </c>
      <c r="HQ17" s="83" t="str">
        <f>IF(ISBLANK('Guatemala 2013'!$G$147),"",'Guatemala 2013'!$G$147)</f>
        <v>No</v>
      </c>
      <c r="HR17" s="83" t="str">
        <f>IF(ISBLANK('Guatemala 2013'!$G$148),"",'Guatemala 2013'!$G$148)</f>
        <v>No</v>
      </c>
      <c r="HS17" s="83" t="str">
        <f>IF(ISBLANK('Guatemala 2013'!$F$149),"",'Guatemala 2013'!$F$149)</f>
        <v>03/12-03/13</v>
      </c>
      <c r="HT17" s="83" t="str">
        <f>IF(ISBLANK('Guatemala 2013'!$F$150),"",'Guatemala 2013'!$F$150)</f>
        <v>National Reproductive Health Program reports</v>
      </c>
      <c r="HU17" s="84"/>
      <c r="HV17" s="83" t="str">
        <f>IF(ISBLANK('Guatemala 2013'!$G$152),"",'Guatemala 2013'!$G$152)</f>
        <v>Yes</v>
      </c>
      <c r="HW17" s="83" t="str">
        <f>IF(ISBLANK('Guatemala 2013'!$G$153),"",'Guatemala 2013'!$G$153)</f>
        <v>Yes</v>
      </c>
      <c r="HX17" s="88" t="str">
        <f>IF(ISBLANK('Guatemala 2013'!$D$154),"",'Guatemala 2013'!$D$154)</f>
        <v>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v>
      </c>
      <c r="HY17" s="815" t="s">
        <v>284</v>
      </c>
    </row>
    <row r="18" spans="1:233" ht="39.950000000000003" customHeight="1">
      <c r="A18" s="846" t="s">
        <v>290</v>
      </c>
      <c r="B18" s="85"/>
      <c r="C18" s="72" t="str">
        <f>IF(ISBLANK('Guinea 2013'!$H$12),"",'Guinea 2013'!$H$12)</f>
        <v>Yes</v>
      </c>
      <c r="D18" s="72" t="str">
        <f>IF(ISBLANK('Guinea 2013'!$D$13),"",'Guinea 2013'!$D$13)</f>
        <v>Comité de quantification des produits SR (Reproductive Health Product Quantification Committee)</v>
      </c>
      <c r="E18" s="107"/>
      <c r="F18" s="72" t="str">
        <f>IF(ISBLANK('Guinea 2013'!$D$15),"",'Guinea 2013'!$D$15)</f>
        <v>Yes</v>
      </c>
      <c r="G18" s="72" t="str">
        <f>IF(ISBLANK('Guinea 2013'!$F$15),"",'Guinea 2013'!$F$15)</f>
        <v xml:space="preserve">PSI </v>
      </c>
      <c r="H18" s="72" t="str">
        <f>IF(ISBLANK('Guinea 2013'!$D$16),"",'Guinea 2013'!$D$16)</f>
        <v>Yes</v>
      </c>
      <c r="I18" s="72" t="str">
        <f>IF(ISBLANK('Guinea 2013'!$F$16),"",'Guinea 2013'!$F$16)</f>
        <v>Association Guinéenne pour le Bien être Familial (AGBEF), EngenderHealth, Jhpiego</v>
      </c>
      <c r="J18" s="72" t="str">
        <f>IF(ISBLANK('Guinea 2013'!$D$17),"",'Guinea 2013'!$D$17)</f>
        <v>Yes</v>
      </c>
      <c r="K18" s="72" t="str">
        <f>IF(ISBLANK('Guinea 2013'!$F$17),"",'Guinea 2013'!$F$17)</f>
        <v>Laborex-Guinée (distributor)</v>
      </c>
      <c r="L18" s="72" t="str">
        <f>IF(ISBLANK('Guinea 2013'!$D$18),"",'Guinea 2013'!$D$18)</f>
        <v>Yes</v>
      </c>
      <c r="M18" s="72" t="str">
        <f>IF(ISBLANK('Guinea 2013'!$F$18),"",'Guinea 2013'!$F$18)</f>
        <v>USAID</v>
      </c>
      <c r="N18" s="72" t="str">
        <f>IF(ISBLANK('Guinea 2013'!$D$19),"",'Guinea 2013'!$D$19)</f>
        <v>Yes</v>
      </c>
      <c r="O18" s="72" t="str">
        <f>IF(ISBLANK('Guinea 2013'!$F$19),"",'Guinea 2013'!$F$19)</f>
        <v>UNFPA</v>
      </c>
      <c r="P18" s="72" t="str">
        <f>IF(ISBLANK('Guinea 2013'!$D$20),"",'Guinea 2013'!$D$20)</f>
        <v>Yes</v>
      </c>
      <c r="Q18" s="72" t="str">
        <f>IF(ISBLANK('Guinea 2013'!$F$20),"",'Guinea 2013'!$F$20)</f>
        <v>National Directorate of Pharmacy and Laboratory (DNPL), National Directorate of Reproductive Health (DNSR), National Directorate of Family Health (DNSF)</v>
      </c>
      <c r="R18" s="72" t="str">
        <f>IF(ISBLANK('Guinea 2013'!$D$21),"",'Guinea 2013'!$D$21)</f>
        <v>Yes</v>
      </c>
      <c r="S18" s="72" t="str">
        <f>IF(ISBLANK('Guinea 2013'!$F$21),"",'Guinea 2013'!$F$21)</f>
        <v>Pharmacie Centrale du Guinee (central warehouse), regional stores</v>
      </c>
      <c r="T18" s="72" t="str">
        <f>IF(ISBLANK('Guinea 2013'!$D$22),"",'Guinea 2013'!$D$22)</f>
        <v>Yes</v>
      </c>
      <c r="U18" s="72" t="str">
        <f>IF(ISBLANK('Guinea 2013'!$F$22),"",'Guinea 2013'!$F$22)</f>
        <v>Ministry of Finance</v>
      </c>
      <c r="V18" s="72" t="str">
        <f>IF(ISBLANK('Guinea 2013'!$D$23),"",'Guinea 2013'!$D$23)</f>
        <v/>
      </c>
      <c r="W18" s="72" t="str">
        <f>IF(ISBLANK('Guinea 2013'!$F$23),"",'Guinea 2013'!$F$23)</f>
        <v/>
      </c>
      <c r="X18" s="72" t="str">
        <f>IF(ISBLANK('Guinea 2013'!$H$24),"",'Guinea 2013'!$H$24)</f>
        <v>1-2 times</v>
      </c>
      <c r="Y18" s="72" t="str">
        <f>IF(ISBLANK('Guinea 2013'!$H$25),"",'Guinea 2013'!$H$25)</f>
        <v>Yes</v>
      </c>
      <c r="Z18" s="72" t="str">
        <f>IF(ISBLANK('Guinea 2013'!$D$26),"",'Guinea 2013'!$D$26)</f>
        <v>Yes</v>
      </c>
      <c r="AA18" s="72" t="str">
        <f>IF(ISBLANK('Guinea 2013'!$F$26),"",'Guinea 2013'!$F$26)</f>
        <v xml:space="preserve">The National Directorate of Pharmacy and Laboratory (DNPL) </v>
      </c>
      <c r="AB18" s="72" t="str">
        <f>IF(ISBLANK('Guinea 2013'!$H$26),"",'Guinea 2013'!$H$26)</f>
        <v>Focal point for reproductive health at DNPL</v>
      </c>
      <c r="AC18" s="86"/>
      <c r="AD18" s="73" t="str">
        <f>IF(ISBLANK('Guinea 2013'!$F$28),"",'Guinea 2013'!$F$28)</f>
        <v>January</v>
      </c>
      <c r="AE18" s="73" t="str">
        <f>IF(ISBLANK('Guinea 2013'!$H$28),"",'Guinea 2013'!$H$28)</f>
        <v>December</v>
      </c>
      <c r="AF18" s="371" t="str">
        <f>IF(ISBLANK('Guinea 2013'!$G$29),"",'Guinea 2013'!$G$29)</f>
        <v xml:space="preserve">Not applicable - in 2012 the quantification was not budgeted out. </v>
      </c>
      <c r="AG18" s="109" t="str">
        <f>IF(ISBLANK('Guinea 2013'!$E$30),"",'Guinea 2013'!$E$30)</f>
        <v>01/12-12/12</v>
      </c>
      <c r="AH18" s="109" t="str">
        <f>IF(ISBLANK('Guinea 2013'!$G$30),"",'Guinea 2013'!$G$30)</f>
        <v xml:space="preserve">The Ministry of Health </v>
      </c>
      <c r="AI18" s="109" t="str">
        <f>IF(ISBLANK('Guinea 2013'!$H$31),"",'Guinea 2013'!$H$31)</f>
        <v>Yes</v>
      </c>
      <c r="AJ18" s="74" t="str">
        <f>IF(ISBLANK('Guinea 2013'!$H$32),"",'Guinea 2013'!$H$32)</f>
        <v>Yes</v>
      </c>
      <c r="AK18" s="74" t="str">
        <f>IF(ISBLANK('Guinea 2013'!$E$35),"",'Guinea 2013'!$E$35)</f>
        <v>Not defined</v>
      </c>
      <c r="AL18" s="73" t="str">
        <f>IF(ISBLANK('Guinea 2013'!$F$35),"",'Guinea 2013'!$F$35)</f>
        <v>01/12-12/12</v>
      </c>
      <c r="AM18" s="73" t="str">
        <f>IF(ISBLANK('Guinea 2013'!$G$35),"",'Guinea 2013'!$G$35)</f>
        <v>Finance and Admin Directorate of MOH</v>
      </c>
      <c r="AN18" s="73" t="str">
        <f>IF(ISBLANK('Guinea 2013'!$H$35),"",'Guinea 2013'!$H$35)</f>
        <v xml:space="preserve">A budgeted line was proposed but there is no information on the exact amount allocated. </v>
      </c>
      <c r="AO18" s="74">
        <f>IF(ISBLANK('Guinea 2013'!$E$36),"",'Guinea 2013'!$E$36)</f>
        <v>0</v>
      </c>
      <c r="AP18" s="73" t="str">
        <f>IF(ISBLANK('Guinea 2013'!$F$36),"",'Guinea 2013'!$F$36)</f>
        <v>01/12-12/12</v>
      </c>
      <c r="AQ18" s="73" t="str">
        <f>IF(ISBLANK('Guinea 2013'!$G$36),"",'Guinea 2013'!$G$36)</f>
        <v/>
      </c>
      <c r="AR18" s="73" t="str">
        <f>IF(ISBLANK('Guinea 2013'!$H$36),"",'Guinea 2013'!$H$36)</f>
        <v>No other funds allocated</v>
      </c>
      <c r="AS18" s="74" t="str">
        <f>IF(ISBLANK('Guinea 2013'!$E$37),"",'Guinea 2013'!$E$37)</f>
        <v>Not defined</v>
      </c>
      <c r="AT18" s="73" t="str">
        <f>IF(ISBLANK('Guinea 2013'!$H$37),"",'Guinea 2013'!$H$37)</f>
        <v/>
      </c>
      <c r="AU18" s="73" t="str">
        <f>IF(ISBLANK('Guinea 2013'!$H$38),"",'Guinea 2013'!$H$38)</f>
        <v>No</v>
      </c>
      <c r="AV18" s="73" t="str">
        <f>IF(ISBLANK('Guinea 2013'!$D$41),"",'Guinea 2013'!$D$41)</f>
        <v>No</v>
      </c>
      <c r="AW18" s="73" t="str">
        <f>IF(ISBLANK('Guinea 2013'!$D$42),"",'Guinea 2013'!$D$42)</f>
        <v>Not applicable</v>
      </c>
      <c r="AX18" s="74">
        <f>IF(ISBLANK('Guinea 2013'!$E$41),"",'Guinea 2013'!$E$41)</f>
        <v>0</v>
      </c>
      <c r="AY18" s="74" t="str">
        <f>IF(ISBLANK('Guinea 2013'!$F$41),"",'Guinea 2013'!$F$41)</f>
        <v>01/12-12/12</v>
      </c>
      <c r="AZ18" s="74" t="str">
        <f>IF(ISBLANK('Guinea 2013'!$G$41),"",'Guinea 2013'!$G$41)</f>
        <v/>
      </c>
      <c r="BA18" s="73" t="str">
        <f>IF(ISBLANK('Guinea 2013'!$H$41),"",'Guinea 2013'!$H$41)</f>
        <v>No government funding was used for contraceptive procurement.</v>
      </c>
      <c r="BB18" s="73" t="str">
        <f>IF(ISBLANK('Guinea 2013'!$D$43),"",'Guinea 2013'!$D$43)</f>
        <v>No</v>
      </c>
      <c r="BC18" s="74" t="str">
        <f>IF(ISBLANK('Guinea 2013'!$D$44),"",'Guinea 2013'!$D$44)</f>
        <v>Not applicable</v>
      </c>
      <c r="BD18" s="74">
        <f>IF(ISBLANK('Guinea 2013'!$E$43),"",'Guinea 2013'!$E$43)</f>
        <v>0</v>
      </c>
      <c r="BE18" s="74" t="str">
        <f>IF(ISBLANK('Guinea 2013'!$F$43),"",'Guinea 2013'!$F$43)</f>
        <v>01/12-12/12</v>
      </c>
      <c r="BF18" s="74" t="str">
        <f>IF(ISBLANK('Guinea 2013'!$G$43),"",'Guinea 2013'!$G$43)</f>
        <v/>
      </c>
      <c r="BG18" s="73" t="str">
        <f>IF(ISBLANK('Guinea 2013'!$H$43),"",'Guinea 2013'!$H$43)</f>
        <v/>
      </c>
      <c r="BH18" s="763">
        <f>IF(ISBLANK('Guinea 2013'!$E$45),"",'Guinea 2013'!$E$45)</f>
        <v>0</v>
      </c>
      <c r="BI18" s="73" t="str">
        <f>IF(ISBLANK('Guinea 2013'!$H$45),"",'Guinea 2013'!$H$45)</f>
        <v/>
      </c>
      <c r="BJ18" s="75"/>
      <c r="BK18" s="73" t="str">
        <f>IF(ISBLANK('Guinea 2013'!$D$49),"",'Guinea 2013'!$D$49)</f>
        <v>Yes</v>
      </c>
      <c r="BL18" s="74" t="str">
        <f>IF(ISBLANK('Guinea 2013'!$D$50),"",'Guinea 2013'!$D$50)</f>
        <v>USAID and UNFPA</v>
      </c>
      <c r="BM18" s="74">
        <f>IF(ISBLANK('Guinea 2013'!$E$49),"",'Guinea 2013'!$E$49)</f>
        <v>939804</v>
      </c>
      <c r="BN18" s="74" t="str">
        <f>IF(ISBLANK('Guinea 2013'!$F$49),"",'Guinea 2013'!$F$49)</f>
        <v>01/12-12/12</v>
      </c>
      <c r="BO18" s="74" t="str">
        <f>IF(ISBLANK('Guinea 2013'!$G$49),"",'Guinea 2013'!$G$49)</f>
        <v>RHInterchange</v>
      </c>
      <c r="BP18" s="73" t="str">
        <f>IF(ISBLANK('Guinea 2013'!$H$49),"",'Guinea 2013'!$H$49)</f>
        <v>Public sector only (does not include shipments from IPPF or for PSI)</v>
      </c>
      <c r="BQ18" s="73" t="str">
        <f>IF(ISBLANK('Guinea 2013'!$D$51),"",'Guinea 2013'!$D$51)</f>
        <v>Yes</v>
      </c>
      <c r="BR18" s="74" t="str">
        <f>IF(ISBLANK('Guinea 2013'!$E$51),"",'Guinea 2013'!$E$51)</f>
        <v/>
      </c>
      <c r="BS18" s="74" t="str">
        <f>IF(ISBLANK('Guinea 2013'!$F$51),"",'Guinea 2013'!$F$51)</f>
        <v>01/12-12/12</v>
      </c>
      <c r="BT18" s="89" t="str">
        <f>IF(ISBLANK('Guinea 2013'!$G$51),"",'Guinea 2013'!$G$51)</f>
        <v/>
      </c>
      <c r="BU18" s="74" t="str">
        <f>IF(ISBLANK('Guinea 2013'!$H$51),"",'Guinea 2013'!$H$51)</f>
        <v>Information on the amount spent is not available.</v>
      </c>
      <c r="BV18" s="73" t="str">
        <f>IF(ISBLANK('Guinea 2013'!$D$52),"",'Guinea 2013'!$D$52)</f>
        <v>No</v>
      </c>
      <c r="BW18" s="74">
        <f>IF(ISBLANK('Guinea 2013'!$E$52),"",'Guinea 2013'!$E$52)</f>
        <v>0</v>
      </c>
      <c r="BX18" s="73" t="str">
        <f>IF(ISBLANK('Guinea 2013'!$F$52),"",'Guinea 2013'!$F$52)</f>
        <v>01/12-12/12</v>
      </c>
      <c r="BY18" s="74" t="str">
        <f>IF(ISBLANK('Guinea 2013'!$G$52),"",'Guinea 2013'!$G$52)</f>
        <v/>
      </c>
      <c r="BZ18" s="74" t="str">
        <f>IF(ISBLANK('Guinea 2013'!$H$52),"",'Guinea 2013'!$H$52)</f>
        <v/>
      </c>
      <c r="CA18" s="763">
        <f>IF(ISBLANK('Guinea 2013'!$E$53),"",'Guinea 2013'!$E$53)</f>
        <v>939804</v>
      </c>
      <c r="CB18" s="74" t="str">
        <f>IF(ISBLANK('Guinea 2013'!$H$53),"",'Guinea 2013'!$H$53)</f>
        <v/>
      </c>
      <c r="CC18" s="76">
        <f>IF(ISBLANK('Guinea 2013'!$F$56),"",'Guinea 2013'!$F$56)</f>
        <v>0</v>
      </c>
      <c r="CD18" s="73" t="str">
        <f>IF(ISBLANK('Guinea 2013'!$G$56),"",'Guinea 2013'!$G$56)</f>
        <v xml:space="preserve">Comments:
</v>
      </c>
      <c r="CE18" s="76" t="str">
        <f>IF(ISBLANK('Guinea 2013'!$F$57),"",'Guinea 2013'!$F$57)</f>
        <v>Not applicable</v>
      </c>
      <c r="CF18" s="73" t="str">
        <f>IF(ISBLANK('Guinea 2013'!$G$57),"",'Guinea 2013'!$G$57)</f>
        <v xml:space="preserve">Comments:
</v>
      </c>
      <c r="CG18" s="76" t="str">
        <f>IF(ISBLANK('Guinea 2013'!$F$58),"",'Guinea 2013'!$F$58)</f>
        <v>Don't know</v>
      </c>
      <c r="CH18" s="73" t="str">
        <f>IF(ISBLANK('Guinea 2013'!$G$58),"",'Guinea 2013'!$G$58)</f>
        <v xml:space="preserve">Comments: </v>
      </c>
      <c r="CI18" s="73" t="str">
        <f>IF(ISBLANK('Guinea 2013'!$F$59),"",'Guinea 2013'!$F$59)</f>
        <v>Don't know</v>
      </c>
      <c r="CJ18" s="73" t="str">
        <f>IF(ISBLANK('Guinea 2013'!$G$59),"",'Guinea 2013'!$G$59)</f>
        <v xml:space="preserve">Comments:
</v>
      </c>
      <c r="CK18" s="73" t="str">
        <f>IF(ISBLANK('Guinea 2013'!$F$61),"",'Guinea 2013'!$F$61)</f>
        <v>Not applicable</v>
      </c>
      <c r="CL18" s="73" t="str">
        <f>IF(ISBLANK('Guinea 2013'!$F$62),"",'Guinea 2013'!$F$62)</f>
        <v>Not applicable</v>
      </c>
      <c r="CM18" s="73" t="str">
        <f>IF(ISBLANK('Guinea 2013'!$F$63),"",'Guinea 2013'!$F$63)</f>
        <v>Not applicable</v>
      </c>
      <c r="CN18" s="73" t="str">
        <f>IF(ISBLANK('Guinea 2013'!$D$64),"",'Guinea 2013'!$D$64)</f>
        <v/>
      </c>
      <c r="CO18" s="106"/>
      <c r="CP18" s="77"/>
      <c r="CQ18" s="78" t="str">
        <f>IF(ISBLANK('Guinea 2013'!$D$68),"",'Guinea 2013'!$D$68)</f>
        <v>Yes</v>
      </c>
      <c r="CR18" s="78" t="str">
        <f>IF(ISBLANK('Guinea 2013'!$D$69),"",'Guinea 2013'!$D$69)</f>
        <v>Yes</v>
      </c>
      <c r="CS18" s="78" t="str">
        <f>IF(ISBLANK('Guinea 2013'!$D$70),"",'Guinea 2013'!$D$70)</f>
        <v>No</v>
      </c>
      <c r="CT18" s="78" t="str">
        <f>IF(ISBLANK('Guinea 2013'!$D$71),"",'Guinea 2013'!$D$71)</f>
        <v>No</v>
      </c>
      <c r="CU18" s="78" t="str">
        <f>IF(ISBLANK('Guinea 2013'!$D$72),"",'Guinea 2013'!$D$72)</f>
        <v>No</v>
      </c>
      <c r="CV18" s="78" t="str">
        <f>IF(ISBLANK('Guinea 2013'!$D$73),"",'Guinea 2013'!$D$73)</f>
        <v>Yes</v>
      </c>
      <c r="CW18" s="78" t="str">
        <f>IF(ISBLANK('Guinea 2013'!$D$74),"",'Guinea 2013'!$D$74)</f>
        <v>No</v>
      </c>
      <c r="CX18" s="78" t="str">
        <f>IF(ISBLANK('Guinea 2013'!$D$75),"",'Guinea 2013'!$D$75)</f>
        <v>Yes</v>
      </c>
      <c r="CY18" s="78" t="str">
        <f>IF(ISBLANK('Guinea 2013'!$D$76),"",'Guinea 2013'!$D$76)</f>
        <v>No</v>
      </c>
      <c r="CZ18" s="78" t="str">
        <f>IF(ISBLANK('Guinea 2013'!$D$77),"",'Guinea 2013'!$D$77)</f>
        <v>No</v>
      </c>
      <c r="DA18" s="78" t="str">
        <f>IF(ISBLANK('Guinea 2013'!$D$78),"",'Guinea 2013'!$D$78)</f>
        <v>No</v>
      </c>
      <c r="DB18" s="78" t="str">
        <f>IF(ISBLANK('Guinea 2013'!$D$79),"",'Guinea 2013'!$D$79)</f>
        <v/>
      </c>
      <c r="DC18" s="77"/>
      <c r="DD18" s="78" t="str">
        <f>IF(ISBLANK('Guinea 2013'!$F$68),"",'Guinea 2013'!$F$68)</f>
        <v>Yes</v>
      </c>
      <c r="DE18" s="78" t="str">
        <f>IF(ISBLANK('Guinea 2013'!$F$69),"",'Guinea 2013'!$F$69)</f>
        <v>Yes</v>
      </c>
      <c r="DF18" s="78" t="str">
        <f>IF(ISBLANK('Guinea 2013'!$F$70),"",'Guinea 2013'!$F$70)</f>
        <v>Yes</v>
      </c>
      <c r="DG18" s="78" t="str">
        <f>IF(ISBLANK('Guinea 2013'!$F$71),"",'Guinea 2013'!$F$71)</f>
        <v>Yes</v>
      </c>
      <c r="DH18" s="78" t="str">
        <f>IF(ISBLANK('Guinea 2013'!$F$72),"",'Guinea 2013'!$F$72)</f>
        <v>Yes</v>
      </c>
      <c r="DI18" s="78" t="str">
        <f>IF(ISBLANK('Guinea 2013'!$F$73),"",'Guinea 2013'!$F$73)</f>
        <v>Yes</v>
      </c>
      <c r="DJ18" s="78" t="str">
        <f>IF(ISBLANK('Guinea 2013'!$F$74),"",'Guinea 2013'!$F$74)</f>
        <v>Yes</v>
      </c>
      <c r="DK18" s="78" t="str">
        <f>IF(ISBLANK('Guinea 2013'!$F$75),"",'Guinea 2013'!$F$75)</f>
        <v>Yes</v>
      </c>
      <c r="DL18" s="78" t="str">
        <f>IF(ISBLANK('Guinea 2013'!$F$76),"",'Guinea 2013'!$F$76)</f>
        <v>No</v>
      </c>
      <c r="DM18" s="78" t="str">
        <f>IF(ISBLANK('Guinea 2013'!$F$77),"",'Guinea 2013'!$F$77)</f>
        <v>Yes</v>
      </c>
      <c r="DN18" s="78" t="str">
        <f>IF(ISBLANK('Guinea 2013'!$F$78),"",'Guinea 2013'!$F$78)</f>
        <v>Yes</v>
      </c>
      <c r="DO18" s="78" t="str">
        <f>IF(ISBLANK('Guinea 2013'!$F$79),"",'Guinea 2013'!$F$79)</f>
        <v/>
      </c>
      <c r="DP18" s="79"/>
      <c r="DQ18" s="78" t="str">
        <f>IF(ISBLANK('Guinea 2013'!$G$68),"",'Guinea 2013'!$G$68)</f>
        <v>Yes</v>
      </c>
      <c r="DR18" s="78" t="str">
        <f>IF(ISBLANK('Guinea 2013'!$G$69),"",'Guinea 2013'!$G$69)</f>
        <v>Yes</v>
      </c>
      <c r="DS18" s="78" t="str">
        <f>IF(ISBLANK('Guinea 2013'!$G$70),"",'Guinea 2013'!$G$70)</f>
        <v>Yes</v>
      </c>
      <c r="DT18" s="78" t="str">
        <f>IF(ISBLANK('Guinea 2013'!$G$71),"",'Guinea 2013'!$G$71)</f>
        <v>Yes</v>
      </c>
      <c r="DU18" s="78" t="str">
        <f>IF(ISBLANK('Guinea 2013'!$G$72),"",'Guinea 2013'!$G$72)</f>
        <v>Yes</v>
      </c>
      <c r="DV18" s="78" t="str">
        <f>IF(ISBLANK('Guinea 2013'!$G$73),"",'Guinea 2013'!$G$73)</f>
        <v>Yes</v>
      </c>
      <c r="DW18" s="78" t="str">
        <f>IF(ISBLANK('Guinea 2013'!$G$74),"",'Guinea 2013'!$G$74)</f>
        <v>Yes</v>
      </c>
      <c r="DX18" s="78" t="str">
        <f>IF(ISBLANK('Guinea 2013'!$G$75),"",'Guinea 2013'!$G$75)</f>
        <v>Yes</v>
      </c>
      <c r="DY18" s="78" t="str">
        <f>IF(ISBLANK('Guinea 2013'!$G$76),"",'Guinea 2013'!$G$76)</f>
        <v>No</v>
      </c>
      <c r="DZ18" s="78" t="str">
        <f>IF(ISBLANK('Guinea 2013'!$G$77),"",'Guinea 2013'!$G$77)</f>
        <v>Yes</v>
      </c>
      <c r="EA18" s="78" t="str">
        <f>IF(ISBLANK('Guinea 2013'!$G$78),"",'Guinea 2013'!$G$78)</f>
        <v>Yes</v>
      </c>
      <c r="EB18" s="78" t="str">
        <f>IF(ISBLANK('Guinea 2013'!$G$79),"",'Guinea 2013'!$G$79)</f>
        <v/>
      </c>
      <c r="EC18" s="79"/>
      <c r="ED18" s="78" t="str">
        <f>IF(ISBLANK('Guinea 2013'!$H$68),"",'Guinea 2013'!$H$68)</f>
        <v>Yes</v>
      </c>
      <c r="EE18" s="78" t="str">
        <f>IF(ISBLANK('Guinea 2013'!$H$69),"",'Guinea 2013'!$H$69)</f>
        <v>No</v>
      </c>
      <c r="EF18" s="78" t="str">
        <f>IF(ISBLANK('Guinea 2013'!$H$70),"",'Guinea 2013'!$H$70)</f>
        <v>Yes</v>
      </c>
      <c r="EG18" s="78" t="str">
        <f>IF(ISBLANK('Guinea 2013'!$H$71),"",'Guinea 2013'!$H$71)</f>
        <v>No</v>
      </c>
      <c r="EH18" s="78" t="str">
        <f>IF(ISBLANK('Guinea 2013'!$H$72),"",'Guinea 2013'!$H$72)</f>
        <v>No</v>
      </c>
      <c r="EI18" s="78" t="str">
        <f>IF(ISBLANK('Guinea 2013'!$H$73),"",'Guinea 2013'!$H$73)</f>
        <v>Yes</v>
      </c>
      <c r="EJ18" s="78" t="str">
        <f>IF(ISBLANK('Guinea 2013'!$H$74),"",'Guinea 2013'!$H$74)</f>
        <v>No</v>
      </c>
      <c r="EK18" s="78" t="str">
        <f>IF(ISBLANK('Guinea 2013'!$H$75),"",'Guinea 2013'!$H$75)</f>
        <v>No</v>
      </c>
      <c r="EL18" s="78" t="str">
        <f>IF(ISBLANK('Guinea 2013'!$H$76),"",'Guinea 2013'!$H$76)</f>
        <v>No</v>
      </c>
      <c r="EM18" s="78" t="str">
        <f>IF(ISBLANK('Guinea 2013'!$H$77),"",'Guinea 2013'!$H$77)</f>
        <v>No</v>
      </c>
      <c r="EN18" s="78" t="str">
        <f>IF(ISBLANK('Guinea 2013'!$H$78),"",'Guinea 2013'!$H$78)</f>
        <v>No</v>
      </c>
      <c r="EO18" s="78" t="str">
        <f>IF(ISBLANK('Guinea 2013'!$H$79),"",'Guinea 2013'!$H$79)</f>
        <v/>
      </c>
      <c r="EP18" s="78" t="str">
        <f>IF(ISBLANK('Guinea 2013'!$D$80),"",'Guinea 2013'!$D$80)</f>
        <v>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v>
      </c>
      <c r="EQ18" s="80"/>
      <c r="ER18" s="81" t="str">
        <f>IF(ISBLANK('Guinea 2013'!$H$82),"",'Guinea 2013'!$H$82)</f>
        <v>Yes</v>
      </c>
      <c r="ES18" s="81" t="str">
        <f>IF(ISBLANK('Guinea 2013'!$C$85),"",'Guinea 2013'!$C$85)</f>
        <v>Revised Strategic Plan for Reproductive Health Commodity Security in Guinea</v>
      </c>
      <c r="ET18" s="81" t="str">
        <f>IF(ISBLANK('Guinea 2013'!$D$85),"",'Guinea 2013'!$D$85)</f>
        <v>2013-2017</v>
      </c>
      <c r="EU18" s="81" t="str">
        <f>IF(ISBLANK('Guinea 2013'!$F$85),"",'Guinea 2013'!$F$85)</f>
        <v>Yes</v>
      </c>
      <c r="EV18" s="81" t="str">
        <f>IF(ISBLANK('Guinea 2013'!$G$85),"",'Guinea 2013'!$G$85)</f>
        <v>No</v>
      </c>
      <c r="EW18" s="81" t="str">
        <f>IF(ISBLANK('Guinea 2013'!$F$86),"",'Guinea 2013'!$F$86)</f>
        <v>No</v>
      </c>
      <c r="EX18" s="81" t="str">
        <f>IF(ISBLANK('Guinea 2013'!$E$87),"",'Guinea 2013'!$E$87)</f>
        <v>Not applicable</v>
      </c>
      <c r="EY18" s="81" t="str">
        <f>IF(ISBLANK('Guinea 2013'!$E$88),"",'Guinea 2013'!$E$88)</f>
        <v>Not applicable</v>
      </c>
      <c r="EZ18" s="81" t="str">
        <f>IF(ISBLANK('Guinea 2013'!$H$89),"",'Guinea 2013'!$H$89)</f>
        <v>No</v>
      </c>
      <c r="FA18" s="81" t="str">
        <f>IF(ISBLANK('Guinea 2013'!$D$90),"",'Guinea 2013'!$D$90)</f>
        <v>(Health products are exempt from taxes.)</v>
      </c>
      <c r="FB18" s="81" t="str">
        <f>IF(ISBLANK('Guinea 2013'!$H$91),"",'Guinea 2013'!$H$91)</f>
        <v>Yes</v>
      </c>
      <c r="FC18" s="81" t="str">
        <f>IF(ISBLANK('Guinea 2013'!$D$92),"",'Guinea 2013'!$D$92)</f>
        <v>In the private sector, contraceptives are distributed to clients at a very low cost (primarily by social marketing, PSI).</v>
      </c>
      <c r="FD18" s="276"/>
      <c r="FE18" s="81" t="str">
        <f>IF(ISBLANK('Guinea 2013'!$D$95),"",'Guinea 2013'!$D$95)</f>
        <v>Community health worker</v>
      </c>
      <c r="FF18" s="81" t="str">
        <f>IF(ISBLANK('Guinea 2013'!$G$95),"",'Guinea 2013'!$G$95)</f>
        <v>Community health worker</v>
      </c>
      <c r="FG18" s="81" t="str">
        <f>IF(ISBLANK('Guinea 2013'!$D$96),"",'Guinea 2013'!$D$96)</f>
        <v>Nurse</v>
      </c>
      <c r="FH18" s="81" t="str">
        <f>IF(ISBLANK('Guinea 2013'!$G$96),"",'Guinea 2013'!$G$96)</f>
        <v>Auxiliary nurse</v>
      </c>
      <c r="FI18" s="81" t="str">
        <f>IF(ISBLANK('Guinea 2013'!$D$97),"",'Guinea 2013'!$D$97)</f>
        <v>Nurse</v>
      </c>
      <c r="FJ18" s="81" t="str">
        <f>IF(ISBLANK('Guinea 2013'!$G$97),"",'Guinea 2013'!$G$97)</f>
        <v>Don't know</v>
      </c>
      <c r="FK18" s="81" t="str">
        <f>IF(ISBLANK('Guinea 2013'!$D$98),"",'Guinea 2013'!$D$98)</f>
        <v>Nurse</v>
      </c>
      <c r="FL18" s="81" t="str">
        <f>IF(ISBLANK('Guinea 2013'!$G$98),"",'Guinea 2013'!$G$98)</f>
        <v>Don't know</v>
      </c>
      <c r="FM18" s="81" t="str">
        <f>IF(ISBLANK('Guinea 2013'!$D$99),"",'Guinea 2013'!$D$99)</f>
        <v>Community health worker</v>
      </c>
      <c r="FN18" s="81" t="str">
        <f>IF(ISBLANK('Guinea 2013'!$G$99),"",'Guinea 2013'!$G$99)</f>
        <v>Community health worker</v>
      </c>
      <c r="FO18" s="81" t="str">
        <f>IF(ISBLANK('Guinea 2013'!$D$100),"",'Guinea 2013'!$D$100)</f>
        <v>Auxiliary nurse</v>
      </c>
      <c r="FP18" s="81" t="str">
        <f>IF(ISBLANK('Guinea 2013'!$G$100),"",'Guinea 2013'!$G$100)</f>
        <v>Clinical Officer</v>
      </c>
      <c r="FQ18" s="81" t="str">
        <f>IF(ISBLANK('Guinea 2013'!$D$101),"",'Guinea 2013'!$D$101)</f>
        <v>Doctor</v>
      </c>
      <c r="FR18" s="81" t="str">
        <f>IF(ISBLANK('Guinea 2013'!$G$101),"",'Guinea 2013'!$G$101)</f>
        <v>Doctor</v>
      </c>
      <c r="FS18" s="81" t="str">
        <f>IF(ISBLANK('Guinea 2013'!$D$102),"",'Guinea 2013'!$D$102)</f>
        <v>Community health worker</v>
      </c>
      <c r="FT18" s="81" t="str">
        <f>IF(ISBLANK('Guinea 2013'!$G$102),"",'Guinea 2013'!$G$102)</f>
        <v>Don't know</v>
      </c>
      <c r="FU18" s="81" t="str">
        <f>IF(ISBLANK('Guinea 2013'!$D$103),"",'Guinea 2013'!$D$103)</f>
        <v>There are no other policies that restrict who can sell or dispense contraceptive methods.</v>
      </c>
      <c r="FV18" s="87"/>
      <c r="FW18" s="81" t="str">
        <f>IF(ISBLANK('Guinea 2013'!$D$106),"",'Guinea 2013'!$D$106)</f>
        <v>No</v>
      </c>
      <c r="FX18" s="81" t="str">
        <f>IF(ISBLANK('Guinea 2013'!$E$106),"",'Guinea 2013'!$E$106)</f>
        <v/>
      </c>
      <c r="FY18" s="81" t="str">
        <f>IF(ISBLANK('Guinea 2013'!$H$106),"",'Guinea 2013'!$H$106)</f>
        <v/>
      </c>
      <c r="FZ18" s="81" t="str">
        <f>IF(ISBLANK('Guinea 2013'!$D$107),"",'Guinea 2013'!$D$107)</f>
        <v>No</v>
      </c>
      <c r="GA18" s="81" t="str">
        <f>IF(ISBLANK('Guinea 2013'!$E$107),"",'Guinea 2013'!$E$107)</f>
        <v/>
      </c>
      <c r="GB18" s="81" t="str">
        <f>IF(ISBLANK('Guinea 2013'!$H$107),"",'Guinea 2013'!$H$107)</f>
        <v/>
      </c>
      <c r="GC18" s="81" t="str">
        <f>IF(ISBLANK('Guinea 2013'!$D$108),"",'Guinea 2013'!$D$108)</f>
        <v>Don't know</v>
      </c>
      <c r="GD18" s="81" t="str">
        <f>IF(ISBLANK('Guinea 2013'!$E$108),"",'Guinea 2013'!$E$108)</f>
        <v/>
      </c>
      <c r="GE18" s="81" t="str">
        <f>IF(ISBLANK('Guinea 2013'!$H$108),"",'Guinea 2013'!$H$108)</f>
        <v/>
      </c>
      <c r="GF18" s="82"/>
      <c r="GG18" s="81" t="str">
        <f>IF(ISBLANK('Guinea 2013'!$G$111),"",'Guinea 2013'!$G$111)</f>
        <v>Yes</v>
      </c>
      <c r="GH18" s="81" t="str">
        <f>IF(ISBLANK('Guinea 2013'!$G$112),"",'Guinea 2013'!$G$112)</f>
        <v>No</v>
      </c>
      <c r="GI18" s="81" t="str">
        <f>IF(ISBLANK('Guinea 2013'!$G$113),"",'Guinea 2013'!$G$113)</f>
        <v>Yes</v>
      </c>
      <c r="GJ18" s="81" t="str">
        <f>IF(ISBLANK('Guinea 2013'!$D$114),"",'Guinea 2013'!$D$114)</f>
        <v>For the poorest</v>
      </c>
      <c r="GK18" s="82"/>
      <c r="GL18" s="81" t="str">
        <f>IF(ISBLANK('Guinea 2013'!$G$116),"",'Guinea 2013'!$G$116)</f>
        <v>Yes</v>
      </c>
      <c r="GM18" s="81" t="str">
        <f>IF(ISBLANK('Guinea 2013'!$G$117),"",'Guinea 2013'!$G$117)</f>
        <v>Yes</v>
      </c>
      <c r="GN18" s="81" t="str">
        <f>IF(ISBLANK('Guinea 2013'!$G$118),"",'Guinea 2013'!$G$118)</f>
        <v>Yes</v>
      </c>
      <c r="GO18" s="81" t="str">
        <f>IF(ISBLANK('Guinea 2013'!$G$119),"",'Guinea 2013'!$G$119)</f>
        <v>Yes</v>
      </c>
      <c r="GP18" s="81" t="str">
        <f>IF(ISBLANK('Guinea 2013'!$G$120),"",'Guinea 2013'!$G$120)</f>
        <v>Yes</v>
      </c>
      <c r="GQ18" s="81" t="str">
        <f>IF(ISBLANK('Guinea 2013'!$G$121),"",'Guinea 2013'!$G$121)</f>
        <v>Yes</v>
      </c>
      <c r="GR18" s="81" t="str">
        <f>IF(ISBLANK('Guinea 2013'!$G$122),"",'Guinea 2013'!$G$122)</f>
        <v>Yes</v>
      </c>
      <c r="GS18" s="81" t="str">
        <f>IF(ISBLANK('Guinea 2013'!$G$123),"",'Guinea 2013'!$G$123)</f>
        <v>Yes</v>
      </c>
      <c r="GT18" s="81" t="str">
        <f>IF(ISBLANK('Guinea 2013'!$G$124),"",'Guinea 2013'!$G$124)</f>
        <v>Yes</v>
      </c>
      <c r="GU18" s="81" t="str">
        <f>IF(ISBLANK('Guinea 2013'!$G$125),"",'Guinea 2013'!$G$125)</f>
        <v>No</v>
      </c>
      <c r="GV18" s="81" t="str">
        <f>IF(ISBLANK('Guinea 2013'!$F$126),"",'Guinea 2013'!$F$126)</f>
        <v>Not applicable</v>
      </c>
      <c r="GW18" s="81">
        <f>IF(ISBLANK('Guinea 2013'!$F$127),"",'Guinea 2013'!$F$127)</f>
        <v>2012</v>
      </c>
      <c r="GX18" s="81" t="str">
        <f>IF(ISBLANK('Guinea 2013'!$D$128),"",'Guinea 2013'!$D$128)</f>
        <v xml:space="preserve">National Essential Medicine List </v>
      </c>
      <c r="GY18" s="81" t="str">
        <f>IF(ISBLANK('Guinea 2013'!$D$129),"",'Guinea 2013'!$D$129)</f>
        <v>The list was revised in May 2012.</v>
      </c>
      <c r="GZ18" s="82"/>
      <c r="HA18" s="81">
        <f>IF(ISBLANK('Guinea 2013'!$F$131),"",'Guinea 2013'!$F$131)</f>
        <v>2007</v>
      </c>
      <c r="HB18" s="81" t="str">
        <f>IF(ISBLANK('Guinea 2013'!$G$132),"",'Guinea 2013'!$G$132)</f>
        <v>Yes</v>
      </c>
      <c r="HC18" s="81" t="str">
        <f>IF(ISBLANK('Guinea 2013'!$G$133),"",'Guinea 2013'!$G$133)</f>
        <v>No</v>
      </c>
      <c r="HD18" s="81" t="str">
        <f>IF(ISBLANK('Guinea 2013'!$G$134),"",'Guinea 2013'!$G$134)</f>
        <v>Yes</v>
      </c>
      <c r="HE18" s="81" t="str">
        <f>IF(ISBLANK('Guinea 2013'!$G$135),"",'Guinea 2013'!$G$135)</f>
        <v>No</v>
      </c>
      <c r="HF18" s="81" t="str">
        <f>IF(ISBLANK('Guinea 2013'!$D$136),"",'Guinea 2013'!$D$136)</f>
        <v/>
      </c>
      <c r="HG18" s="90"/>
      <c r="HH18" s="83" t="str">
        <f>IF(ISBLANK('Guinea 2013'!$G$138),"",'Guinea 2013'!$G$138)</f>
        <v>Don't know</v>
      </c>
      <c r="HI18" s="84"/>
      <c r="HJ18" s="83" t="str">
        <f>IF(ISBLANK('Guinea 2013'!$G$140),"",'Guinea 2013'!$G$140)</f>
        <v>No</v>
      </c>
      <c r="HK18" s="83" t="str">
        <f>IF(ISBLANK('Guinea 2013'!$G$141),"",'Guinea 2013'!$G$141)</f>
        <v>No</v>
      </c>
      <c r="HL18" s="83" t="str">
        <f>IF(ISBLANK('Guinea 2013'!$G$142),"",'Guinea 2013'!$G$142)</f>
        <v>No</v>
      </c>
      <c r="HM18" s="83" t="str">
        <f>IF(ISBLANK('Guinea 2013'!$G$143),"",'Guinea 2013'!$G$143)</f>
        <v>No</v>
      </c>
      <c r="HN18" s="83" t="str">
        <f>IF(ISBLANK('Guinea 2013'!$G$144),"",'Guinea 2013'!$G$144)</f>
        <v>No</v>
      </c>
      <c r="HO18" s="83" t="str">
        <f>IF(ISBLANK('Guinea 2013'!$G$145),"",'Guinea 2013'!$G$145)</f>
        <v>No</v>
      </c>
      <c r="HP18" s="83" t="str">
        <f>IF(ISBLANK('Guinea 2013'!$G$146),"",'Guinea 2013'!$G$146)</f>
        <v>No</v>
      </c>
      <c r="HQ18" s="83" t="str">
        <f>IF(ISBLANK('Guinea 2013'!$G$147),"",'Guinea 2013'!$G$147)</f>
        <v>Don't know</v>
      </c>
      <c r="HR18" s="83" t="str">
        <f>IF(ISBLANK('Guinea 2013'!$G$148),"",'Guinea 2013'!$G$148)</f>
        <v>Not applicable</v>
      </c>
      <c r="HS18" s="83" t="str">
        <f>IF(ISBLANK('Guinea 2013'!$F$149),"",'Guinea 2013'!$F$149)</f>
        <v>01/13-05/13</v>
      </c>
      <c r="HT18" s="83" t="str">
        <f>IF(ISBLANK('Guinea 2013'!$F$150),"",'Guinea 2013'!$F$150)</f>
        <v>Periodic physical inventory</v>
      </c>
      <c r="HU18" s="84"/>
      <c r="HV18" s="83" t="str">
        <f>IF(ISBLANK('Guinea 2013'!$G$152),"",'Guinea 2013'!$G$152)</f>
        <v>Don't know</v>
      </c>
      <c r="HW18" s="83" t="str">
        <f>IF(ISBLANK('Guinea 2013'!$G$153),"",'Guinea 2013'!$G$153)</f>
        <v>No</v>
      </c>
      <c r="HX18" s="88" t="str">
        <f>IF(ISBLANK('Guinea 2013'!$D$154),"",'Guinea 2013'!$D$154)</f>
        <v>A logistics management information system (LIMS) and management tools have been established but this sytem is not working well; the system must be strengthened at all levels.</v>
      </c>
      <c r="HY18" s="762" t="s">
        <v>280</v>
      </c>
    </row>
    <row r="19" spans="1:233" ht="148.5" customHeight="1">
      <c r="A19" s="846" t="s">
        <v>291</v>
      </c>
      <c r="B19" s="85"/>
      <c r="C19" s="72" t="str">
        <f>IF(ISBLANK('Haiti 2013'!$H$12),"",'Haiti 2013'!$H$12)</f>
        <v>Yes</v>
      </c>
      <c r="D19" s="72" t="str">
        <f>IF(ISBLANK('Haiti 2013'!$D$13),"",'Haiti 2013'!$D$13)</f>
        <v>Comité Technique en Santé de la Reproduction (Reproductive Health Technical Committee - RHTC)</v>
      </c>
      <c r="E19" s="107"/>
      <c r="F19" s="72" t="str">
        <f>IF(ISBLANK('Haiti 2013'!$D$15),"",'Haiti 2013'!$D$15)</f>
        <v>Yes</v>
      </c>
      <c r="G19" s="72" t="str">
        <f>IF(ISBLANK('Haiti 2013'!$F$15),"",'Haiti 2013'!$F$15)</f>
        <v>Population Services International (PSI)</v>
      </c>
      <c r="H19" s="72" t="str">
        <f>IF(ISBLANK('Haiti 2013'!$D$16),"",'Haiti 2013'!$D$16)</f>
        <v>Yes</v>
      </c>
      <c r="I19" s="72" t="str">
        <f>IF(ISBLANK('Haiti 2013'!$F$16),"",'Haiti 2013'!$F$16)</f>
        <v>PROFAMIL (IPPF affiliate), Management Sciences for Health (MSH), Jhpiego, Foundation for Reproductive Health and Family Education (FOSREF)</v>
      </c>
      <c r="J19" s="72" t="str">
        <f>IF(ISBLANK('Haiti 2013'!$D$17),"",'Haiti 2013'!$D$17)</f>
        <v>No</v>
      </c>
      <c r="K19" s="72" t="str">
        <f>IF(ISBLANK('Haiti 2013'!$F$17),"",'Haiti 2013'!$F$17)</f>
        <v/>
      </c>
      <c r="L19" s="72" t="str">
        <f>IF(ISBLANK('Haiti 2013'!$D$18),"",'Haiti 2013'!$D$18)</f>
        <v>Yes</v>
      </c>
      <c r="M19" s="72" t="str">
        <f>IF(ISBLANK('Haiti 2013'!$F$18),"",'Haiti 2013'!$F$18)</f>
        <v>USAID</v>
      </c>
      <c r="N19" s="72" t="str">
        <f>IF(ISBLANK('Haiti 2013'!$D$19),"",'Haiti 2013'!$D$19)</f>
        <v>Yes</v>
      </c>
      <c r="O19" s="72" t="str">
        <f>IF(ISBLANK('Haiti 2013'!$F$19),"",'Haiti 2013'!$F$19)</f>
        <v>UNFPA, UNICEF</v>
      </c>
      <c r="P19" s="72" t="str">
        <f>IF(ISBLANK('Haiti 2013'!$D$20),"",'Haiti 2013'!$D$20)</f>
        <v>Yes</v>
      </c>
      <c r="Q19" s="72" t="str">
        <f>IF(ISBLANK('Haiti 2013'!$F$20),"",'Haiti 2013'!$F$20)</f>
        <v>MoH Department of Family Health (Chair), Directorate of Pharmacy</v>
      </c>
      <c r="R19" s="72" t="str">
        <f>IF(ISBLANK('Haiti 2013'!$D$21),"",'Haiti 2013'!$D$21)</f>
        <v>No</v>
      </c>
      <c r="S19" s="72" t="str">
        <f>IF(ISBLANK('Haiti 2013'!$F$21),"",'Haiti 2013'!$F$21)</f>
        <v/>
      </c>
      <c r="T19" s="72" t="str">
        <f>IF(ISBLANK('Haiti 2013'!$D$22),"",'Haiti 2013'!$D$22)</f>
        <v>No</v>
      </c>
      <c r="U19" s="72" t="str">
        <f>IF(ISBLANK('Haiti 2013'!$F$22),"",'Haiti 2013'!$F$22)</f>
        <v/>
      </c>
      <c r="V19" s="72" t="str">
        <f>IF(ISBLANK('Haiti 2013'!$D$23),"",'Haiti 2013'!$D$23)</f>
        <v>No</v>
      </c>
      <c r="W19" s="72" t="str">
        <f>IF(ISBLANK('Haiti 2013'!$F$23),"",'Haiti 2013'!$F$23)</f>
        <v/>
      </c>
      <c r="X19" s="72" t="str">
        <f>IF(ISBLANK('Haiti 2013'!$H$24),"",'Haiti 2013'!$H$24)</f>
        <v>1-2 times</v>
      </c>
      <c r="Y19" s="72" t="str">
        <f>IF(ISBLANK('Haiti 2013'!$H$25),"",'Haiti 2013'!$H$25)</f>
        <v>Yes</v>
      </c>
      <c r="Z19" s="72" t="str">
        <f>IF(ISBLANK('Haiti 2013'!$D$26),"",'Haiti 2013'!$D$26)</f>
        <v>Yes</v>
      </c>
      <c r="AA19" s="72" t="str">
        <f>IF(ISBLANK('Haiti 2013'!$F$26),"",'Haiti 2013'!$F$26)</f>
        <v xml:space="preserve">MoH Department of Family Health </v>
      </c>
      <c r="AB19" s="72" t="str">
        <f>IF(ISBLANK('Haiti 2013'!$H$26),"",'Haiti 2013'!$H$26)</f>
        <v>FP and MH Commodity Manager</v>
      </c>
      <c r="AC19" s="86"/>
      <c r="AD19" s="73" t="str">
        <f>IF(ISBLANK('Haiti 2013'!$F$28),"",'Haiti 2013'!$F$28)</f>
        <v>October</v>
      </c>
      <c r="AE19" s="73" t="str">
        <f>IF(ISBLANK('Haiti 2013'!$H$28),"",'Haiti 2013'!$H$28)</f>
        <v>September</v>
      </c>
      <c r="AF19" s="371">
        <f>IF(ISBLANK('Haiti 2013'!$G$29),"",'Haiti 2013'!$G$29)</f>
        <v>4143468</v>
      </c>
      <c r="AG19" s="109" t="str">
        <f>IF(ISBLANK('Haiti 2013'!$E$30),"",'Haiti 2013'!$E$30)</f>
        <v>01/12-12/12</v>
      </c>
      <c r="AH19" s="109" t="str">
        <f>IF(ISBLANK('Haiti 2013'!$G$30),"",'Haiti 2013'!$G$30)</f>
        <v xml:space="preserve">Chaired by MoH. Other participants: USAID, UNFPA, PAHO, MSH LMS, PSI (last two are USAID funded projects)
</v>
      </c>
      <c r="AI19" s="109" t="str">
        <f>IF(ISBLANK('Haiti 2013'!$H$31),"",'Haiti 2013'!$H$31)</f>
        <v>Yes</v>
      </c>
      <c r="AJ19" s="74" t="str">
        <f>IF(ISBLANK('Haiti 2013'!$H$32),"",'Haiti 2013'!$H$32)</f>
        <v>No</v>
      </c>
      <c r="AK19" s="74">
        <f>IF(ISBLANK('Haiti 2013'!$E$35),"",'Haiti 2013'!$E$35)</f>
        <v>0</v>
      </c>
      <c r="AL19" s="73" t="str">
        <f>IF(ISBLANK('Haiti 2013'!$F$35),"",'Haiti 2013'!$F$35)</f>
        <v>01/12-12/12</v>
      </c>
      <c r="AM19" s="73" t="str">
        <f>IF(ISBLANK('Haiti 2013'!$G$35),"",'Haiti 2013'!$G$35)</f>
        <v/>
      </c>
      <c r="AN19" s="73" t="str">
        <f>IF(ISBLANK('Haiti 2013'!$H$35),"",'Haiti 2013'!$H$35)</f>
        <v/>
      </c>
      <c r="AO19" s="74">
        <f>IF(ISBLANK('Haiti 2013'!$E$36),"",'Haiti 2013'!$E$36)</f>
        <v>0</v>
      </c>
      <c r="AP19" s="73" t="str">
        <f>IF(ISBLANK('Haiti 2013'!$F$36),"",'Haiti 2013'!$F$36)</f>
        <v>01/12-12/12</v>
      </c>
      <c r="AQ19" s="73" t="str">
        <f>IF(ISBLANK('Haiti 2013'!$G$36),"",'Haiti 2013'!$G$36)</f>
        <v/>
      </c>
      <c r="AR19" s="73" t="str">
        <f>IF(ISBLANK('Haiti 2013'!$H$36),"",'Haiti 2013'!$H$36)</f>
        <v/>
      </c>
      <c r="AS19" s="74">
        <f>IF(ISBLANK('Haiti 2013'!$E$37),"",'Haiti 2013'!$E$37)</f>
        <v>0</v>
      </c>
      <c r="AT19" s="73" t="str">
        <f>IF(ISBLANK('Haiti 2013'!$H$37),"",'Haiti 2013'!$H$37)</f>
        <v/>
      </c>
      <c r="AU19" s="73" t="str">
        <f>IF(ISBLANK('Haiti 2013'!$H$38),"",'Haiti 2013'!$H$38)</f>
        <v>No</v>
      </c>
      <c r="AV19" s="73" t="str">
        <f>IF(ISBLANK('Haiti 2013'!$D$41),"",'Haiti 2013'!$D$41)</f>
        <v>No</v>
      </c>
      <c r="AW19" s="73" t="str">
        <f>IF(ISBLANK('Haiti 2013'!$D$42),"",'Haiti 2013'!$D$42)</f>
        <v>Not applicable</v>
      </c>
      <c r="AX19" s="74">
        <f>IF(ISBLANK('Haiti 2013'!$E$41),"",'Haiti 2013'!$E$41)</f>
        <v>0</v>
      </c>
      <c r="AY19" s="74" t="str">
        <f>IF(ISBLANK('Haiti 2013'!$F$41),"",'Haiti 2013'!$F$41)</f>
        <v>01/12-12/12</v>
      </c>
      <c r="AZ19" s="74" t="str">
        <f>IF(ISBLANK('Haiti 2013'!$G$41),"",'Haiti 2013'!$G$41)</f>
        <v/>
      </c>
      <c r="BA19" s="73" t="str">
        <f>IF(ISBLANK('Haiti 2013'!$H$41),"",'Haiti 2013'!$H$41)</f>
        <v/>
      </c>
      <c r="BB19" s="73" t="str">
        <f>IF(ISBLANK('Haiti 2013'!$D$43),"",'Haiti 2013'!$D$43)</f>
        <v>No</v>
      </c>
      <c r="BC19" s="74" t="str">
        <f>IF(ISBLANK('Haiti 2013'!$D$44),"",'Haiti 2013'!$D$44)</f>
        <v>Not applicable</v>
      </c>
      <c r="BD19" s="74">
        <f>IF(ISBLANK('Haiti 2013'!$E$43),"",'Haiti 2013'!$E$43)</f>
        <v>0</v>
      </c>
      <c r="BE19" s="74" t="str">
        <f>IF(ISBLANK('Haiti 2013'!$F$43),"",'Haiti 2013'!$F$43)</f>
        <v>01/12-12/12</v>
      </c>
      <c r="BF19" s="74" t="str">
        <f>IF(ISBLANK('Haiti 2013'!$G$43),"",'Haiti 2013'!$G$43)</f>
        <v/>
      </c>
      <c r="BG19" s="73" t="str">
        <f>IF(ISBLANK('Haiti 2013'!$H$43),"",'Haiti 2013'!$H$43)</f>
        <v/>
      </c>
      <c r="BH19" s="763">
        <f>IF(ISBLANK('Haiti 2013'!$E$45),"",'Haiti 2013'!$E$45)</f>
        <v>0</v>
      </c>
      <c r="BI19" s="73" t="str">
        <f>IF(ISBLANK('Haiti 2013'!$H$45),"",'Haiti 2013'!$H$45)</f>
        <v/>
      </c>
      <c r="BJ19" s="75"/>
      <c r="BK19" s="73" t="str">
        <f>IF(ISBLANK('Haiti 2013'!$D$49),"",'Haiti 2013'!$D$49)</f>
        <v>Yes</v>
      </c>
      <c r="BL19" s="74" t="str">
        <f>IF(ISBLANK('Haiti 2013'!$D$50),"",'Haiti 2013'!$D$50)</f>
        <v>USAID and UNFPA</v>
      </c>
      <c r="BM19" s="74">
        <f>IF(ISBLANK('Haiti 2013'!$E$49),"",'Haiti 2013'!$E$49)</f>
        <v>3799427</v>
      </c>
      <c r="BN19" s="74" t="str">
        <f>IF(ISBLANK('Haiti 2013'!$F$49),"",'Haiti 2013'!$F$49)</f>
        <v>01/12-12/12</v>
      </c>
      <c r="BO19" s="74" t="str">
        <f>IF(ISBLANK('Haiti 2013'!$G$49),"",'Haiti 2013'!$G$49)</f>
        <v/>
      </c>
      <c r="BP19" s="73" t="str">
        <f>IF(ISBLANK('Haiti 2013'!$H$49),"",'Haiti 2013'!$H$49)</f>
        <v/>
      </c>
      <c r="BQ19" s="73" t="str">
        <f>IF(ISBLANK('Haiti 2013'!$D$51),"",'Haiti 2013'!$D$51)</f>
        <v>Yes</v>
      </c>
      <c r="BR19" s="74">
        <f>IF(ISBLANK('Haiti 2013'!$E$51),"",'Haiti 2013'!$E$51)</f>
        <v>237380</v>
      </c>
      <c r="BS19" s="74" t="str">
        <f>IF(ISBLANK('Haiti 2013'!$F$51),"",'Haiti 2013'!$F$51)</f>
        <v>01/12-12/12</v>
      </c>
      <c r="BT19" s="89" t="str">
        <f>IF(ISBLANK('Haiti 2013'!$G$51),"",'Haiti 2013'!$G$51)</f>
        <v/>
      </c>
      <c r="BU19" s="74" t="str">
        <f>IF(ISBLANK('Haiti 2013'!$H$51),"",'Haiti 2013'!$H$51)</f>
        <v/>
      </c>
      <c r="BV19" s="73" t="str">
        <f>IF(ISBLANK('Haiti 2013'!$D$52),"",'Haiti 2013'!$D$52)</f>
        <v>No</v>
      </c>
      <c r="BW19" s="74">
        <f>IF(ISBLANK('Haiti 2013'!$E$52),"",'Haiti 2013'!$E$52)</f>
        <v>0</v>
      </c>
      <c r="BX19" s="73" t="str">
        <f>IF(ISBLANK('Haiti 2013'!$F$52),"",'Haiti 2013'!$F$52)</f>
        <v>01/12-12/12</v>
      </c>
      <c r="BY19" s="74" t="str">
        <f>IF(ISBLANK('Haiti 2013'!$G$52),"",'Haiti 2013'!$G$52)</f>
        <v/>
      </c>
      <c r="BZ19" s="74" t="str">
        <f>IF(ISBLANK('Haiti 2013'!$H$52),"",'Haiti 2013'!$H$52)</f>
        <v/>
      </c>
      <c r="CA19" s="763">
        <f>IF(ISBLANK('Haiti 2013'!$E$53),"",'Haiti 2013'!$E$53)</f>
        <v>4036807</v>
      </c>
      <c r="CB19" s="74" t="str">
        <f>IF(ISBLANK('Haiti 2013'!$H$53),"",'Haiti 2013'!$H$53)</f>
        <v/>
      </c>
      <c r="CC19" s="76">
        <f>IF(ISBLANK('Haiti 2013'!$F$56),"",'Haiti 2013'!$F$56)</f>
        <v>0</v>
      </c>
      <c r="CD19" s="73" t="str">
        <f>IF(ISBLANK('Haiti 2013'!$G$56),"",'Haiti 2013'!$G$56)</f>
        <v xml:space="preserve">Comments:
</v>
      </c>
      <c r="CE19" s="76" t="str">
        <f>IF(ISBLANK('Haiti 2013'!$F$57),"",'Haiti 2013'!$F$57)</f>
        <v>Not applicable</v>
      </c>
      <c r="CF19" s="73" t="str">
        <f>IF(ISBLANK('Haiti 2013'!$G$57),"",'Haiti 2013'!$G$57)</f>
        <v xml:space="preserve">Comments:
</v>
      </c>
      <c r="CG19" s="76">
        <f>IF(ISBLANK('Haiti 2013'!$F$58),"",'Haiti 2013'!$F$58)</f>
        <v>0.9742580369873739</v>
      </c>
      <c r="CH19" s="73" t="str">
        <f>IF(ISBLANK('Haiti 2013'!$G$58),"",'Haiti 2013'!$G$58)</f>
        <v xml:space="preserve">Comments: </v>
      </c>
      <c r="CI19" s="73" t="str">
        <f>IF(ISBLANK('Haiti 2013'!$F$59),"",'Haiti 2013'!$F$59)</f>
        <v/>
      </c>
      <c r="CJ19" s="73" t="str">
        <f>IF(ISBLANK('Haiti 2013'!$G$59),"",'Haiti 2013'!$G$59)</f>
        <v xml:space="preserve">Comments:
</v>
      </c>
      <c r="CK19" s="73" t="str">
        <f>IF(ISBLANK('Haiti 2013'!$F$61),"",'Haiti 2013'!$F$61)</f>
        <v>Not applicable</v>
      </c>
      <c r="CL19" s="73" t="str">
        <f>IF(ISBLANK('Haiti 2013'!$F$62),"",'Haiti 2013'!$F$62)</f>
        <v>Not applicable</v>
      </c>
      <c r="CM19" s="73" t="str">
        <f>IF(ISBLANK('Haiti 2013'!$F$63),"",'Haiti 2013'!$F$63)</f>
        <v>Not applicable</v>
      </c>
      <c r="CN19" s="73" t="str">
        <f>IF(ISBLANK('Haiti 2013'!$D$64),"",'Haiti 2013'!$D$64)</f>
        <v>The Government of Haiti in its budget has a line item for procurement of contraceptive products. However, in GoH budget, it is customary to indicate that there is no such line item when it has not been funded, which is the case for the contraceptive line item.</v>
      </c>
      <c r="CO19" s="106"/>
      <c r="CP19" s="77"/>
      <c r="CQ19" s="78" t="str">
        <f>IF(ISBLANK('Haiti 2013'!$D$68),"",'Haiti 2013'!$D$68)</f>
        <v>Yes</v>
      </c>
      <c r="CR19" s="78" t="str">
        <f>IF(ISBLANK('Haiti 2013'!$D$69),"",'Haiti 2013'!$D$69)</f>
        <v>Yes</v>
      </c>
      <c r="CS19" s="78" t="str">
        <f>IF(ISBLANK('Haiti 2013'!$D$70),"",'Haiti 2013'!$D$70)</f>
        <v>Yes</v>
      </c>
      <c r="CT19" s="78" t="str">
        <f>IF(ISBLANK('Haiti 2013'!$D$71),"",'Haiti 2013'!$D$71)</f>
        <v>Yes</v>
      </c>
      <c r="CU19" s="78" t="str">
        <f>IF(ISBLANK('Haiti 2013'!$D$72),"",'Haiti 2013'!$D$72)</f>
        <v>Yes</v>
      </c>
      <c r="CV19" s="78" t="str">
        <f>IF(ISBLANK('Haiti 2013'!$D$73),"",'Haiti 2013'!$D$73)</f>
        <v>Yes</v>
      </c>
      <c r="CW19" s="78" t="str">
        <f>IF(ISBLANK('Haiti 2013'!$D$74),"",'Haiti 2013'!$D$74)</f>
        <v>Yes</v>
      </c>
      <c r="CX19" s="78" t="str">
        <f>IF(ISBLANK('Haiti 2013'!$D$75),"",'Haiti 2013'!$D$75)</f>
        <v>Yes</v>
      </c>
      <c r="CY19" s="78" t="str">
        <f>IF(ISBLANK('Haiti 2013'!$D$76),"",'Haiti 2013'!$D$76)</f>
        <v>Yes</v>
      </c>
      <c r="CZ19" s="78" t="str">
        <f>IF(ISBLANK('Haiti 2013'!$D$77),"",'Haiti 2013'!$D$77)</f>
        <v>Yes</v>
      </c>
      <c r="DA19" s="78" t="str">
        <f>IF(ISBLANK('Haiti 2013'!$D$78),"",'Haiti 2013'!$D$78)</f>
        <v>Yes</v>
      </c>
      <c r="DB19" s="78" t="str">
        <f>IF(ISBLANK('Haiti 2013'!$D$79),"",'Haiti 2013'!$D$79)</f>
        <v/>
      </c>
      <c r="DC19" s="77"/>
      <c r="DD19" s="78" t="str">
        <f>IF(ISBLANK('Haiti 2013'!$F$68),"",'Haiti 2013'!$F$68)</f>
        <v>Yes</v>
      </c>
      <c r="DE19" s="78" t="str">
        <f>IF(ISBLANK('Haiti 2013'!$F$69),"",'Haiti 2013'!$F$69)</f>
        <v>Yes</v>
      </c>
      <c r="DF19" s="78" t="str">
        <f>IF(ISBLANK('Haiti 2013'!$F$70),"",'Haiti 2013'!$F$70)</f>
        <v>Yes</v>
      </c>
      <c r="DG19" s="78" t="str">
        <f>IF(ISBLANK('Haiti 2013'!$F$71),"",'Haiti 2013'!$F$71)</f>
        <v>Yes</v>
      </c>
      <c r="DH19" s="78" t="str">
        <f>IF(ISBLANK('Haiti 2013'!$F$72),"",'Haiti 2013'!$F$72)</f>
        <v>Yes</v>
      </c>
      <c r="DI19" s="78" t="str">
        <f>IF(ISBLANK('Haiti 2013'!$F$73),"",'Haiti 2013'!$F$73)</f>
        <v>Yes</v>
      </c>
      <c r="DJ19" s="78" t="str">
        <f>IF(ISBLANK('Haiti 2013'!$F$74),"",'Haiti 2013'!$F$74)</f>
        <v>Yes</v>
      </c>
      <c r="DK19" s="78" t="str">
        <f>IF(ISBLANK('Haiti 2013'!$F$75),"",'Haiti 2013'!$F$75)</f>
        <v>Yes</v>
      </c>
      <c r="DL19" s="78" t="str">
        <f>IF(ISBLANK('Haiti 2013'!$F$76),"",'Haiti 2013'!$F$76)</f>
        <v>Yes</v>
      </c>
      <c r="DM19" s="78" t="str">
        <f>IF(ISBLANK('Haiti 2013'!$F$77),"",'Haiti 2013'!$F$77)</f>
        <v>Yes</v>
      </c>
      <c r="DN19" s="78" t="str">
        <f>IF(ISBLANK('Haiti 2013'!$F$78),"",'Haiti 2013'!$F$78)</f>
        <v>Yes</v>
      </c>
      <c r="DO19" s="78" t="str">
        <f>IF(ISBLANK('Haiti 2013'!$F$79),"",'Haiti 2013'!$F$79)</f>
        <v/>
      </c>
      <c r="DP19" s="79"/>
      <c r="DQ19" s="78" t="str">
        <f>IF(ISBLANK('Haiti 2013'!$G$68),"",'Haiti 2013'!$G$68)</f>
        <v>Yes</v>
      </c>
      <c r="DR19" s="78" t="str">
        <f>IF(ISBLANK('Haiti 2013'!$G$69),"",'Haiti 2013'!$G$69)</f>
        <v>Yes</v>
      </c>
      <c r="DS19" s="78" t="str">
        <f>IF(ISBLANK('Haiti 2013'!$G$70),"",'Haiti 2013'!$G$70)</f>
        <v>Yes</v>
      </c>
      <c r="DT19" s="78" t="str">
        <f>IF(ISBLANK('Haiti 2013'!$G$71),"",'Haiti 2013'!$G$71)</f>
        <v>Yes</v>
      </c>
      <c r="DU19" s="78" t="str">
        <f>IF(ISBLANK('Haiti 2013'!$G$72),"",'Haiti 2013'!$G$72)</f>
        <v>Yes</v>
      </c>
      <c r="DV19" s="78" t="str">
        <f>IF(ISBLANK('Haiti 2013'!$G$73),"",'Haiti 2013'!$G$73)</f>
        <v>Yes</v>
      </c>
      <c r="DW19" s="78" t="str">
        <f>IF(ISBLANK('Haiti 2013'!$G$74),"",'Haiti 2013'!$G$74)</f>
        <v>No</v>
      </c>
      <c r="DX19" s="78" t="str">
        <f>IF(ISBLANK('Haiti 2013'!$G$75),"",'Haiti 2013'!$G$75)</f>
        <v>Yes</v>
      </c>
      <c r="DY19" s="78" t="str">
        <f>IF(ISBLANK('Haiti 2013'!$G$76),"",'Haiti 2013'!$G$76)</f>
        <v>Yes</v>
      </c>
      <c r="DZ19" s="78" t="str">
        <f>IF(ISBLANK('Haiti 2013'!$G$77),"",'Haiti 2013'!$G$77)</f>
        <v>Yes</v>
      </c>
      <c r="EA19" s="78" t="str">
        <f>IF(ISBLANK('Haiti 2013'!$G$78),"",'Haiti 2013'!$G$78)</f>
        <v>Yes</v>
      </c>
      <c r="EB19" s="78" t="str">
        <f>IF(ISBLANK('Haiti 2013'!$G$79),"",'Haiti 2013'!$G$79)</f>
        <v/>
      </c>
      <c r="EC19" s="79"/>
      <c r="ED19" s="78" t="str">
        <f>IF(ISBLANK('Haiti 2013'!$H$68),"",'Haiti 2013'!$H$68)</f>
        <v>Yes</v>
      </c>
      <c r="EE19" s="78" t="str">
        <f>IF(ISBLANK('Haiti 2013'!$H$69),"",'Haiti 2013'!$H$69)</f>
        <v>No</v>
      </c>
      <c r="EF19" s="78" t="str">
        <f>IF(ISBLANK('Haiti 2013'!$H$70),"",'Haiti 2013'!$H$70)</f>
        <v>Yes</v>
      </c>
      <c r="EG19" s="78" t="str">
        <f>IF(ISBLANK('Haiti 2013'!$H$71),"",'Haiti 2013'!$H$71)</f>
        <v>No</v>
      </c>
      <c r="EH19" s="78" t="str">
        <f>IF(ISBLANK('Haiti 2013'!$H$72),"",'Haiti 2013'!$H$72)</f>
        <v>No</v>
      </c>
      <c r="EI19" s="78" t="str">
        <f>IF(ISBLANK('Haiti 2013'!$H$73),"",'Haiti 2013'!$H$73)</f>
        <v>Yes</v>
      </c>
      <c r="EJ19" s="78" t="str">
        <f>IF(ISBLANK('Haiti 2013'!$H$74),"",'Haiti 2013'!$H$74)</f>
        <v>No</v>
      </c>
      <c r="EK19" s="78" t="str">
        <f>IF(ISBLANK('Haiti 2013'!$H$75),"",'Haiti 2013'!$H$75)</f>
        <v>No</v>
      </c>
      <c r="EL19" s="78" t="str">
        <f>IF(ISBLANK('Haiti 2013'!$H$76),"",'Haiti 2013'!$H$76)</f>
        <v>No</v>
      </c>
      <c r="EM19" s="78" t="str">
        <f>IF(ISBLANK('Haiti 2013'!$H$77),"",'Haiti 2013'!$H$77)</f>
        <v>No</v>
      </c>
      <c r="EN19" s="78" t="str">
        <f>IF(ISBLANK('Haiti 2013'!$H$78),"",'Haiti 2013'!$H$78)</f>
        <v>No</v>
      </c>
      <c r="EO19" s="78" t="str">
        <f>IF(ISBLANK('Haiti 2013'!$H$79),"",'Haiti 2013'!$H$79)</f>
        <v/>
      </c>
      <c r="EP19" s="78" t="str">
        <f>IF(ISBLANK('Haiti 2013'!$D$80),"",'Haiti 2013'!$D$80)</f>
        <v/>
      </c>
      <c r="EQ19" s="80"/>
      <c r="ER19" s="81" t="str">
        <f>IF(ISBLANK('Haiti 2013'!$H$82),"",'Haiti 2013'!$H$82)</f>
        <v>Yes</v>
      </c>
      <c r="ES19" s="81" t="str">
        <f>IF(ISBLANK('Haiti 2013'!$C$85),"",'Haiti 2013'!$C$85)</f>
        <v>Plan d'action de la Direction de la Santé de la Famille - Action Plan of the Directorate of Family Health</v>
      </c>
      <c r="ET19" s="81" t="str">
        <f>IF(ISBLANK('Haiti 2013'!$D$85),"",'Haiti 2013'!$D$85)</f>
        <v>2 years</v>
      </c>
      <c r="EU19" s="81" t="str">
        <f>IF(ISBLANK('Haiti 2013'!$F$85),"",'Haiti 2013'!$F$85)</f>
        <v>Yes</v>
      </c>
      <c r="EV19" s="81" t="str">
        <f>IF(ISBLANK('Haiti 2013'!$G$85),"",'Haiti 2013'!$G$85)</f>
        <v>Yes</v>
      </c>
      <c r="EW19" s="81" t="str">
        <f>IF(ISBLANK('Haiti 2013'!$F$86),"",'Haiti 2013'!$F$86)</f>
        <v>Yes</v>
      </c>
      <c r="EX19" s="81" t="str">
        <f>IF(ISBLANK('Haiti 2013'!$E$87),"",'Haiti 2013'!$E$87)</f>
        <v>Commercial sector only</v>
      </c>
      <c r="EY19" s="81" t="str">
        <f>IF(ISBLANK('Haiti 2013'!$E$88),"",'Haiti 2013'!$E$88)</f>
        <v>Don't know</v>
      </c>
      <c r="EZ19" s="81" t="str">
        <f>IF(ISBLANK('Haiti 2013'!$H$89),"",'Haiti 2013'!$H$89)</f>
        <v>No</v>
      </c>
      <c r="FA19" s="81" t="str">
        <f>IF(ISBLANK('Haiti 2013'!$D$90),"",'Haiti 2013'!$D$90)</f>
        <v>Not applicable</v>
      </c>
      <c r="FB19" s="81" t="str">
        <f>IF(ISBLANK('Haiti 2013'!$H$91),"",'Haiti 2013'!$H$91)</f>
        <v>Yes</v>
      </c>
      <c r="FC19" s="81" t="str">
        <f>IF(ISBLANK('Haiti 2013'!$D$92),"",'Haiti 2013'!$D$92)</f>
        <v>The Family Planning Norms Manual describing how to provide FP services</v>
      </c>
      <c r="FD19" s="276"/>
      <c r="FE19" s="81" t="str">
        <f>IF(ISBLANK('Haiti 2013'!$D$95),"",'Haiti 2013'!$D$95)</f>
        <v>Community health worker</v>
      </c>
      <c r="FF19" s="81" t="str">
        <f>IF(ISBLANK('Haiti 2013'!$G$95),"",'Haiti 2013'!$G$95)</f>
        <v>Auxiliary nurse</v>
      </c>
      <c r="FG19" s="81" t="str">
        <f>IF(ISBLANK('Haiti 2013'!$D$96),"",'Haiti 2013'!$D$96)</f>
        <v>Community health worker</v>
      </c>
      <c r="FH19" s="81" t="str">
        <f>IF(ISBLANK('Haiti 2013'!$G$96),"",'Haiti 2013'!$G$96)</f>
        <v>Auxiliary nurse</v>
      </c>
      <c r="FI19" s="81" t="str">
        <f>IF(ISBLANK('Haiti 2013'!$D$97),"",'Haiti 2013'!$D$97)</f>
        <v>Nurse</v>
      </c>
      <c r="FJ19" s="81" t="str">
        <f>IF(ISBLANK('Haiti 2013'!$G$97),"",'Haiti 2013'!$G$97)</f>
        <v>Nurse</v>
      </c>
      <c r="FK19" s="81" t="str">
        <f>IF(ISBLANK('Haiti 2013'!$D$98),"",'Haiti 2013'!$D$98)</f>
        <v>Doctor</v>
      </c>
      <c r="FL19" s="81" t="str">
        <f>IF(ISBLANK('Haiti 2013'!$G$98),"",'Haiti 2013'!$G$98)</f>
        <v>Doctor</v>
      </c>
      <c r="FM19" s="81" t="str">
        <f>IF(ISBLANK('Haiti 2013'!$D$99),"",'Haiti 2013'!$D$99)</f>
        <v>Community health worker</v>
      </c>
      <c r="FN19" s="81" t="str">
        <f>IF(ISBLANK('Haiti 2013'!$G$99),"",'Haiti 2013'!$G$99)</f>
        <v>Auxiliary nurse</v>
      </c>
      <c r="FO19" s="81" t="str">
        <f>IF(ISBLANK('Haiti 2013'!$D$100),"",'Haiti 2013'!$D$100)</f>
        <v>Community health worker</v>
      </c>
      <c r="FP19" s="81" t="str">
        <f>IF(ISBLANK('Haiti 2013'!$G$100),"",'Haiti 2013'!$G$100)</f>
        <v>Auxiliary nurse</v>
      </c>
      <c r="FQ19" s="81" t="str">
        <f>IF(ISBLANK('Haiti 2013'!$D$101),"",'Haiti 2013'!$D$101)</f>
        <v>Midwife</v>
      </c>
      <c r="FR19" s="81" t="str">
        <f>IF(ISBLANK('Haiti 2013'!$G$101),"",'Haiti 2013'!$G$101)</f>
        <v>Midwife</v>
      </c>
      <c r="FS19" s="81" t="str">
        <f>IF(ISBLANK('Haiti 2013'!$D$102),"",'Haiti 2013'!$D$102)</f>
        <v>Community health worker</v>
      </c>
      <c r="FT19" s="81" t="str">
        <f>IF(ISBLANK('Haiti 2013'!$G$102),"",'Haiti 2013'!$G$102)</f>
        <v>Auxiliary nurse</v>
      </c>
      <c r="FU19" s="81" t="str">
        <f>IF(ISBLANK('Haiti 2013'!$D$103),"",'Haiti 2013'!$D$103)</f>
        <v>The Family Planning Norms Manual describes which provider cadre is allowed to dispense the contraceptive methods. It does not however provide indications on who can sell them. For example, pharmacists are allowed to sell injectables, but not administer them.</v>
      </c>
      <c r="FV19" s="87"/>
      <c r="FW19" s="81" t="str">
        <f>IF(ISBLANK('Haiti 2013'!$D$106),"",'Haiti 2013'!$D$106)</f>
        <v>No</v>
      </c>
      <c r="FX19" s="81" t="str">
        <f>IF(ISBLANK('Haiti 2013'!$E$106),"",'Haiti 2013'!$E$106)</f>
        <v/>
      </c>
      <c r="FY19" s="81" t="str">
        <f>IF(ISBLANK('Haiti 2013'!$H$106),"",'Haiti 2013'!$H$106)</f>
        <v/>
      </c>
      <c r="FZ19" s="81" t="str">
        <f>IF(ISBLANK('Haiti 2013'!$D$107),"",'Haiti 2013'!$D$107)</f>
        <v>No</v>
      </c>
      <c r="GA19" s="81" t="str">
        <f>IF(ISBLANK('Haiti 2013'!$E$107),"",'Haiti 2013'!$E$107)</f>
        <v/>
      </c>
      <c r="GB19" s="81" t="str">
        <f>IF(ISBLANK('Haiti 2013'!$H$107),"",'Haiti 2013'!$H$107)</f>
        <v/>
      </c>
      <c r="GC19" s="81" t="str">
        <f>IF(ISBLANK('Haiti 2013'!$D$108),"",'Haiti 2013'!$D$108)</f>
        <v>No</v>
      </c>
      <c r="GD19" s="81" t="str">
        <f>IF(ISBLANK('Haiti 2013'!$E$108),"",'Haiti 2013'!$E$108)</f>
        <v/>
      </c>
      <c r="GE19" s="81" t="str">
        <f>IF(ISBLANK('Haiti 2013'!$H$108),"",'Haiti 2013'!$H$108)</f>
        <v/>
      </c>
      <c r="GF19" s="82"/>
      <c r="GG19" s="81" t="str">
        <f>IF(ISBLANK('Haiti 2013'!$G$111),"",'Haiti 2013'!$G$111)</f>
        <v>Yes</v>
      </c>
      <c r="GH19" s="81" t="str">
        <f>IF(ISBLANK('Haiti 2013'!$G$112),"",'Haiti 2013'!$G$112)</f>
        <v>No</v>
      </c>
      <c r="GI19" s="81" t="str">
        <f>IF(ISBLANK('Haiti 2013'!$G$113),"",'Haiti 2013'!$G$113)</f>
        <v>Yes</v>
      </c>
      <c r="GJ19" s="81" t="str">
        <f>IF(ISBLANK('Haiti 2013'!$D$114),"",'Haiti 2013'!$D$114)</f>
        <v>Fees are waived for people who cannot afford the services.</v>
      </c>
      <c r="GK19" s="82"/>
      <c r="GL19" s="81" t="str">
        <f>IF(ISBLANK('Haiti 2013'!$G$116),"",'Haiti 2013'!$G$116)</f>
        <v>Yes</v>
      </c>
      <c r="GM19" s="81" t="str">
        <f>IF(ISBLANK('Haiti 2013'!$G$117),"",'Haiti 2013'!$G$117)</f>
        <v>Yes</v>
      </c>
      <c r="GN19" s="81" t="str">
        <f>IF(ISBLANK('Haiti 2013'!$G$118),"",'Haiti 2013'!$G$118)</f>
        <v>Yes</v>
      </c>
      <c r="GO19" s="81" t="str">
        <f>IF(ISBLANK('Haiti 2013'!$G$119),"",'Haiti 2013'!$G$119)</f>
        <v>Yes</v>
      </c>
      <c r="GP19" s="81" t="str">
        <f>IF(ISBLANK('Haiti 2013'!$G$120),"",'Haiti 2013'!$G$120)</f>
        <v>Yes</v>
      </c>
      <c r="GQ19" s="81" t="str">
        <f>IF(ISBLANK('Haiti 2013'!$G$121),"",'Haiti 2013'!$G$121)</f>
        <v>Yes</v>
      </c>
      <c r="GR19" s="81" t="str">
        <f>IF(ISBLANK('Haiti 2013'!$G$122),"",'Haiti 2013'!$G$122)</f>
        <v>No</v>
      </c>
      <c r="GS19" s="81" t="str">
        <f>IF(ISBLANK('Haiti 2013'!$G$123),"",'Haiti 2013'!$G$123)</f>
        <v>Yes</v>
      </c>
      <c r="GT19" s="81" t="str">
        <f>IF(ISBLANK('Haiti 2013'!$G$124),"",'Haiti 2013'!$G$124)</f>
        <v>Yes</v>
      </c>
      <c r="GU19" s="81" t="str">
        <f>IF(ISBLANK('Haiti 2013'!$G$125),"",'Haiti 2013'!$G$125)</f>
        <v>No</v>
      </c>
      <c r="GV19" s="81" t="str">
        <f>IF(ISBLANK('Haiti 2013'!$F$126),"",'Haiti 2013'!$F$126)</f>
        <v>Not applicable</v>
      </c>
      <c r="GW19" s="81">
        <f>IF(ISBLANK('Haiti 2013'!$F$127),"",'Haiti 2013'!$F$127)</f>
        <v>2012</v>
      </c>
      <c r="GX19" s="81" t="str">
        <f>IF(ISBLANK('Haiti 2013'!$D$128),"",'Haiti 2013'!$D$128)</f>
        <v xml:space="preserve">The National List of Essential Medicines has been finalized and the first edition was made available in May 2012. </v>
      </c>
      <c r="GY19" s="81" t="str">
        <f>IF(ISBLANK('Haiti 2013'!$D$129),"",'Haiti 2013'!$D$129)</f>
        <v/>
      </c>
      <c r="GZ19" s="82"/>
      <c r="HA19" s="81">
        <f>IF(ISBLANK('Haiti 2013'!$F$131),"",'Haiti 2013'!$F$131)</f>
        <v>2008</v>
      </c>
      <c r="HB19" s="81" t="str">
        <f>IF(ISBLANK('Haiti 2013'!$G$132),"",'Haiti 2013'!$G$132)</f>
        <v>Yes</v>
      </c>
      <c r="HC19" s="81" t="str">
        <f>IF(ISBLANK('Haiti 2013'!$G$133),"",'Haiti 2013'!$G$133)</f>
        <v>No</v>
      </c>
      <c r="HD19" s="81" t="str">
        <f>IF(ISBLANK('Haiti 2013'!$G$134),"",'Haiti 2013'!$G$134)</f>
        <v>Yes</v>
      </c>
      <c r="HE19" s="81" t="str">
        <f>IF(ISBLANK('Haiti 2013'!$G$135),"",'Haiti 2013'!$G$135)</f>
        <v>No</v>
      </c>
      <c r="HF19" s="81" t="str">
        <f>IF(ISBLANK('Haiti 2013'!$D$136),"",'Haiti 2013'!$D$136)</f>
        <v>One of the objectives under health is to increase the rate of contraceptive use. Strengthening of health facilities' capacity to provide family planning services is also mentioned.</v>
      </c>
      <c r="HG19" s="90"/>
      <c r="HH19" s="83" t="str">
        <f>IF(ISBLANK('Haiti 2013'!$G$138),"",'Haiti 2013'!$G$138)</f>
        <v>No</v>
      </c>
      <c r="HI19" s="84"/>
      <c r="HJ19" s="83" t="str">
        <f>IF(ISBLANK('Haiti 2013'!$G$140),"",'Haiti 2013'!$G$140)</f>
        <v>No</v>
      </c>
      <c r="HK19" s="83" t="str">
        <f>IF(ISBLANK('Haiti 2013'!$G$141),"",'Haiti 2013'!$G$141)</f>
        <v>No</v>
      </c>
      <c r="HL19" s="83" t="str">
        <f>IF(ISBLANK('Haiti 2013'!$G$142),"",'Haiti 2013'!$G$142)</f>
        <v>No</v>
      </c>
      <c r="HM19" s="83" t="str">
        <f>IF(ISBLANK('Haiti 2013'!$G$143),"",'Haiti 2013'!$G$143)</f>
        <v>No</v>
      </c>
      <c r="HN19" s="83" t="str">
        <f>IF(ISBLANK('Haiti 2013'!$G$144),"",'Haiti 2013'!$G$144)</f>
        <v>No</v>
      </c>
      <c r="HO19" s="83" t="str">
        <f>IF(ISBLANK('Haiti 2013'!$G$145),"",'Haiti 2013'!$G$145)</f>
        <v>No</v>
      </c>
      <c r="HP19" s="83" t="str">
        <f>IF(ISBLANK('Haiti 2013'!$G$146),"",'Haiti 2013'!$G$146)</f>
        <v>No</v>
      </c>
      <c r="HQ19" s="83" t="str">
        <f>IF(ISBLANK('Haiti 2013'!$G$147),"",'Haiti 2013'!$G$147)</f>
        <v>No</v>
      </c>
      <c r="HR19" s="83" t="str">
        <f>IF(ISBLANK('Haiti 2013'!$G$148),"",'Haiti 2013'!$G$148)</f>
        <v>Not applicable</v>
      </c>
      <c r="HS19" s="83" t="str">
        <f>IF(ISBLANK('Haiti 2013'!$F$149),"",'Haiti 2013'!$F$149)</f>
        <v>01/12-12/12</v>
      </c>
      <c r="HT19" s="83" t="str">
        <f>IF(ISBLANK('Haiti 2013'!$F$150),"",'Haiti 2013'!$F$150)</f>
        <v>PAHO</v>
      </c>
      <c r="HU19" s="84"/>
      <c r="HV19" s="83" t="str">
        <f>IF(ISBLANK('Haiti 2013'!$G$152),"",'Haiti 2013'!$G$152)</f>
        <v>No</v>
      </c>
      <c r="HW19" s="83" t="str">
        <f>IF(ISBLANK('Haiti 2013'!$G$153),"",'Haiti 2013'!$G$153)</f>
        <v>No</v>
      </c>
      <c r="HX19" s="88" t="str">
        <f>IF(ISBLANK('Haiti 2013'!$D$154),"",'Haiti 2013'!$D$154)</f>
        <v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v>
      </c>
      <c r="HY19" s="764" t="s">
        <v>284</v>
      </c>
    </row>
    <row r="20" spans="1:233" ht="39.950000000000003" customHeight="1">
      <c r="A20" s="846" t="s">
        <v>292</v>
      </c>
      <c r="B20" s="85"/>
      <c r="C20" s="72" t="str">
        <f>IF(ISBLANK('Honduras 2013'!$H$12),"",'Honduras 2013'!$H$12)</f>
        <v>Yes</v>
      </c>
      <c r="D20" s="72" t="str">
        <f>IF(ISBLANK('Honduras 2013'!$D$13),"",'Honduras 2013'!$D$13)</f>
        <v>Comité Interinstitucional de Disponibilidad Asegurada de Insumos Anticonceptivos (CIDAIA) - Inter-institutional Committee for Contraceptive Security</v>
      </c>
      <c r="E20" s="107"/>
      <c r="F20" s="72" t="str">
        <f>IF(ISBLANK('Honduras 2013'!$D$15),"",'Honduras 2013'!$D$15)</f>
        <v>Yes</v>
      </c>
      <c r="G20" s="72" t="str">
        <f>IF(ISBLANK('Honduras 2013'!$F$15),"",'Honduras 2013'!$F$15)</f>
        <v>PSI/PASMO (Population Services International/Pan American Social Marketing Organization)</v>
      </c>
      <c r="H20" s="72" t="str">
        <f>IF(ISBLANK('Honduras 2013'!$D$16),"",'Honduras 2013'!$D$16)</f>
        <v>Yes</v>
      </c>
      <c r="I20" s="72" t="str">
        <f>IF(ISBLANK('Honduras 2013'!$F$16),"",'Honduras 2013'!$F$16)</f>
        <v xml:space="preserve">ASHONPLAFA (IPPF affiliate) </v>
      </c>
      <c r="J20" s="72" t="str">
        <f>IF(ISBLANK('Honduras 2013'!$D$17),"",'Honduras 2013'!$D$17)</f>
        <v>Yes</v>
      </c>
      <c r="K20" s="72" t="str">
        <f>IF(ISBLANK('Honduras 2013'!$F$17),"",'Honduras 2013'!$F$17)</f>
        <v>Vijosa Laboratories, Solis-Durex Distributor, Pfizer, Bayer Schering Pharma, CPL Honduras</v>
      </c>
      <c r="L20" s="72" t="str">
        <f>IF(ISBLANK('Honduras 2013'!$D$18),"",'Honduras 2013'!$D$18)</f>
        <v>Yes</v>
      </c>
      <c r="M20" s="72" t="str">
        <f>IF(ISBLANK('Honduras 2013'!$F$18),"",'Honduras 2013'!$F$18)</f>
        <v>USAID, UNFPA</v>
      </c>
      <c r="N20" s="72" t="str">
        <f>IF(ISBLANK('Honduras 2013'!$D$19),"",'Honduras 2013'!$D$19)</f>
        <v>Yes</v>
      </c>
      <c r="O20" s="72" t="str">
        <f>IF(ISBLANK('Honduras 2013'!$F$19),"",'Honduras 2013'!$F$19)</f>
        <v>PAHO, UNFPA</v>
      </c>
      <c r="P20" s="72" t="str">
        <f>IF(ISBLANK('Honduras 2013'!$D$20),"",'Honduras 2013'!$D$20)</f>
        <v>Yes</v>
      </c>
      <c r="Q20" s="72" t="str">
        <f>IF(ISBLANK('Honduras 2013'!$F$20),"",'Honduras 2013'!$F$20)</f>
        <v xml:space="preserve">Department of Integrated Family Health, HIV/STI Department, Directorate General of Health Promotion, Health Regulation, Comprehensive Care Program for Women </v>
      </c>
      <c r="R20" s="72" t="str">
        <f>IF(ISBLANK('Honduras 2013'!$D$21),"",'Honduras 2013'!$D$21)</f>
        <v>Yes</v>
      </c>
      <c r="S20" s="72" t="str">
        <f>IF(ISBLANK('Honduras 2013'!$F$21),"",'Honduras 2013'!$F$21)</f>
        <v>Central Warehouse</v>
      </c>
      <c r="T20" s="72" t="str">
        <f>IF(ISBLANK('Honduras 2013'!$D$22),"",'Honduras 2013'!$D$22)</f>
        <v>No</v>
      </c>
      <c r="U20" s="72" t="str">
        <f>IF(ISBLANK('Honduras 2013'!$F$22),"",'Honduras 2013'!$F$22)</f>
        <v/>
      </c>
      <c r="V20" s="72" t="str">
        <f>IF(ISBLANK('Honduras 2013'!$D$23),"",'Honduras 2013'!$D$23)</f>
        <v>Yes</v>
      </c>
      <c r="W20" s="72" t="str">
        <f>IF(ISBLANK('Honduras 2013'!$F$23),"",'Honduras 2013'!$F$23)</f>
        <v xml:space="preserve">National Institute of Women, Honduran Social Security Institute </v>
      </c>
      <c r="X20" s="72" t="str">
        <f>IF(ISBLANK('Honduras 2013'!$H$24),"",'Honduras 2013'!$H$24)</f>
        <v>3-5 times</v>
      </c>
      <c r="Y20" s="72" t="str">
        <f>IF(ISBLANK('Honduras 2013'!$H$25),"",'Honduras 2013'!$H$25)</f>
        <v>Yes</v>
      </c>
      <c r="Z20" s="72" t="str">
        <f>IF(ISBLANK('Honduras 2013'!$D$26),"",'Honduras 2013'!$D$26)</f>
        <v>Yes</v>
      </c>
      <c r="AA20" s="72" t="str">
        <f>IF(ISBLANK('Honduras 2013'!$F$26),"",'Honduras 2013'!$F$26)</f>
        <v>Department of Integrated Family Health</v>
      </c>
      <c r="AB20" s="72" t="str">
        <f>IF(ISBLANK('Honduras 2013'!$H$26),"",'Honduras 2013'!$H$26)</f>
        <v>Don't know</v>
      </c>
      <c r="AC20" s="86"/>
      <c r="AD20" s="73" t="str">
        <f>IF(ISBLANK('Honduras 2013'!$F$28),"",'Honduras 2013'!$F$28)</f>
        <v>January</v>
      </c>
      <c r="AE20" s="73" t="str">
        <f>IF(ISBLANK('Honduras 2013'!$H$28),"",'Honduras 2013'!$H$28)</f>
        <v>December</v>
      </c>
      <c r="AF20" s="371">
        <f>IF(ISBLANK('Honduras 2013'!$G$29),"",'Honduras 2013'!$G$29)</f>
        <v>2000000</v>
      </c>
      <c r="AG20" s="109" t="str">
        <f>IF(ISBLANK('Honduras 2013'!$E$30),"",'Honduras 2013'!$E$30)</f>
        <v>12 months</v>
      </c>
      <c r="AH20" s="109" t="str">
        <f>IF(ISBLANK('Honduras 2013'!$G$30),"",'Honduras 2013'!$G$30)</f>
        <v>Ministry of Health - Honduras</v>
      </c>
      <c r="AI20" s="109" t="str">
        <f>IF(ISBLANK('Honduras 2013'!$H$31),"",'Honduras 2013'!$H$31)</f>
        <v>Yes</v>
      </c>
      <c r="AJ20" s="74" t="str">
        <f>IF(ISBLANK('Honduras 2013'!$H$32),"",'Honduras 2013'!$H$32)</f>
        <v>Yes</v>
      </c>
      <c r="AK20" s="74">
        <f>IF(ISBLANK('Honduras 2013'!$E$35),"",'Honduras 2013'!$E$35)</f>
        <v>1200000</v>
      </c>
      <c r="AL20" s="73" t="str">
        <f>IF(ISBLANK('Honduras 2013'!$F$35),"",'Honduras 2013'!$F$35)</f>
        <v>01/13-12/13</v>
      </c>
      <c r="AM20" s="73" t="str">
        <f>IF(ISBLANK('Honduras 2013'!$G$35),"",'Honduras 2013'!$G$35)</f>
        <v>POA - UPEG</v>
      </c>
      <c r="AN20" s="73" t="str">
        <f>IF(ISBLANK('Honduras 2013'!$H$35),"",'Honduras 2013'!$H$35)</f>
        <v/>
      </c>
      <c r="AO20" s="74" t="str">
        <f>IF(ISBLANK('Honduras 2013'!$E$36),"",'Honduras 2013'!$E$36)</f>
        <v/>
      </c>
      <c r="AP20" s="73" t="str">
        <f>IF(ISBLANK('Honduras 2013'!$F$36),"",'Honduras 2013'!$F$36)</f>
        <v/>
      </c>
      <c r="AQ20" s="73" t="str">
        <f>IF(ISBLANK('Honduras 2013'!$G$36),"",'Honduras 2013'!$G$36)</f>
        <v/>
      </c>
      <c r="AR20" s="73" t="str">
        <f>IF(ISBLANK('Honduras 2013'!$H$36),"",'Honduras 2013'!$H$36)</f>
        <v/>
      </c>
      <c r="AS20" s="74">
        <f>IF(ISBLANK('Honduras 2013'!$E$37),"",'Honduras 2013'!$E$37)</f>
        <v>1200000</v>
      </c>
      <c r="AT20" s="73" t="str">
        <f>IF(ISBLANK('Honduras 2013'!$H$37),"",'Honduras 2013'!$H$37)</f>
        <v/>
      </c>
      <c r="AU20" s="73" t="str">
        <f>IF(ISBLANK('Honduras 2013'!$H$38),"",'Honduras 2013'!$H$38)</f>
        <v>No</v>
      </c>
      <c r="AV20" s="73" t="str">
        <f>IF(ISBLANK('Honduras 2013'!$D$41),"",'Honduras 2013'!$D$41)</f>
        <v>No</v>
      </c>
      <c r="AW20" s="73" t="str">
        <f>IF(ISBLANK('Honduras 2013'!$D$42),"",'Honduras 2013'!$D$42)</f>
        <v>Not applicable</v>
      </c>
      <c r="AX20" s="74">
        <f>IF(ISBLANK('Honduras 2013'!$E$41),"",'Honduras 2013'!$E$41)</f>
        <v>0</v>
      </c>
      <c r="AY20" s="74" t="str">
        <f>IF(ISBLANK('Honduras 2013'!$F$41),"",'Honduras 2013'!$F$41)</f>
        <v>01/13-12/13</v>
      </c>
      <c r="AZ20" s="74" t="str">
        <f>IF(ISBLANK('Honduras 2013'!$G$41),"",'Honduras 2013'!$G$41)</f>
        <v>PipeLine</v>
      </c>
      <c r="BA20" s="73" t="str">
        <f>IF(ISBLANK('Honduras 2013'!$H$41),"",'Honduras 2013'!$H$41)</f>
        <v>It has not been possible to make the contraceptive purchase yet because of the illiquidity of government funds.</v>
      </c>
      <c r="BB20" s="73" t="str">
        <f>IF(ISBLANK('Honduras 2013'!$D$43),"",'Honduras 2013'!$D$43)</f>
        <v>No</v>
      </c>
      <c r="BC20" s="74" t="str">
        <f>IF(ISBLANK('Honduras 2013'!$D$44),"",'Honduras 2013'!$D$44)</f>
        <v>Not applicable</v>
      </c>
      <c r="BD20" s="74">
        <f>IF(ISBLANK('Honduras 2013'!$E$43),"",'Honduras 2013'!$E$43)</f>
        <v>0</v>
      </c>
      <c r="BE20" s="74" t="str">
        <f>IF(ISBLANK('Honduras 2013'!$F$43),"",'Honduras 2013'!$F$43)</f>
        <v>01/13-12/13</v>
      </c>
      <c r="BF20" s="74" t="str">
        <f>IF(ISBLANK('Honduras 2013'!$G$43),"",'Honduras 2013'!$G$43)</f>
        <v/>
      </c>
      <c r="BG20" s="73" t="str">
        <f>IF(ISBLANK('Honduras 2013'!$H$43),"",'Honduras 2013'!$H$43)</f>
        <v/>
      </c>
      <c r="BH20" s="763">
        <f>IF(ISBLANK('Honduras 2013'!$E$45),"",'Honduras 2013'!$E$45)</f>
        <v>0</v>
      </c>
      <c r="BI20" s="73" t="str">
        <f>IF(ISBLANK('Honduras 2013'!$H$45),"",'Honduras 2013'!$H$45)</f>
        <v/>
      </c>
      <c r="BJ20" s="75"/>
      <c r="BK20" s="73" t="str">
        <f>IF(ISBLANK('Honduras 2013'!$D$49),"",'Honduras 2013'!$D$49)</f>
        <v>Yes</v>
      </c>
      <c r="BL20" s="74" t="str">
        <f>IF(ISBLANK('Honduras 2013'!$D$50),"",'Honduras 2013'!$D$50)</f>
        <v>UNFPA</v>
      </c>
      <c r="BM20" s="74">
        <f>IF(ISBLANK('Honduras 2013'!$E$49),"",'Honduras 2013'!$E$49)</f>
        <v>1200000</v>
      </c>
      <c r="BN20" s="74" t="str">
        <f>IF(ISBLANK('Honduras 2013'!$F$49),"",'Honduras 2013'!$F$49)</f>
        <v>01/13-12/13</v>
      </c>
      <c r="BO20" s="74" t="str">
        <f>IF(ISBLANK('Honduras 2013'!$G$49),"",'Honduras 2013'!$G$49)</f>
        <v>PipeLine</v>
      </c>
      <c r="BP20" s="73" t="str">
        <f>IF(ISBLANK('Honduras 2013'!$H$49),"",'Honduras 2013'!$H$49)</f>
        <v>An in-kind donation was received of the  quantity that had been programmed as needed to cover the complete year.</v>
      </c>
      <c r="BQ20" s="73" t="str">
        <f>IF(ISBLANK('Honduras 2013'!$D$51),"",'Honduras 2013'!$D$51)</f>
        <v>No</v>
      </c>
      <c r="BR20" s="74">
        <f>IF(ISBLANK('Honduras 2013'!$E$51),"",'Honduras 2013'!$E$51)</f>
        <v>0</v>
      </c>
      <c r="BS20" s="74" t="str">
        <f>IF(ISBLANK('Honduras 2013'!$F$51),"",'Honduras 2013'!$F$51)</f>
        <v>01/13-12/13</v>
      </c>
      <c r="BT20" s="89" t="str">
        <f>IF(ISBLANK('Honduras 2013'!$G$51),"",'Honduras 2013'!$G$51)</f>
        <v/>
      </c>
      <c r="BU20" s="74" t="str">
        <f>IF(ISBLANK('Honduras 2013'!$H$51),"",'Honduras 2013'!$H$51)</f>
        <v/>
      </c>
      <c r="BV20" s="73" t="str">
        <f>IF(ISBLANK('Honduras 2013'!$D$52),"",'Honduras 2013'!$D$52)</f>
        <v>No</v>
      </c>
      <c r="BW20" s="74">
        <f>IF(ISBLANK('Honduras 2013'!$E$52),"",'Honduras 2013'!$E$52)</f>
        <v>0</v>
      </c>
      <c r="BX20" s="73" t="str">
        <f>IF(ISBLANK('Honduras 2013'!$F$52),"",'Honduras 2013'!$F$52)</f>
        <v>01/13-12/13</v>
      </c>
      <c r="BY20" s="74" t="str">
        <f>IF(ISBLANK('Honduras 2013'!$G$52),"",'Honduras 2013'!$G$52)</f>
        <v/>
      </c>
      <c r="BZ20" s="74" t="str">
        <f>IF(ISBLANK('Honduras 2013'!$H$52),"",'Honduras 2013'!$H$52)</f>
        <v/>
      </c>
      <c r="CA20" s="763">
        <f>IF(ISBLANK('Honduras 2013'!$E$53),"",'Honduras 2013'!$E$53)</f>
        <v>1200000</v>
      </c>
      <c r="CB20" s="74" t="str">
        <f>IF(ISBLANK('Honduras 2013'!$H$53),"",'Honduras 2013'!$H$53)</f>
        <v/>
      </c>
      <c r="CC20" s="76">
        <f>IF(ISBLANK('Honduras 2013'!$F$56),"",'Honduras 2013'!$F$56)</f>
        <v>0</v>
      </c>
      <c r="CD20" s="73" t="str">
        <f>IF(ISBLANK('Honduras 2013'!$G$56),"",'Honduras 2013'!$G$56)</f>
        <v>Comments:
The total amount that was spent for contraceptive procurement consisted of funds donated by the United Nations. As of June, the government had not even assigned the budget destined for procurement because of the illiquidity of the government.</v>
      </c>
      <c r="CE20" s="76" t="str">
        <f>IF(ISBLANK('Honduras 2013'!$F$57),"",'Honduras 2013'!$F$57)</f>
        <v>Not applicable</v>
      </c>
      <c r="CF20" s="73" t="str">
        <f>IF(ISBLANK('Honduras 2013'!$G$57),"",'Honduras 2013'!$G$57)</f>
        <v>Comments:
Government funds were not used to purchase contraceptives in 2013.</v>
      </c>
      <c r="CG20" s="76">
        <f>IF(ISBLANK('Honduras 2013'!$F$58),"",'Honduras 2013'!$F$58)</f>
        <v>0.6</v>
      </c>
      <c r="CH20" s="73" t="str">
        <f>IF(ISBLANK('Honduras 2013'!$G$58),"",'Honduras 2013'!$G$58)</f>
        <v>Comments: The donated funds from UNFPA were used to buy approximately 65% of the contraceptive methods estimated to cover the fiscal year.</v>
      </c>
      <c r="CI20" s="73" t="str">
        <f>IF(ISBLANK('Honduras 2013'!$F$59),"",'Honduras 2013'!$F$59)</f>
        <v>Yes</v>
      </c>
      <c r="CJ20" s="73" t="str">
        <f>IF(ISBLANK('Honduras 2013'!$G$59),"",'Honduras 2013'!$G$59)</f>
        <v>Comments:
We did not succeed in buying all of the methods estimated as needed for delivery in 2013. The funding gap that was not covered was approximately 35%</v>
      </c>
      <c r="CK20" s="73" t="str">
        <f>IF(ISBLANK('Honduras 2013'!$F$61),"",'Honduras 2013'!$F$61)</f>
        <v>Not applicable</v>
      </c>
      <c r="CL20" s="73" t="str">
        <f>IF(ISBLANK('Honduras 2013'!$F$62),"",'Honduras 2013'!$F$62)</f>
        <v>Not applicable</v>
      </c>
      <c r="CM20" s="73" t="str">
        <f>IF(ISBLANK('Honduras 2013'!$F$63),"",'Honduras 2013'!$F$63)</f>
        <v>Not applicable</v>
      </c>
      <c r="CN20" s="73" t="str">
        <f>IF(ISBLANK('Honduras 2013'!$D$64),"",'Honduras 2013'!$D$64)</f>
        <v/>
      </c>
      <c r="CO20" s="106"/>
      <c r="CP20" s="77"/>
      <c r="CQ20" s="78" t="str">
        <f>IF(ISBLANK('Honduras 2013'!$D$68),"",'Honduras 2013'!$D$68)</f>
        <v>Yes</v>
      </c>
      <c r="CR20" s="78" t="str">
        <f>IF(ISBLANK('Honduras 2013'!$D$69),"",'Honduras 2013'!$D$69)</f>
        <v>Yes</v>
      </c>
      <c r="CS20" s="78" t="str">
        <f>IF(ISBLANK('Honduras 2013'!$D$70),"",'Honduras 2013'!$D$70)</f>
        <v>Yes</v>
      </c>
      <c r="CT20" s="78" t="str">
        <f>IF(ISBLANK('Honduras 2013'!$D$71),"",'Honduras 2013'!$D$71)</f>
        <v>Yes</v>
      </c>
      <c r="CU20" s="78" t="str">
        <f>IF(ISBLANK('Honduras 2013'!$D$72),"",'Honduras 2013'!$D$72)</f>
        <v>Yes</v>
      </c>
      <c r="CV20" s="78" t="str">
        <f>IF(ISBLANK('Honduras 2013'!$D$73),"",'Honduras 2013'!$D$73)</f>
        <v>Yes</v>
      </c>
      <c r="CW20" s="78" t="str">
        <f>IF(ISBLANK('Honduras 2013'!$D$74),"",'Honduras 2013'!$D$74)</f>
        <v>No</v>
      </c>
      <c r="CX20" s="78" t="str">
        <f>IF(ISBLANK('Honduras 2013'!$D$75),"",'Honduras 2013'!$D$75)</f>
        <v>No</v>
      </c>
      <c r="CY20" s="78" t="str">
        <f>IF(ISBLANK('Honduras 2013'!$D$76),"",'Honduras 2013'!$D$76)</f>
        <v>Yes</v>
      </c>
      <c r="CZ20" s="78" t="str">
        <f>IF(ISBLANK('Honduras 2013'!$D$77),"",'Honduras 2013'!$D$77)</f>
        <v>Yes</v>
      </c>
      <c r="DA20" s="78" t="str">
        <f>IF(ISBLANK('Honduras 2013'!$D$78),"",'Honduras 2013'!$D$78)</f>
        <v>No</v>
      </c>
      <c r="DB20" s="78" t="str">
        <f>IF(ISBLANK('Honduras 2013'!$D$79),"",'Honduras 2013'!$D$79)</f>
        <v>Hormal iUD, patch, monthly injectable</v>
      </c>
      <c r="DC20" s="77"/>
      <c r="DD20" s="78" t="str">
        <f>IF(ISBLANK('Honduras 2013'!$F$68),"",'Honduras 2013'!$F$68)</f>
        <v>Yes</v>
      </c>
      <c r="DE20" s="78" t="str">
        <f>IF(ISBLANK('Honduras 2013'!$F$69),"",'Honduras 2013'!$F$69)</f>
        <v>No</v>
      </c>
      <c r="DF20" s="78" t="str">
        <f>IF(ISBLANK('Honduras 2013'!$F$70),"",'Honduras 2013'!$F$70)</f>
        <v>Yes</v>
      </c>
      <c r="DG20" s="78" t="str">
        <f>IF(ISBLANK('Honduras 2013'!$F$71),"",'Honduras 2013'!$F$71)</f>
        <v>No</v>
      </c>
      <c r="DH20" s="78" t="str">
        <f>IF(ISBLANK('Honduras 2013'!$F$72),"",'Honduras 2013'!$F$72)</f>
        <v>Yes</v>
      </c>
      <c r="DI20" s="78" t="str">
        <f>IF(ISBLANK('Honduras 2013'!$F$73),"",'Honduras 2013'!$F$73)</f>
        <v>Yes</v>
      </c>
      <c r="DJ20" s="78" t="str">
        <f>IF(ISBLANK('Honduras 2013'!$F$74),"",'Honduras 2013'!$F$74)</f>
        <v>No</v>
      </c>
      <c r="DK20" s="78" t="str">
        <f>IF(ISBLANK('Honduras 2013'!$F$75),"",'Honduras 2013'!$F$75)</f>
        <v>No</v>
      </c>
      <c r="DL20" s="78" t="str">
        <f>IF(ISBLANK('Honduras 2013'!$F$76),"",'Honduras 2013'!$F$76)</f>
        <v>Yes</v>
      </c>
      <c r="DM20" s="78" t="str">
        <f>IF(ISBLANK('Honduras 2013'!$F$77),"",'Honduras 2013'!$F$77)</f>
        <v>Yes</v>
      </c>
      <c r="DN20" s="78" t="str">
        <f>IF(ISBLANK('Honduras 2013'!$F$78),"",'Honduras 2013'!$F$78)</f>
        <v>Yes</v>
      </c>
      <c r="DO20" s="78" t="str">
        <f>IF(ISBLANK('Honduras 2013'!$F$79),"",'Honduras 2013'!$F$79)</f>
        <v>No</v>
      </c>
      <c r="DP20" s="79"/>
      <c r="DQ20" s="78" t="str">
        <f>IF(ISBLANK('Honduras 2013'!$G$68),"",'Honduras 2013'!$G$68)</f>
        <v>Yes</v>
      </c>
      <c r="DR20" s="78" t="str">
        <f>IF(ISBLANK('Honduras 2013'!$G$69),"",'Honduras 2013'!$G$69)</f>
        <v>No</v>
      </c>
      <c r="DS20" s="78" t="str">
        <f>IF(ISBLANK('Honduras 2013'!$G$70),"",'Honduras 2013'!$G$70)</f>
        <v>Yes</v>
      </c>
      <c r="DT20" s="78" t="str">
        <f>IF(ISBLANK('Honduras 2013'!$G$71),"",'Honduras 2013'!$G$71)</f>
        <v>Yes</v>
      </c>
      <c r="DU20" s="78" t="str">
        <f>IF(ISBLANK('Honduras 2013'!$G$72),"",'Honduras 2013'!$G$72)</f>
        <v>Yes</v>
      </c>
      <c r="DV20" s="78" t="str">
        <f>IF(ISBLANK('Honduras 2013'!$G$73),"",'Honduras 2013'!$G$73)</f>
        <v>Yes</v>
      </c>
      <c r="DW20" s="78" t="str">
        <f>IF(ISBLANK('Honduras 2013'!$G$74),"",'Honduras 2013'!$G$74)</f>
        <v>Yes</v>
      </c>
      <c r="DX20" s="78" t="str">
        <f>IF(ISBLANK('Honduras 2013'!$G$75),"",'Honduras 2013'!$G$75)</f>
        <v>No</v>
      </c>
      <c r="DY20" s="78" t="str">
        <f>IF(ISBLANK('Honduras 2013'!$G$76),"",'Honduras 2013'!$G$76)</f>
        <v>Yes</v>
      </c>
      <c r="DZ20" s="78" t="str">
        <f>IF(ISBLANK('Honduras 2013'!$G$77),"",'Honduras 2013'!$G$77)</f>
        <v>Yes</v>
      </c>
      <c r="EA20" s="78" t="str">
        <f>IF(ISBLANK('Honduras 2013'!$G$78),"",'Honduras 2013'!$G$78)</f>
        <v>No</v>
      </c>
      <c r="EB20" s="78" t="str">
        <f>IF(ISBLANK('Honduras 2013'!$G$79),"",'Honduras 2013'!$G$79)</f>
        <v>Monthly injectable</v>
      </c>
      <c r="EC20" s="79"/>
      <c r="ED20" s="78" t="str">
        <f>IF(ISBLANK('Honduras 2013'!$H$68),"",'Honduras 2013'!$H$68)</f>
        <v>Yes</v>
      </c>
      <c r="EE20" s="78" t="str">
        <f>IF(ISBLANK('Honduras 2013'!$H$69),"",'Honduras 2013'!$H$69)</f>
        <v>No</v>
      </c>
      <c r="EF20" s="78" t="str">
        <f>IF(ISBLANK('Honduras 2013'!$H$70),"",'Honduras 2013'!$H$70)</f>
        <v>Yes</v>
      </c>
      <c r="EG20" s="78" t="str">
        <f>IF(ISBLANK('Honduras 2013'!$H$71),"",'Honduras 2013'!$H$71)</f>
        <v>No</v>
      </c>
      <c r="EH20" s="78" t="str">
        <f>IF(ISBLANK('Honduras 2013'!$H$72),"",'Honduras 2013'!$H$72)</f>
        <v>Yes</v>
      </c>
      <c r="EI20" s="78" t="str">
        <f>IF(ISBLANK('Honduras 2013'!$H$73),"",'Honduras 2013'!$H$73)</f>
        <v>Yes</v>
      </c>
      <c r="EJ20" s="78" t="str">
        <f>IF(ISBLANK('Honduras 2013'!$H$74),"",'Honduras 2013'!$H$74)</f>
        <v>No</v>
      </c>
      <c r="EK20" s="78" t="str">
        <f>IF(ISBLANK('Honduras 2013'!$H$75),"",'Honduras 2013'!$H$75)</f>
        <v>No</v>
      </c>
      <c r="EL20" s="78" t="str">
        <f>IF(ISBLANK('Honduras 2013'!$H$76),"",'Honduras 2013'!$H$76)</f>
        <v>No</v>
      </c>
      <c r="EM20" s="78" t="str">
        <f>IF(ISBLANK('Honduras 2013'!$H$77),"",'Honduras 2013'!$H$77)</f>
        <v>No</v>
      </c>
      <c r="EN20" s="78" t="str">
        <f>IF(ISBLANK('Honduras 2013'!$H$78),"",'Honduras 2013'!$H$78)</f>
        <v>No</v>
      </c>
      <c r="EO20" s="78" t="str">
        <f>IF(ISBLANK('Honduras 2013'!$H$79),"",'Honduras 2013'!$H$79)</f>
        <v>No</v>
      </c>
      <c r="EP20" s="78" t="str">
        <f>IF(ISBLANK('Honduras 2013'!$D$80),"",'Honduras 2013'!$D$80)</f>
        <v/>
      </c>
      <c r="EQ20" s="80"/>
      <c r="ER20" s="81" t="str">
        <f>IF(ISBLANK('Honduras 2013'!$H$82),"",'Honduras 2013'!$H$82)</f>
        <v>Yes</v>
      </c>
      <c r="ES20" s="81" t="str">
        <f>IF(ISBLANK('Honduras 2013'!$C$85),"",'Honduras 2013'!$C$85)</f>
        <v>Contraceptive Security Strategy</v>
      </c>
      <c r="ET20" s="81" t="str">
        <f>IF(ISBLANK('Honduras 2013'!$D$85),"",'Honduras 2013'!$D$85)</f>
        <v>2005 on</v>
      </c>
      <c r="EU20" s="81" t="str">
        <f>IF(ISBLANK('Honduras 2013'!$F$85),"",'Honduras 2013'!$F$85)</f>
        <v>Yes</v>
      </c>
      <c r="EV20" s="81" t="str">
        <f>IF(ISBLANK('Honduras 2013'!$G$85),"",'Honduras 2013'!$G$85)</f>
        <v>Yes</v>
      </c>
      <c r="EW20" s="81" t="str">
        <f>IF(ISBLANK('Honduras 2013'!$F$86),"",'Honduras 2013'!$F$86)</f>
        <v>No</v>
      </c>
      <c r="EX20" s="81" t="str">
        <f>IF(ISBLANK('Honduras 2013'!$E$87),"",'Honduras 2013'!$E$87)</f>
        <v>Not applicable</v>
      </c>
      <c r="EY20" s="81" t="str">
        <f>IF(ISBLANK('Honduras 2013'!$E$88),"",'Honduras 2013'!$E$88)</f>
        <v>Not applicable</v>
      </c>
      <c r="EZ20" s="81" t="str">
        <f>IF(ISBLANK('Honduras 2013'!$H$89),"",'Honduras 2013'!$H$89)</f>
        <v>Yes</v>
      </c>
      <c r="FA20" s="81" t="str">
        <f>IF(ISBLANK('Honduras 2013'!$D$90),"",'Honduras 2013'!$D$90)</f>
        <v>There is a National Congress law that prohibits the buying, sale, commercialization, and prescription of the emergency contraceptive pill.</v>
      </c>
      <c r="FB20" s="81" t="str">
        <f>IF(ISBLANK('Honduras 2013'!$H$91),"",'Honduras 2013'!$H$91)</f>
        <v>Yes</v>
      </c>
      <c r="FC20" s="81" t="str">
        <f>IF(ISBLANK('Honduras 2013'!$D$92),"",'Honduras 2013'!$D$92)</f>
        <v>The Strategy for Market Segmentation for Contraceptives in Honduras and the Norms of Family Planning Care of the Ministry of Health</v>
      </c>
      <c r="FD20" s="276"/>
      <c r="FE20" s="81" t="str">
        <f>IF(ISBLANK('Honduras 2013'!$D$95),"",'Honduras 2013'!$D$95)</f>
        <v>Community health worker</v>
      </c>
      <c r="FF20" s="81" t="str">
        <f>IF(ISBLANK('Honduras 2013'!$G$95),"",'Honduras 2013'!$G$95)</f>
        <v>Doctor</v>
      </c>
      <c r="FG20" s="81" t="str">
        <f>IF(ISBLANK('Honduras 2013'!$D$96),"",'Honduras 2013'!$D$96)</f>
        <v>Auxiliary nurse</v>
      </c>
      <c r="FH20" s="81" t="str">
        <f>IF(ISBLANK('Honduras 2013'!$G$96),"",'Honduras 2013'!$G$96)</f>
        <v>Doctor</v>
      </c>
      <c r="FI20" s="81" t="str">
        <f>IF(ISBLANK('Honduras 2013'!$D$97),"",'Honduras 2013'!$D$97)</f>
        <v>Not applicable</v>
      </c>
      <c r="FJ20" s="81" t="str">
        <f>IF(ISBLANK('Honduras 2013'!$G$97),"",'Honduras 2013'!$G$97)</f>
        <v>Doctor</v>
      </c>
      <c r="FK20" s="81" t="str">
        <f>IF(ISBLANK('Honduras 2013'!$D$98),"",'Honduras 2013'!$D$98)</f>
        <v>Auxiliary nurse</v>
      </c>
      <c r="FL20" s="81" t="str">
        <f>IF(ISBLANK('Honduras 2013'!$G$98),"",'Honduras 2013'!$G$98)</f>
        <v>Doctor</v>
      </c>
      <c r="FM20" s="81" t="str">
        <f>IF(ISBLANK('Honduras 2013'!$D$99),"",'Honduras 2013'!$D$99)</f>
        <v>Community health worker</v>
      </c>
      <c r="FN20" s="81" t="str">
        <f>IF(ISBLANK('Honduras 2013'!$G$99),"",'Honduras 2013'!$G$99)</f>
        <v>Clinical Officer</v>
      </c>
      <c r="FO20" s="81" t="str">
        <f>IF(ISBLANK('Honduras 2013'!$D$100),"",'Honduras 2013'!$D$100)</f>
        <v>Not applicable</v>
      </c>
      <c r="FP20" s="81" t="str">
        <f>IF(ISBLANK('Honduras 2013'!$G$100),"",'Honduras 2013'!$G$100)</f>
        <v>Not applicable</v>
      </c>
      <c r="FQ20" s="81" t="str">
        <f>IF(ISBLANK('Honduras 2013'!$D$101),"",'Honduras 2013'!$D$101)</f>
        <v>Doctor</v>
      </c>
      <c r="FR20" s="81" t="str">
        <f>IF(ISBLANK('Honduras 2013'!$G$101),"",'Honduras 2013'!$G$101)</f>
        <v>Doctor</v>
      </c>
      <c r="FS20" s="81" t="str">
        <f>IF(ISBLANK('Honduras 2013'!$D$102),"",'Honduras 2013'!$D$102)</f>
        <v>Auxiliary nurse</v>
      </c>
      <c r="FT20" s="81" t="str">
        <f>IF(ISBLANK('Honduras 2013'!$G$102),"",'Honduras 2013'!$G$102)</f>
        <v>Not applicable</v>
      </c>
      <c r="FU20" s="81" t="str">
        <f>IF(ISBLANK('Honduras 2013'!$D$103),"",'Honduras 2013'!$D$103)</f>
        <v xml:space="preserve">There are no specific laws that enable or prohibit the delivery of contraceptive methods in the private sector. The public sector must follow the stipulations in the Norms for Family Planning Care. </v>
      </c>
      <c r="FV20" s="87"/>
      <c r="FW20" s="81" t="str">
        <f>IF(ISBLANK('Honduras 2013'!$D$106),"",'Honduras 2013'!$D$106)</f>
        <v>No</v>
      </c>
      <c r="FX20" s="81" t="str">
        <f>IF(ISBLANK('Honduras 2013'!$E$106),"",'Honduras 2013'!$E$106)</f>
        <v/>
      </c>
      <c r="FY20" s="81" t="str">
        <f>IF(ISBLANK('Honduras 2013'!$H$106),"",'Honduras 2013'!$H$106)</f>
        <v/>
      </c>
      <c r="FZ20" s="81" t="str">
        <f>IF(ISBLANK('Honduras 2013'!$D$107),"",'Honduras 2013'!$D$107)</f>
        <v>Yes</v>
      </c>
      <c r="GA20" s="81" t="str">
        <f>IF(ISBLANK('Honduras 2013'!$E$107),"",'Honduras 2013'!$E$107)</f>
        <v>Honduran law authorizes only people older than 21 to utilize a surgical (permanent) FP method.</v>
      </c>
      <c r="GB20" s="81" t="str">
        <f>IF(ISBLANK('Honduras 2013'!$H$107),"",'Honduras 2013'!$H$107)</f>
        <v>Yes</v>
      </c>
      <c r="GC20" s="81" t="str">
        <f>IF(ISBLANK('Honduras 2013'!$D$108),"",'Honduras 2013'!$D$108)</f>
        <v>Yes</v>
      </c>
      <c r="GD20" s="81" t="str">
        <f>IF(ISBLANK('Honduras 2013'!$E$108),"",'Honduras 2013'!$E$108)</f>
        <v>People with mental illnesses must receive authorization from their guardian to be able to obtain a family planning method, especially for permanent methods.</v>
      </c>
      <c r="GE20" s="81" t="str">
        <f>IF(ISBLANK('Honduras 2013'!$H$108),"",'Honduras 2013'!$H$108)</f>
        <v>Yes</v>
      </c>
      <c r="GF20" s="82"/>
      <c r="GG20" s="81" t="str">
        <f>IF(ISBLANK('Honduras 2013'!$G$111),"",'Honduras 2013'!$G$111)</f>
        <v>No</v>
      </c>
      <c r="GH20" s="81" t="str">
        <f>IF(ISBLANK('Honduras 2013'!$G$112),"",'Honduras 2013'!$G$112)</f>
        <v>No</v>
      </c>
      <c r="GI20" s="81" t="str">
        <f>IF(ISBLANK('Honduras 2013'!$G$113),"",'Honduras 2013'!$G$113)</f>
        <v>Not applicable</v>
      </c>
      <c r="GJ20" s="81" t="str">
        <f>IF(ISBLANK('Honduras 2013'!$D$114),"",'Honduras 2013'!$D$114)</f>
        <v>Not applicable</v>
      </c>
      <c r="GK20" s="82"/>
      <c r="GL20" s="81" t="str">
        <f>IF(ISBLANK('Honduras 2013'!$G$116),"",'Honduras 2013'!$G$116)</f>
        <v>Yes</v>
      </c>
      <c r="GM20" s="81" t="str">
        <f>IF(ISBLANK('Honduras 2013'!$G$117),"",'Honduras 2013'!$G$117)</f>
        <v>Yes</v>
      </c>
      <c r="GN20" s="81" t="str">
        <f>IF(ISBLANK('Honduras 2013'!$G$118),"",'Honduras 2013'!$G$118)</f>
        <v>Yes</v>
      </c>
      <c r="GO20" s="81" t="str">
        <f>IF(ISBLANK('Honduras 2013'!$G$119),"",'Honduras 2013'!$G$119)</f>
        <v>Yes</v>
      </c>
      <c r="GP20" s="81" t="str">
        <f>IF(ISBLANK('Honduras 2013'!$G$120),"",'Honduras 2013'!$G$120)</f>
        <v>Yes</v>
      </c>
      <c r="GQ20" s="81" t="str">
        <f>IF(ISBLANK('Honduras 2013'!$G$121),"",'Honduras 2013'!$G$121)</f>
        <v>Yes</v>
      </c>
      <c r="GR20" s="81" t="str">
        <f>IF(ISBLANK('Honduras 2013'!$G$122),"",'Honduras 2013'!$G$122)</f>
        <v>Yes</v>
      </c>
      <c r="GS20" s="81" t="str">
        <f>IF(ISBLANK('Honduras 2013'!$G$123),"",'Honduras 2013'!$G$123)</f>
        <v>No</v>
      </c>
      <c r="GT20" s="81" t="str">
        <f>IF(ISBLANK('Honduras 2013'!$G$124),"",'Honduras 2013'!$G$124)</f>
        <v>No</v>
      </c>
      <c r="GU20" s="81" t="str">
        <f>IF(ISBLANK('Honduras 2013'!$G$125),"",'Honduras 2013'!$G$125)</f>
        <v>No</v>
      </c>
      <c r="GV20" s="81" t="str">
        <f>IF(ISBLANK('Honduras 2013'!$F$126),"",'Honduras 2013'!$F$126)</f>
        <v>Not applicable</v>
      </c>
      <c r="GW20" s="81">
        <f>IF(ISBLANK('Honduras 2013'!$F$127),"",'Honduras 2013'!$F$127)</f>
        <v>2007</v>
      </c>
      <c r="GX20" s="81" t="str">
        <f>IF(ISBLANK('Honduras 2013'!$D$128),"",'Honduras 2013'!$D$128)</f>
        <v>Essential Medicines List or Basic Table of Medicines</v>
      </c>
      <c r="GY20" s="81" t="str">
        <f>IF(ISBLANK('Honduras 2013'!$D$129),"",'Honduras 2013'!$D$129)</f>
        <v/>
      </c>
      <c r="GZ20" s="82"/>
      <c r="HA20" s="81">
        <f>IF(ISBLANK('Honduras 2013'!$F$131),"",'Honduras 2013'!$F$131)</f>
        <v>2001</v>
      </c>
      <c r="HB20" s="81" t="str">
        <f>IF(ISBLANK('Honduras 2013'!$G$132),"",'Honduras 2013'!$G$132)</f>
        <v>Yes</v>
      </c>
      <c r="HC20" s="81" t="str">
        <f>IF(ISBLANK('Honduras 2013'!$G$133),"",'Honduras 2013'!$G$133)</f>
        <v>No</v>
      </c>
      <c r="HD20" s="81" t="str">
        <f>IF(ISBLANK('Honduras 2013'!$G$134),"",'Honduras 2013'!$G$134)</f>
        <v>No</v>
      </c>
      <c r="HE20" s="81" t="str">
        <f>IF(ISBLANK('Honduras 2013'!$G$135),"",'Honduras 2013'!$G$135)</f>
        <v>No</v>
      </c>
      <c r="HF20" s="81" t="str">
        <f>IF(ISBLANK('Honduras 2013'!$D$136),"",'Honduras 2013'!$D$136)</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HG20" s="90"/>
      <c r="HH20" s="83" t="str">
        <f>IF(ISBLANK('Honduras 2013'!$G$138),"",'Honduras 2013'!$G$138)</f>
        <v>Yes</v>
      </c>
      <c r="HI20" s="84"/>
      <c r="HJ20" s="83" t="str">
        <f>IF(ISBLANK('Honduras 2013'!$G$140),"",'Honduras 2013'!$G$140)</f>
        <v>Yes</v>
      </c>
      <c r="HK20" s="83" t="str">
        <f>IF(ISBLANK('Honduras 2013'!$G$141),"",'Honduras 2013'!$G$141)</f>
        <v>Not applicable</v>
      </c>
      <c r="HL20" s="83" t="str">
        <f>IF(ISBLANK('Honduras 2013'!$G$142),"",'Honduras 2013'!$G$142)</f>
        <v>No</v>
      </c>
      <c r="HM20" s="83" t="str">
        <f>IF(ISBLANK('Honduras 2013'!$G$143),"",'Honduras 2013'!$G$143)</f>
        <v>Not applicable</v>
      </c>
      <c r="HN20" s="83" t="str">
        <f>IF(ISBLANK('Honduras 2013'!$G$144),"",'Honduras 2013'!$G$144)</f>
        <v>Yes</v>
      </c>
      <c r="HO20" s="83" t="str">
        <f>IF(ISBLANK('Honduras 2013'!$G$145),"",'Honduras 2013'!$G$145)</f>
        <v>No</v>
      </c>
      <c r="HP20" s="83" t="str">
        <f>IF(ISBLANK('Honduras 2013'!$G$146),"",'Honduras 2013'!$G$146)</f>
        <v>Not applicable</v>
      </c>
      <c r="HQ20" s="83" t="str">
        <f>IF(ISBLANK('Honduras 2013'!$G$147),"",'Honduras 2013'!$G$147)</f>
        <v>Not applicable</v>
      </c>
      <c r="HR20" s="83" t="str">
        <f>IF(ISBLANK('Honduras 2013'!$G$148),"",'Honduras 2013'!$G$148)</f>
        <v>Don't know</v>
      </c>
      <c r="HS20" s="83" t="str">
        <f>IF(ISBLANK('Honduras 2013'!$F$149),"",'Honduras 2013'!$F$149)</f>
        <v>06/12-06/13</v>
      </c>
      <c r="HT20" s="83" t="str">
        <f>IF(ISBLANK('Honduras 2013'!$F$150),"",'Honduras 2013'!$F$150)</f>
        <v xml:space="preserve">Physical inventory of contraceptives October 2012. Consolidated Tool of FP Logistics Data of SESAL. </v>
      </c>
      <c r="HU20" s="84"/>
      <c r="HV20" s="83" t="str">
        <f>IF(ISBLANK('Honduras 2013'!$G$152),"",'Honduras 2013'!$G$152)</f>
        <v>No</v>
      </c>
      <c r="HW20" s="83" t="str">
        <f>IF(ISBLANK('Honduras 2013'!$G$153),"",'Honduras 2013'!$G$153)</f>
        <v>No</v>
      </c>
      <c r="HX20" s="88" t="str">
        <f>IF(ISBLANK('Honduras 2013'!$D$154),"",'Honduras 2013'!$D$154)</f>
        <v>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v>
      </c>
      <c r="HY20" s="815" t="s">
        <v>284</v>
      </c>
    </row>
    <row r="21" spans="1:233" ht="39.950000000000003" customHeight="1">
      <c r="A21" s="846" t="s">
        <v>293</v>
      </c>
      <c r="B21" s="85"/>
      <c r="C21" s="72" t="str">
        <f>IF(ISBLANK('India 2013'!$H$12),"",'India 2013'!$H$12)</f>
        <v>No</v>
      </c>
      <c r="D21" s="72" t="str">
        <f>IF(ISBLANK('India 2013'!$D$13),"",'India 2013'!$D$13)</f>
        <v>There exists a Supply and Social Marketing Division of the Ministry of Health and Family Welfare which is responsible for procurement of all contraceptives/commodities.</v>
      </c>
      <c r="E21" s="107"/>
      <c r="F21" s="72" t="str">
        <f>IF(ISBLANK('India 2013'!$D$15),"",'India 2013'!$D$15)</f>
        <v>No</v>
      </c>
      <c r="G21" s="72" t="str">
        <f>IF(ISBLANK('India 2013'!$F$15),"",'India 2013'!$F$15)</f>
        <v/>
      </c>
      <c r="H21" s="72" t="str">
        <f>IF(ISBLANK('India 2013'!$D$16),"",'India 2013'!$D$16)</f>
        <v>No</v>
      </c>
      <c r="I21" s="72" t="str">
        <f>IF(ISBLANK('India 2013'!$F$16),"",'India 2013'!$F$16)</f>
        <v/>
      </c>
      <c r="J21" s="72" t="str">
        <f>IF(ISBLANK('India 2013'!$D$17),"",'India 2013'!$D$17)</f>
        <v>No</v>
      </c>
      <c r="K21" s="72" t="str">
        <f>IF(ISBLANK('India 2013'!$F$17),"",'India 2013'!$F$17)</f>
        <v/>
      </c>
      <c r="L21" s="72" t="str">
        <f>IF(ISBLANK('India 2013'!$D$18),"",'India 2013'!$D$18)</f>
        <v>No</v>
      </c>
      <c r="M21" s="72" t="str">
        <f>IF(ISBLANK('India 2013'!$F$18),"",'India 2013'!$F$18)</f>
        <v/>
      </c>
      <c r="N21" s="72" t="str">
        <f>IF(ISBLANK('India 2013'!$D$19),"",'India 2013'!$D$19)</f>
        <v>No</v>
      </c>
      <c r="O21" s="72" t="str">
        <f>IF(ISBLANK('India 2013'!$F$19),"",'India 2013'!$F$19)</f>
        <v/>
      </c>
      <c r="P21" s="72" t="str">
        <f>IF(ISBLANK('India 2013'!$D$20),"",'India 2013'!$D$20)</f>
        <v>No</v>
      </c>
      <c r="Q21" s="72" t="str">
        <f>IF(ISBLANK('India 2013'!$F$20),"",'India 2013'!$F$20)</f>
        <v/>
      </c>
      <c r="R21" s="72" t="str">
        <f>IF(ISBLANK('India 2013'!$D$21),"",'India 2013'!$D$21)</f>
        <v>No</v>
      </c>
      <c r="S21" s="72" t="str">
        <f>IF(ISBLANK('India 2013'!$F$21),"",'India 2013'!$F$21)</f>
        <v/>
      </c>
      <c r="T21" s="72" t="str">
        <f>IF(ISBLANK('India 2013'!$D$22),"",'India 2013'!$D$22)</f>
        <v>No</v>
      </c>
      <c r="U21" s="72" t="str">
        <f>IF(ISBLANK('India 2013'!$F$22),"",'India 2013'!$F$22)</f>
        <v/>
      </c>
      <c r="V21" s="72" t="str">
        <f>IF(ISBLANK('India 2013'!$D$23),"",'India 2013'!$D$23)</f>
        <v>No</v>
      </c>
      <c r="W21" s="72" t="str">
        <f>IF(ISBLANK('India 2013'!$F$23),"",'India 2013'!$F$23)</f>
        <v/>
      </c>
      <c r="X21" s="72" t="str">
        <f>IF(ISBLANK('India 2013'!$H$24),"",'India 2013'!$H$24)</f>
        <v>Not applicable</v>
      </c>
      <c r="Y21" s="72" t="str">
        <f>IF(ISBLANK('India 2013'!$H$25),"",'India 2013'!$H$25)</f>
        <v>Not applicable</v>
      </c>
      <c r="Z21" s="72" t="str">
        <f>IF(ISBLANK('India 2013'!$D$26),"",'India 2013'!$D$26)</f>
        <v>No</v>
      </c>
      <c r="AA21" s="72" t="str">
        <f>IF(ISBLANK('India 2013'!$F$26),"",'India 2013'!$F$26)</f>
        <v>Not applicable</v>
      </c>
      <c r="AB21" s="72" t="str">
        <f>IF(ISBLANK('India 2013'!$H$26),"",'India 2013'!$H$26)</f>
        <v>Not applicable</v>
      </c>
      <c r="AC21" s="86"/>
      <c r="AD21" s="73" t="str">
        <f>IF(ISBLANK('India 2013'!$F$28),"",'India 2013'!$F$28)</f>
        <v>April</v>
      </c>
      <c r="AE21" s="73" t="str">
        <f>IF(ISBLANK('India 2013'!$H$28),"",'India 2013'!$H$28)</f>
        <v>March</v>
      </c>
      <c r="AF21" s="371" t="str">
        <f>IF(ISBLANK('India 2013'!$G$29),"",'India 2013'!$G$29)</f>
        <v>Don't know</v>
      </c>
      <c r="AG21" s="109" t="str">
        <f>IF(ISBLANK('India 2013'!$E$30),"",'India 2013'!$E$30)</f>
        <v>Don't know</v>
      </c>
      <c r="AH21" s="109" t="str">
        <f>IF(ISBLANK('India 2013'!$G$30),"",'India 2013'!$G$30)</f>
        <v>Don't know</v>
      </c>
      <c r="AI21" s="109" t="str">
        <f>IF(ISBLANK('India 2013'!$H$31),"",'India 2013'!$H$31)</f>
        <v>Yes</v>
      </c>
      <c r="AJ21" s="74" t="str">
        <f>IF(ISBLANK('India 2013'!$H$32),"",'India 2013'!$H$32)</f>
        <v>Yes</v>
      </c>
      <c r="AK21" s="74" t="str">
        <f>IF(ISBLANK('India 2013'!$E$35),"",'India 2013'!$E$35)</f>
        <v>Don't know</v>
      </c>
      <c r="AL21" s="73" t="str">
        <f>IF(ISBLANK('India 2013'!$F$35),"",'India 2013'!$F$35)</f>
        <v>04/12-03/13</v>
      </c>
      <c r="AM21" s="73" t="str">
        <f>IF(ISBLANK('India 2013'!$G$35),"",'India 2013'!$G$35)</f>
        <v/>
      </c>
      <c r="AN21" s="73" t="str">
        <f>IF(ISBLANK('India 2013'!$H$35),"",'India 2013'!$H$35)</f>
        <v/>
      </c>
      <c r="AO21" s="74" t="str">
        <f>IF(ISBLANK('India 2013'!$E$36),"",'India 2013'!$E$36)</f>
        <v>Don't know</v>
      </c>
      <c r="AP21" s="73" t="str">
        <f>IF(ISBLANK('India 2013'!$F$36),"",'India 2013'!$F$36)</f>
        <v>04/12-03/13</v>
      </c>
      <c r="AQ21" s="73" t="str">
        <f>IF(ISBLANK('India 2013'!$G$36),"",'India 2013'!$G$36)</f>
        <v/>
      </c>
      <c r="AR21" s="73" t="str">
        <f>IF(ISBLANK('India 2013'!$H$36),"",'India 2013'!$H$36)</f>
        <v/>
      </c>
      <c r="AS21" s="74" t="str">
        <f>IF(ISBLANK('India 2013'!$E$37),"",'India 2013'!$E$37)</f>
        <v>Don't know</v>
      </c>
      <c r="AT21" s="73" t="str">
        <f>IF(ISBLANK('India 2013'!$H$37),"",'India 2013'!$H$37)</f>
        <v/>
      </c>
      <c r="AU21" s="73" t="str">
        <f>IF(ISBLANK('India 2013'!$H$38),"",'India 2013'!$H$38)</f>
        <v>Yes</v>
      </c>
      <c r="AV21" s="73" t="str">
        <f>IF(ISBLANK('India 2013'!$D$41),"",'India 2013'!$D$41)</f>
        <v>Yes</v>
      </c>
      <c r="AW21" s="73" t="str">
        <f>IF(ISBLANK('India 2013'!$D$42),"",'India 2013'!$D$42)</f>
        <v>Taxes</v>
      </c>
      <c r="AX21" s="74" t="str">
        <f>IF(ISBLANK('India 2013'!$E$41),"",'India 2013'!$E$41)</f>
        <v>Don't know</v>
      </c>
      <c r="AY21" s="74" t="str">
        <f>IF(ISBLANK('India 2013'!$F$41),"",'India 2013'!$F$41)</f>
        <v>04/12-03/13</v>
      </c>
      <c r="AZ21" s="74" t="str">
        <f>IF(ISBLANK('India 2013'!$G$41),"",'India 2013'!$G$41)</f>
        <v/>
      </c>
      <c r="BA21" s="73" t="str">
        <f>IF(ISBLANK('India 2013'!$H$41),"",'India 2013'!$H$41)</f>
        <v/>
      </c>
      <c r="BB21" s="73" t="str">
        <f>IF(ISBLANK('India 2013'!$D$43),"",'India 2013'!$D$43)</f>
        <v>No</v>
      </c>
      <c r="BC21" s="74" t="str">
        <f>IF(ISBLANK('India 2013'!$D$44),"",'India 2013'!$D$44)</f>
        <v>Not applicable</v>
      </c>
      <c r="BD21" s="74">
        <f>IF(ISBLANK('India 2013'!$E$43),"",'India 2013'!$E$43)</f>
        <v>0</v>
      </c>
      <c r="BE21" s="74" t="str">
        <f>IF(ISBLANK('India 2013'!$F$43),"",'India 2013'!$F$43)</f>
        <v>04/12-03/13</v>
      </c>
      <c r="BF21" s="74" t="str">
        <f>IF(ISBLANK('India 2013'!$G$43),"",'India 2013'!$G$43)</f>
        <v/>
      </c>
      <c r="BG21" s="73" t="str">
        <f>IF(ISBLANK('India 2013'!$H$43),"",'India 2013'!$H$43)</f>
        <v/>
      </c>
      <c r="BH21" s="763" t="str">
        <f>IF(ISBLANK('India 2013'!$E$45),"",'India 2013'!$E$45)</f>
        <v>Don't know</v>
      </c>
      <c r="BI21" s="73" t="str">
        <f>IF(ISBLANK('India 2013'!$H$45),"",'India 2013'!$H$45)</f>
        <v/>
      </c>
      <c r="BJ21" s="75"/>
      <c r="BK21" s="73" t="str">
        <f>IF(ISBLANK('India 2013'!$D$49),"",'India 2013'!$D$49)</f>
        <v>No</v>
      </c>
      <c r="BL21" s="74" t="str">
        <f>IF(ISBLANK('India 2013'!$D$50),"",'India 2013'!$D$50)</f>
        <v>Not applicable</v>
      </c>
      <c r="BM21" s="74">
        <f>IF(ISBLANK('India 2013'!$E$49),"",'India 2013'!$E$49)</f>
        <v>0</v>
      </c>
      <c r="BN21" s="74" t="str">
        <f>IF(ISBLANK('India 2013'!$F$49),"",'India 2013'!$F$49)</f>
        <v>04/12-03/13</v>
      </c>
      <c r="BO21" s="74" t="str">
        <f>IF(ISBLANK('India 2013'!$G$49),"",'India 2013'!$G$49)</f>
        <v/>
      </c>
      <c r="BP21" s="73" t="str">
        <f>IF(ISBLANK('India 2013'!$H$49),"",'India 2013'!$H$49)</f>
        <v/>
      </c>
      <c r="BQ21" s="73" t="str">
        <f>IF(ISBLANK('India 2013'!$D$51),"",'India 2013'!$D$51)</f>
        <v>No</v>
      </c>
      <c r="BR21" s="74">
        <f>IF(ISBLANK('India 2013'!$E$51),"",'India 2013'!$E$51)</f>
        <v>0</v>
      </c>
      <c r="BS21" s="74" t="str">
        <f>IF(ISBLANK('India 2013'!$F$51),"",'India 2013'!$F$51)</f>
        <v>04/12-03/13</v>
      </c>
      <c r="BT21" s="89" t="str">
        <f>IF(ISBLANK('India 2013'!$G$51),"",'India 2013'!$G$51)</f>
        <v/>
      </c>
      <c r="BU21" s="74" t="str">
        <f>IF(ISBLANK('India 2013'!$H$51),"",'India 2013'!$H$51)</f>
        <v/>
      </c>
      <c r="BV21" s="73" t="str">
        <f>IF(ISBLANK('India 2013'!$D$52),"",'India 2013'!$D$52)</f>
        <v>No</v>
      </c>
      <c r="BW21" s="74">
        <f>IF(ISBLANK('India 2013'!$E$52),"",'India 2013'!$E$52)</f>
        <v>0</v>
      </c>
      <c r="BX21" s="73" t="str">
        <f>IF(ISBLANK('India 2013'!$F$52),"",'India 2013'!$F$52)</f>
        <v>04/12-03/13</v>
      </c>
      <c r="BY21" s="74" t="str">
        <f>IF(ISBLANK('India 2013'!$G$52),"",'India 2013'!$G$52)</f>
        <v/>
      </c>
      <c r="BZ21" s="74" t="str">
        <f>IF(ISBLANK('India 2013'!$H$52),"",'India 2013'!$H$52)</f>
        <v/>
      </c>
      <c r="CA21" s="763">
        <f>IF(ISBLANK('India 2013'!$E$53),"",'India 2013'!$E$53)</f>
        <v>0</v>
      </c>
      <c r="CB21" s="74" t="str">
        <f>IF(ISBLANK('India 2013'!$H$53),"",'India 2013'!$H$53)</f>
        <v/>
      </c>
      <c r="CC21" s="76">
        <f>IF(ISBLANK('India 2013'!$F$56),"",'India 2013'!$F$56)</f>
        <v>1</v>
      </c>
      <c r="CD21" s="73" t="str">
        <f>IF(ISBLANK('India 2013'!$G$56),"",'India 2013'!$G$56)</f>
        <v>Comments:</v>
      </c>
      <c r="CE21" s="76">
        <f>IF(ISBLANK('India 2013'!$F$57),"",'India 2013'!$F$57)</f>
        <v>1</v>
      </c>
      <c r="CF21" s="73" t="str">
        <f>IF(ISBLANK('India 2013'!$G$57),"",'India 2013'!$G$57)</f>
        <v>Comments:</v>
      </c>
      <c r="CG21" s="76" t="str">
        <f>IF(ISBLANK('India 2013'!$F$58),"",'India 2013'!$F$58)</f>
        <v>Don't know</v>
      </c>
      <c r="CH21" s="73" t="str">
        <f>IF(ISBLANK('India 2013'!$G$58),"",'India 2013'!$G$58)</f>
        <v xml:space="preserve">Comments: </v>
      </c>
      <c r="CI21" s="73" t="str">
        <f>IF(ISBLANK('India 2013'!$F$59),"",'India 2013'!$F$59)</f>
        <v>No</v>
      </c>
      <c r="CJ21" s="73" t="str">
        <f>IF(ISBLANK('India 2013'!$G$59),"",'India 2013'!$G$59)</f>
        <v/>
      </c>
      <c r="CK21" s="73" t="str">
        <f>IF(ISBLANK('India 2013'!$F$61),"",'India 2013'!$F$61)</f>
        <v>The government (e.g., Central Medical Stores, MOH logistics unit, MOH procurement unit)</v>
      </c>
      <c r="CL21" s="73" t="str">
        <f>IF(ISBLANK('India 2013'!$F$62),"",'India 2013'!$F$62)</f>
        <v>Supply and Social Marketing Division of the Ministry of Health and Family Welfare</v>
      </c>
      <c r="CM21" s="73" t="str">
        <f>IF(ISBLANK('India 2013'!$F$63),"",'India 2013'!$F$63)</f>
        <v>No</v>
      </c>
      <c r="CN21" s="73" t="str">
        <f>IF(ISBLANK('India 2013'!$D$64),"",'India 2013'!$D$64)</f>
        <v/>
      </c>
      <c r="CO21" s="106"/>
      <c r="CP21" s="77"/>
      <c r="CQ21" s="78" t="str">
        <f>IF(ISBLANK('India 2013'!$D$68),"",'India 2013'!$D$68)</f>
        <v>Yes</v>
      </c>
      <c r="CR21" s="78" t="str">
        <f>IF(ISBLANK('India 2013'!$D$69),"",'India 2013'!$D$69)</f>
        <v>Yes</v>
      </c>
      <c r="CS21" s="78" t="str">
        <f>IF(ISBLANK('India 2013'!$D$70),"",'India 2013'!$D$70)</f>
        <v>Yes</v>
      </c>
      <c r="CT21" s="78" t="str">
        <f>IF(ISBLANK('India 2013'!$D$71),"",'India 2013'!$D$71)</f>
        <v>No</v>
      </c>
      <c r="CU21" s="78" t="str">
        <f>IF(ISBLANK('India 2013'!$D$72),"",'India 2013'!$D$72)</f>
        <v>Yes</v>
      </c>
      <c r="CV21" s="78" t="str">
        <f>IF(ISBLANK('India 2013'!$D$73),"",'India 2013'!$D$73)</f>
        <v>Yes</v>
      </c>
      <c r="CW21" s="78" t="str">
        <f>IF(ISBLANK('India 2013'!$D$74),"",'India 2013'!$D$74)</f>
        <v>Yes</v>
      </c>
      <c r="CX21" s="78" t="str">
        <f>IF(ISBLANK('India 2013'!$D$75),"",'India 2013'!$D$75)</f>
        <v>Yes</v>
      </c>
      <c r="CY21" s="78" t="str">
        <f>IF(ISBLANK('India 2013'!$D$76),"",'India 2013'!$D$76)</f>
        <v>Yes</v>
      </c>
      <c r="CZ21" s="78" t="str">
        <f>IF(ISBLANK('India 2013'!$D$77),"",'India 2013'!$D$77)</f>
        <v>Yes</v>
      </c>
      <c r="DA21" s="78" t="str">
        <f>IF(ISBLANK('India 2013'!$D$78),"",'India 2013'!$D$78)</f>
        <v>No</v>
      </c>
      <c r="DB21" s="78" t="str">
        <f>IF(ISBLANK('India 2013'!$D$79),"",'India 2013'!$D$79)</f>
        <v/>
      </c>
      <c r="DC21" s="77"/>
      <c r="DD21" s="78" t="str">
        <f>IF(ISBLANK('India 2013'!$F$68),"",'India 2013'!$F$68)</f>
        <v>Yes</v>
      </c>
      <c r="DE21" s="78" t="str">
        <f>IF(ISBLANK('India 2013'!$F$69),"",'India 2013'!$F$69)</f>
        <v>No</v>
      </c>
      <c r="DF21" s="78" t="str">
        <f>IF(ISBLANK('India 2013'!$F$70),"",'India 2013'!$F$70)</f>
        <v>No</v>
      </c>
      <c r="DG21" s="78" t="str">
        <f>IF(ISBLANK('India 2013'!$F$71),"",'India 2013'!$F$71)</f>
        <v>No</v>
      </c>
      <c r="DH21" s="78" t="str">
        <f>IF(ISBLANK('India 2013'!$F$72),"",'India 2013'!$F$72)</f>
        <v>Yes</v>
      </c>
      <c r="DI21" s="78" t="str">
        <f>IF(ISBLANK('India 2013'!$F$73),"",'India 2013'!$F$73)</f>
        <v>Yes</v>
      </c>
      <c r="DJ21" s="78" t="str">
        <f>IF(ISBLANK('India 2013'!$F$74),"",'India 2013'!$F$74)</f>
        <v>No</v>
      </c>
      <c r="DK21" s="78" t="str">
        <f>IF(ISBLANK('India 2013'!$F$75),"",'India 2013'!$F$75)</f>
        <v>Yes</v>
      </c>
      <c r="DL21" s="78" t="str">
        <f>IF(ISBLANK('India 2013'!$F$76),"",'India 2013'!$F$76)</f>
        <v>Yes</v>
      </c>
      <c r="DM21" s="78" t="str">
        <f>IF(ISBLANK('India 2013'!$F$77),"",'India 2013'!$F$77)</f>
        <v>Yes</v>
      </c>
      <c r="DN21" s="78" t="str">
        <f>IF(ISBLANK('India 2013'!$F$78),"",'India 2013'!$F$78)</f>
        <v>No</v>
      </c>
      <c r="DO21" s="78" t="str">
        <f>IF(ISBLANK('India 2013'!$F$79),"",'India 2013'!$F$79)</f>
        <v/>
      </c>
      <c r="DP21" s="79"/>
      <c r="DQ21" s="78" t="str">
        <f>IF(ISBLANK('India 2013'!$G$68),"",'India 2013'!$G$68)</f>
        <v>Yes</v>
      </c>
      <c r="DR21" s="78" t="str">
        <f>IF(ISBLANK('India 2013'!$G$69),"",'India 2013'!$G$69)</f>
        <v>No</v>
      </c>
      <c r="DS21" s="78" t="str">
        <f>IF(ISBLANK('India 2013'!$G$70),"",'India 2013'!$G$70)</f>
        <v>Yes</v>
      </c>
      <c r="DT21" s="78" t="str">
        <f>IF(ISBLANK('India 2013'!$G$71),"",'India 2013'!$G$71)</f>
        <v>No</v>
      </c>
      <c r="DU21" s="78" t="str">
        <f>IF(ISBLANK('India 2013'!$G$72),"",'India 2013'!$G$72)</f>
        <v>Yes</v>
      </c>
      <c r="DV21" s="78" t="str">
        <f>IF(ISBLANK('India 2013'!$G$73),"",'India 2013'!$G$73)</f>
        <v>Yes</v>
      </c>
      <c r="DW21" s="78" t="str">
        <f>IF(ISBLANK('India 2013'!$G$74),"",'India 2013'!$G$74)</f>
        <v>No</v>
      </c>
      <c r="DX21" s="78" t="str">
        <f>IF(ISBLANK('India 2013'!$G$75),"",'India 2013'!$G$75)</f>
        <v>Yes</v>
      </c>
      <c r="DY21" s="78" t="str">
        <f>IF(ISBLANK('India 2013'!$G$76),"",'India 2013'!$G$76)</f>
        <v>Yes</v>
      </c>
      <c r="DZ21" s="78" t="str">
        <f>IF(ISBLANK('India 2013'!$G$77),"",'India 2013'!$G$77)</f>
        <v>Yes</v>
      </c>
      <c r="EA21" s="78" t="str">
        <f>IF(ISBLANK('India 2013'!$G$78),"",'India 2013'!$G$78)</f>
        <v>Yes</v>
      </c>
      <c r="EB21" s="78" t="str">
        <f>IF(ISBLANK('India 2013'!$G$79),"",'India 2013'!$G$79)</f>
        <v/>
      </c>
      <c r="EC21" s="79"/>
      <c r="ED21" s="78" t="str">
        <f>IF(ISBLANK('India 2013'!$H$68),"",'India 2013'!$H$68)</f>
        <v>Yes</v>
      </c>
      <c r="EE21" s="78" t="str">
        <f>IF(ISBLANK('India 2013'!$H$69),"",'India 2013'!$H$69)</f>
        <v>Yes</v>
      </c>
      <c r="EF21" s="78" t="str">
        <f>IF(ISBLANK('India 2013'!$H$70),"",'India 2013'!$H$70)</f>
        <v>Yes</v>
      </c>
      <c r="EG21" s="78" t="str">
        <f>IF(ISBLANK('India 2013'!$H$71),"",'India 2013'!$H$71)</f>
        <v>No</v>
      </c>
      <c r="EH21" s="78" t="str">
        <f>IF(ISBLANK('India 2013'!$H$72),"",'India 2013'!$H$72)</f>
        <v>Yes</v>
      </c>
      <c r="EI21" s="78" t="str">
        <f>IF(ISBLANK('India 2013'!$H$73),"",'India 2013'!$H$73)</f>
        <v>Yes</v>
      </c>
      <c r="EJ21" s="78" t="str">
        <f>IF(ISBLANK('India 2013'!$H$74),"",'India 2013'!$H$74)</f>
        <v>No</v>
      </c>
      <c r="EK21" s="78" t="str">
        <f>IF(ISBLANK('India 2013'!$H$75),"",'India 2013'!$H$75)</f>
        <v>Yes</v>
      </c>
      <c r="EL21" s="78" t="str">
        <f>IF(ISBLANK('India 2013'!$H$76),"",'India 2013'!$H$76)</f>
        <v>No</v>
      </c>
      <c r="EM21" s="78" t="str">
        <f>IF(ISBLANK('India 2013'!$H$77),"",'India 2013'!$H$77)</f>
        <v>No</v>
      </c>
      <c r="EN21" s="78" t="str">
        <f>IF(ISBLANK('India 2013'!$H$78),"",'India 2013'!$H$78)</f>
        <v>No</v>
      </c>
      <c r="EO21" s="78" t="str">
        <f>IF(ISBLANK('India 2013'!$H$79),"",'India 2013'!$H$79)</f>
        <v/>
      </c>
      <c r="EP21" s="78" t="str">
        <f>IF(ISBLANK('India 2013'!$D$80),"",'India 2013'!$D$80)</f>
        <v>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v>
      </c>
      <c r="EQ21" s="80"/>
      <c r="ER21" s="81" t="str">
        <f>IF(ISBLANK('India 2013'!$H$82),"",'India 2013'!$H$82)</f>
        <v>Yes</v>
      </c>
      <c r="ES21" s="81" t="str">
        <f>IF(ISBLANK('India 2013'!$C$85),"",'India 2013'!$C$85)</f>
        <v>National Population Policy</v>
      </c>
      <c r="ET21" s="81" t="str">
        <f>IF(ISBLANK('India 2013'!$D$85),"",'India 2013'!$D$85)</f>
        <v>2000-2016</v>
      </c>
      <c r="EU21" s="81" t="str">
        <f>IF(ISBLANK('India 2013'!$F$85),"",'India 2013'!$F$85)</f>
        <v>Yes</v>
      </c>
      <c r="EV21" s="81" t="str">
        <f>IF(ISBLANK('India 2013'!$G$85),"",'India 2013'!$G$85)</f>
        <v>Yes</v>
      </c>
      <c r="EW21" s="81" t="str">
        <f>IF(ISBLANK('India 2013'!$F$86),"",'India 2013'!$F$86)</f>
        <v>No</v>
      </c>
      <c r="EX21" s="81" t="str">
        <f>IF(ISBLANK('India 2013'!$E$87),"",'India 2013'!$E$87)</f>
        <v>Not applicable</v>
      </c>
      <c r="EY21" s="81" t="str">
        <f>IF(ISBLANK('India 2013'!$E$88),"",'India 2013'!$E$88)</f>
        <v>Not applicable</v>
      </c>
      <c r="EZ21" s="81" t="str">
        <f>IF(ISBLANK('India 2013'!$H$89),"",'India 2013'!$H$89)</f>
        <v>No</v>
      </c>
      <c r="FA21" s="81" t="str">
        <f>IF(ISBLANK('India 2013'!$D$90),"",'India 2013'!$D$90)</f>
        <v>Not applicable</v>
      </c>
      <c r="FB21" s="81" t="str">
        <f>IF(ISBLANK('India 2013'!$H$91),"",'India 2013'!$H$91)</f>
        <v>Yes</v>
      </c>
      <c r="FC21" s="81" t="str">
        <f>IF(ISBLANK('India 2013'!$D$92),"",'India 2013'!$D$92)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FD21" s="276"/>
      <c r="FE21" s="81" t="str">
        <f>IF(ISBLANK('India 2013'!$D$95),"",'India 2013'!$D$95)</f>
        <v>Community health worker</v>
      </c>
      <c r="FF21" s="81" t="str">
        <f>IF(ISBLANK('India 2013'!$G$95),"",'India 2013'!$G$95)</f>
        <v>Paramedic, pharmacist</v>
      </c>
      <c r="FG21" s="81" t="str">
        <f>IF(ISBLANK('India 2013'!$D$96),"",'India 2013'!$D$96)</f>
        <v>Not applicable</v>
      </c>
      <c r="FH21" s="81" t="str">
        <f>IF(ISBLANK('India 2013'!$G$96),"",'India 2013'!$G$96)</f>
        <v>Doctor</v>
      </c>
      <c r="FI21" s="81" t="str">
        <f>IF(ISBLANK('India 2013'!$D$97),"",'India 2013'!$D$97)</f>
        <v>Not applicable</v>
      </c>
      <c r="FJ21" s="81" t="str">
        <f>IF(ISBLANK('India 2013'!$G$97),"",'India 2013'!$G$97)</f>
        <v>Not applicable</v>
      </c>
      <c r="FK21" s="81" t="str">
        <f>IF(ISBLANK('India 2013'!$D$98),"",'India 2013'!$D$98)</f>
        <v>Auxiliary nurse midwife</v>
      </c>
      <c r="FL21" s="81" t="str">
        <f>IF(ISBLANK('India 2013'!$G$98),"",'India 2013'!$G$98)</f>
        <v>Nurse</v>
      </c>
      <c r="FM21" s="81" t="str">
        <f>IF(ISBLANK('India 2013'!$D$99),"",'India 2013'!$D$99)</f>
        <v>Community health worker</v>
      </c>
      <c r="FN21" s="81" t="str">
        <f>IF(ISBLANK('India 2013'!$G$99),"",'India 2013'!$G$99)</f>
        <v>Pharmacist</v>
      </c>
      <c r="FO21" s="81" t="str">
        <f>IF(ISBLANK('India 2013'!$D$100),"",'India 2013'!$D$100)</f>
        <v>Community health worker</v>
      </c>
      <c r="FP21" s="81" t="str">
        <f>IF(ISBLANK('India 2013'!$G$100),"",'India 2013'!$G$100)</f>
        <v>Pharmacist</v>
      </c>
      <c r="FQ21" s="81" t="str">
        <f>IF(ISBLANK('India 2013'!$D$101),"",'India 2013'!$D$101)</f>
        <v>Doctor</v>
      </c>
      <c r="FR21" s="81" t="str">
        <f>IF(ISBLANK('India 2013'!$G$101),"",'India 2013'!$G$101)</f>
        <v>Doctor</v>
      </c>
      <c r="FS21" s="81" t="str">
        <f>IF(ISBLANK('India 2013'!$D$102),"",'India 2013'!$D$102)</f>
        <v>Community health worker</v>
      </c>
      <c r="FT21" s="81" t="str">
        <f>IF(ISBLANK('India 2013'!$G$102),"",'India 2013'!$G$102)</f>
        <v>Not applicable</v>
      </c>
      <c r="FU21" s="81" t="str">
        <f>IF(ISBLANK('India 2013'!$D$103),"",'India 2013'!$D$103)</f>
        <v>The Ministry of Health and Family Welfare of the Government of India has issued guidelines on the providers who are authorized to dispense/administer each of the methods of contraception available in the public sector. These are available at: http://nrhm.gov.in</v>
      </c>
      <c r="FV21" s="87"/>
      <c r="FW21" s="81" t="str">
        <f>IF(ISBLANK('India 2013'!$D$106),"",'India 2013'!$D$106)</f>
        <v>No</v>
      </c>
      <c r="FX21" s="81" t="str">
        <f>IF(ISBLANK('India 2013'!$E$106),"",'India 2013'!$E$106)</f>
        <v/>
      </c>
      <c r="FY21" s="81" t="str">
        <f>IF(ISBLANK('India 2013'!$H$106),"",'India 2013'!$H$106)</f>
        <v/>
      </c>
      <c r="FZ21" s="81" t="str">
        <f>IF(ISBLANK('India 2013'!$D$107),"",'India 2013'!$D$107)</f>
        <v>No</v>
      </c>
      <c r="GA21" s="81" t="str">
        <f>IF(ISBLANK('India 2013'!$E$107),"",'India 2013'!$E$107)</f>
        <v/>
      </c>
      <c r="GB21" s="81" t="str">
        <f>IF(ISBLANK('India 2013'!$H$107),"",'India 2013'!$H$107)</f>
        <v/>
      </c>
      <c r="GC21" s="81" t="str">
        <f>IF(ISBLANK('India 2013'!$D$108),"",'India 2013'!$D$108)</f>
        <v>No</v>
      </c>
      <c r="GD21" s="81" t="str">
        <f>IF(ISBLANK('India 2013'!$E$108),"",'India 2013'!$E$108)</f>
        <v/>
      </c>
      <c r="GE21" s="81" t="str">
        <f>IF(ISBLANK('India 2013'!$H$108),"",'India 2013'!$H$108)</f>
        <v/>
      </c>
      <c r="GF21" s="82"/>
      <c r="GG21" s="81" t="str">
        <f>IF(ISBLANK('India 2013'!$G$111),"",'India 2013'!$G$111)</f>
        <v>No</v>
      </c>
      <c r="GH21" s="81" t="str">
        <f>IF(ISBLANK('India 2013'!$G$112),"",'India 2013'!$G$112)</f>
        <v>No</v>
      </c>
      <c r="GI21" s="81" t="str">
        <f>IF(ISBLANK('India 2013'!$G$113),"",'India 2013'!$G$113)</f>
        <v>Not applicable</v>
      </c>
      <c r="GJ21" s="81" t="str">
        <f>IF(ISBLANK('India 2013'!$D$114),"",'India 2013'!$D$114)</f>
        <v>Not applicable</v>
      </c>
      <c r="GK21" s="82"/>
      <c r="GL21" s="81" t="str">
        <f>IF(ISBLANK('India 2013'!$G$116),"",'India 2013'!$G$116)</f>
        <v>Yes</v>
      </c>
      <c r="GM21" s="81" t="str">
        <f>IF(ISBLANK('India 2013'!$G$117),"",'India 2013'!$G$117)</f>
        <v>No</v>
      </c>
      <c r="GN21" s="81" t="str">
        <f>IF(ISBLANK('India 2013'!$G$118),"",'India 2013'!$G$118)</f>
        <v>No</v>
      </c>
      <c r="GO21" s="81" t="str">
        <f>IF(ISBLANK('India 2013'!$G$119),"",'India 2013'!$G$119)</f>
        <v>No</v>
      </c>
      <c r="GP21" s="81" t="str">
        <f>IF(ISBLANK('India 2013'!$G$120),"",'India 2013'!$G$120)</f>
        <v>Yes</v>
      </c>
      <c r="GQ21" s="81" t="str">
        <f>IF(ISBLANK('India 2013'!$G$121),"",'India 2013'!$G$121)</f>
        <v>Yes</v>
      </c>
      <c r="GR21" s="81" t="str">
        <f>IF(ISBLANK('India 2013'!$G$122),"",'India 2013'!$G$122)</f>
        <v>No</v>
      </c>
      <c r="GS21" s="81" t="str">
        <f>IF(ISBLANK('India 2013'!$G$123),"",'India 2013'!$G$123)</f>
        <v>Yes</v>
      </c>
      <c r="GT21" s="81" t="str">
        <f>IF(ISBLANK('India 2013'!$G$124),"",'India 2013'!$G$124)</f>
        <v>No</v>
      </c>
      <c r="GU21" s="81" t="str">
        <f>IF(ISBLANK('India 2013'!$G$125),"",'India 2013'!$G$125)</f>
        <v>No</v>
      </c>
      <c r="GV21" s="81" t="str">
        <f>IF(ISBLANK('India 2013'!$F$126),"",'India 2013'!$F$126)</f>
        <v>Not applicable</v>
      </c>
      <c r="GW21" s="81">
        <f>IF(ISBLANK('India 2013'!$F$127),"",'India 2013'!$F$127)</f>
        <v>2011</v>
      </c>
      <c r="GX21" s="81" t="str">
        <f>IF(ISBLANK('India 2013'!$D$128),"",'India 2013'!$D$128)</f>
        <v>National List of Essential Medicines of India</v>
      </c>
      <c r="GY21" s="81" t="str">
        <f>IF(ISBLANK('India 2013'!$D$129),"",'India 2013'!$D$129)</f>
        <v/>
      </c>
      <c r="GZ21" s="82"/>
      <c r="HA21" s="81" t="str">
        <f>IF(ISBLANK('India 2013'!$F$131),"",'India 2013'!$F$131)</f>
        <v>Not applicable</v>
      </c>
      <c r="HB21" s="81" t="str">
        <f>IF(ISBLANK('India 2013'!$G$132),"",'India 2013'!$G$132)</f>
        <v>Not applicable</v>
      </c>
      <c r="HC21" s="81" t="str">
        <f>IF(ISBLANK('India 2013'!$G$133),"",'India 2013'!$G$133)</f>
        <v>Not applicable</v>
      </c>
      <c r="HD21" s="81" t="str">
        <f>IF(ISBLANK('India 2013'!$G$134),"",'India 2013'!$G$134)</f>
        <v>Not applicable</v>
      </c>
      <c r="HE21" s="81" t="str">
        <f>IF(ISBLANK('India 2013'!$G$135),"",'India 2013'!$G$135)</f>
        <v>Not applicable</v>
      </c>
      <c r="HF21" s="81" t="str">
        <f>IF(ISBLANK('India 2013'!$D$136),"",'India 2013'!$D$136)</f>
        <v>Document not available on IMF's website</v>
      </c>
      <c r="HG21" s="90"/>
      <c r="HH21" s="83" t="str">
        <f>IF(ISBLANK('India 2013'!$G$138),"",'India 2013'!$G$138)</f>
        <v>No</v>
      </c>
      <c r="HI21" s="84"/>
      <c r="HJ21" s="83" t="str">
        <f>IF(ISBLANK('India 2013'!$G$140),"",'India 2013'!$G$140)</f>
        <v>No</v>
      </c>
      <c r="HK21" s="83" t="str">
        <f>IF(ISBLANK('India 2013'!$G$141),"",'India 2013'!$G$141)</f>
        <v>Not applicable</v>
      </c>
      <c r="HL21" s="83" t="str">
        <f>IF(ISBLANK('India 2013'!$G$142),"",'India 2013'!$G$142)</f>
        <v>Not applicable</v>
      </c>
      <c r="HM21" s="83" t="str">
        <f>IF(ISBLANK('India 2013'!$G$143),"",'India 2013'!$G$143)</f>
        <v>Not applicable</v>
      </c>
      <c r="HN21" s="83" t="str">
        <f>IF(ISBLANK('India 2013'!$G$144),"",'India 2013'!$G$144)</f>
        <v>No</v>
      </c>
      <c r="HO21" s="83" t="str">
        <f>IF(ISBLANK('India 2013'!$G$145),"",'India 2013'!$G$145)</f>
        <v>No</v>
      </c>
      <c r="HP21" s="83" t="str">
        <f>IF(ISBLANK('India 2013'!$G$146),"",'India 2013'!$G$146)</f>
        <v>Not applicable</v>
      </c>
      <c r="HQ21" s="83" t="str">
        <f>IF(ISBLANK('India 2013'!$G$147),"",'India 2013'!$G$147)</f>
        <v>No</v>
      </c>
      <c r="HR21" s="83" t="str">
        <f>IF(ISBLANK('India 2013'!$G$148),"",'India 2013'!$G$148)</f>
        <v>Not applicable</v>
      </c>
      <c r="HS21" s="83" t="str">
        <f>IF(ISBLANK('India 2013'!$F$149),"",'India 2013'!$F$149)</f>
        <v>04/12-03/13</v>
      </c>
      <c r="HT21" s="83" t="str">
        <f>IF(ISBLANK('India 2013'!$F$150),"",'India 2013'!$F$150)</f>
        <v>Government of India reports (Common Review Mission)</v>
      </c>
      <c r="HU21" s="84"/>
      <c r="HV21" s="83" t="str">
        <f>IF(ISBLANK('India 2013'!$G$152),"",'India 2013'!$G$152)</f>
        <v>No</v>
      </c>
      <c r="HW21" s="83" t="str">
        <f>IF(ISBLANK('India 2013'!$G$153),"",'India 2013'!$G$153)</f>
        <v>No</v>
      </c>
      <c r="HX21" s="88" t="str">
        <f>IF(ISBLANK('India 2013'!$D$154),"",'India 2013'!$D$154)</f>
        <v/>
      </c>
      <c r="HY21" s="765" t="s">
        <v>274</v>
      </c>
    </row>
    <row r="22" spans="1:233" ht="39.950000000000003" customHeight="1">
      <c r="A22" s="846" t="s">
        <v>294</v>
      </c>
      <c r="B22" s="85"/>
      <c r="C22" s="72" t="str">
        <f>IF(ISBLANK('Indonesia 2013'!$H$12),"",'Indonesia 2013'!$H$12)</f>
        <v>Yes</v>
      </c>
      <c r="D22" s="72" t="str">
        <f>IF(ISBLANK('Indonesia 2013'!$D$13),"",'Indonesia 2013'!$D$13)</f>
        <v xml:space="preserve">Contraceptive Commodity Security Team on Family Planning and Reproductive Health Services </v>
      </c>
      <c r="E22" s="107"/>
      <c r="F22" s="72" t="str">
        <f>IF(ISBLANK('Indonesia 2013'!$D$15),"",'Indonesia 2013'!$D$15)</f>
        <v>Yes</v>
      </c>
      <c r="G22" s="72" t="str">
        <f>IF(ISBLANK('Indonesia 2013'!$F$15),"",'Indonesia 2013'!$F$15)</f>
        <v>Directorate of Advocacy and IEC from National Population and Family Planning (BKKBN)</v>
      </c>
      <c r="H22" s="72" t="str">
        <f>IF(ISBLANK('Indonesia 2013'!$D$16),"",'Indonesia 2013'!$D$16)</f>
        <v>Yes</v>
      </c>
      <c r="I22" s="72" t="str">
        <f>IF(ISBLANK('Indonesia 2013'!$F$16),"",'Indonesia 2013'!$F$16)</f>
        <v>The Indonesia Planned Parenthood, Kusuma Buana Foundation</v>
      </c>
      <c r="J22" s="72" t="str">
        <f>IF(ISBLANK('Indonesia 2013'!$D$17),"",'Indonesia 2013'!$D$17)</f>
        <v>Yes</v>
      </c>
      <c r="K22" s="72" t="str">
        <f>IF(ISBLANK('Indonesia 2013'!$F$17),"",'Indonesia 2013'!$F$17)</f>
        <v>Professional organizations (Indonesia Midwives Association, Indonesian Medical Doctors Association, Indonesian Pharmacist Association) and 14 manufacturers and distributors</v>
      </c>
      <c r="L22" s="72" t="str">
        <f>IF(ISBLANK('Indonesia 2013'!$D$18),"",'Indonesia 2013'!$D$18)</f>
        <v>No</v>
      </c>
      <c r="M22" s="72" t="str">
        <f>IF(ISBLANK('Indonesia 2013'!$F$18),"",'Indonesia 2013'!$F$18)</f>
        <v/>
      </c>
      <c r="N22" s="72" t="str">
        <f>IF(ISBLANK('Indonesia 2013'!$D$19),"",'Indonesia 2013'!$D$19)</f>
        <v>No</v>
      </c>
      <c r="O22" s="72" t="str">
        <f>IF(ISBLANK('Indonesia 2013'!$F$19),"",'Indonesia 2013'!$F$19)</f>
        <v/>
      </c>
      <c r="P22" s="72" t="str">
        <f>IF(ISBLANK('Indonesia 2013'!$D$20),"",'Indonesia 2013'!$D$20)</f>
        <v>Yes</v>
      </c>
      <c r="Q22" s="72" t="str">
        <f>IF(ISBLANK('Indonesia 2013'!$F$20),"",'Indonesia 2013'!$F$20)</f>
        <v>Maternal Health Directorate, Primary and Advanced Health Care Directorate, Pharmacist Services Directorate, Public Medicine and Health Supplies Directorate</v>
      </c>
      <c r="R22" s="72" t="str">
        <f>IF(ISBLANK('Indonesia 2013'!$D$21),"",'Indonesia 2013'!$D$21)</f>
        <v>Yes</v>
      </c>
      <c r="S22" s="72" t="str">
        <f>IF(ISBLANK('Indonesia 2013'!$F$21),"",'Indonesia 2013'!$F$21)</f>
        <v>Directorate of Finance and State Property Management BKKBN</v>
      </c>
      <c r="T22" s="72" t="str">
        <f>IF(ISBLANK('Indonesia 2013'!$D$22),"",'Indonesia 2013'!$D$22)</f>
        <v>Yes</v>
      </c>
      <c r="U22" s="72" t="str">
        <f>IF(ISBLANK('Indonesia 2013'!$F$22),"",'Indonesia 2013'!$F$22)</f>
        <v>Directorate of Population, Women Empowerment and Child Protection, National Development Planning Agency</v>
      </c>
      <c r="V22" s="72" t="str">
        <f>IF(ISBLANK('Indonesia 2013'!$D$23),"",'Indonesia 2013'!$D$23)</f>
        <v>Yes</v>
      </c>
      <c r="W22" s="72" t="str">
        <f>IF(ISBLANK('Indonesia 2013'!$F$23),"",'Indonesia 2013'!$F$23)</f>
        <v>Ministry of Home Affairs, The National Drug and Food Monitoring Agency</v>
      </c>
      <c r="X22" s="72" t="str">
        <f>IF(ISBLANK('Indonesia 2013'!$H$24),"",'Indonesia 2013'!$H$24)</f>
        <v>3-5 times</v>
      </c>
      <c r="Y22" s="72" t="str">
        <f>IF(ISBLANK('Indonesia 2013'!$H$25),"",'Indonesia 2013'!$H$25)</f>
        <v>Yes</v>
      </c>
      <c r="Z22" s="72" t="str">
        <f>IF(ISBLANK('Indonesia 2013'!$D$26),"",'Indonesia 2013'!$D$26)</f>
        <v>Yes</v>
      </c>
      <c r="AA22" s="72" t="str">
        <f>IF(ISBLANK('Indonesia 2013'!$F$26),"",'Indonesia 2013'!$F$26)</f>
        <v>BKKBN at the provincial level</v>
      </c>
      <c r="AB22" s="72" t="str">
        <f>IF(ISBLANK('Indonesia 2013'!$H$26),"",'Indonesia 2013'!$H$26)</f>
        <v>Don't know</v>
      </c>
      <c r="AC22" s="86"/>
      <c r="AD22" s="73" t="str">
        <f>IF(ISBLANK('Indonesia 2013'!$F$28),"",'Indonesia 2013'!$F$28)</f>
        <v>January</v>
      </c>
      <c r="AE22" s="73" t="str">
        <f>IF(ISBLANK('Indonesia 2013'!$H$28),"",'Indonesia 2013'!$H$28)</f>
        <v>December</v>
      </c>
      <c r="AF22" s="371">
        <f>IF(ISBLANK('Indonesia 2013'!$G$29),"",'Indonesia 2013'!$G$29)</f>
        <v>52500000</v>
      </c>
      <c r="AG22" s="109" t="str">
        <f>IF(ISBLANK('Indonesia 2013'!$E$30),"",'Indonesia 2013'!$E$30)</f>
        <v>Likely 01/12-12/12</v>
      </c>
      <c r="AH22" s="109" t="str">
        <f>IF(ISBLANK('Indonesia 2013'!$G$30),"",'Indonesia 2013'!$G$30)</f>
        <v>BKKBN (Central and Provincial) in cooperation with Statistics Bureau &amp; National Development Planning Agency</v>
      </c>
      <c r="AI22" s="109" t="str">
        <f>IF(ISBLANK('Indonesia 2013'!$H$31),"",'Indonesia 2013'!$H$31)</f>
        <v>Yes</v>
      </c>
      <c r="AJ22" s="74" t="str">
        <f>IF(ISBLANK('Indonesia 2013'!$H$32),"",'Indonesia 2013'!$H$32)</f>
        <v>Yes</v>
      </c>
      <c r="AK22" s="74">
        <f>IF(ISBLANK('Indonesia 2013'!$E$35),"",'Indonesia 2013'!$E$35)</f>
        <v>52500000</v>
      </c>
      <c r="AL22" s="73" t="str">
        <f>IF(ISBLANK('Indonesia 2013'!$F$35),"",'Indonesia 2013'!$F$35)</f>
        <v>01/11-12/12</v>
      </c>
      <c r="AM22" s="73" t="str">
        <f>IF(ISBLANK('Indonesia 2013'!$G$35),"",'Indonesia 2013'!$G$35)</f>
        <v xml:space="preserve">BKKBN </v>
      </c>
      <c r="AN22" s="73" t="str">
        <f>IF(ISBLANK('Indonesia 2013'!$H$35),"",'Indonesia 2013'!$H$35)</f>
        <v/>
      </c>
      <c r="AO22" s="74">
        <f>IF(ISBLANK('Indonesia 2013'!$E$36),"",'Indonesia 2013'!$E$36)</f>
        <v>0</v>
      </c>
      <c r="AP22" s="73" t="str">
        <f>IF(ISBLANK('Indonesia 2013'!$F$36),"",'Indonesia 2013'!$F$36)</f>
        <v>Don't know</v>
      </c>
      <c r="AQ22" s="73" t="str">
        <f>IF(ISBLANK('Indonesia 2013'!$G$36),"",'Indonesia 2013'!$G$36)</f>
        <v/>
      </c>
      <c r="AR22" s="73" t="str">
        <f>IF(ISBLANK('Indonesia 2013'!$H$36),"",'Indonesia 2013'!$H$36)</f>
        <v/>
      </c>
      <c r="AS22" s="74">
        <f>IF(ISBLANK('Indonesia 2013'!$E$37),"",'Indonesia 2013'!$E$37)</f>
        <v>52500000</v>
      </c>
      <c r="AT22" s="73" t="str">
        <f>IF(ISBLANK('Indonesia 2013'!$H$37),"",'Indonesia 2013'!$H$37)</f>
        <v/>
      </c>
      <c r="AU22" s="73" t="str">
        <f>IF(ISBLANK('Indonesia 2013'!$H$38),"",'Indonesia 2013'!$H$38)</f>
        <v>Yes</v>
      </c>
      <c r="AV22" s="73" t="str">
        <f>IF(ISBLANK('Indonesia 2013'!$D$41),"",'Indonesia 2013'!$D$41)</f>
        <v>Yes</v>
      </c>
      <c r="AW22" s="73" t="str">
        <f>IF(ISBLANK('Indonesia 2013'!$D$42),"",'Indonesia 2013'!$D$42)</f>
        <v>Taxes</v>
      </c>
      <c r="AX22" s="74">
        <f>IF(ISBLANK('Indonesia 2013'!$E$41),"",'Indonesia 2013'!$E$41)</f>
        <v>50900000</v>
      </c>
      <c r="AY22" s="74" t="str">
        <f>IF(ISBLANK('Indonesia 2013'!$F$41),"",'Indonesia 2013'!$F$41)</f>
        <v>01/12-12/12</v>
      </c>
      <c r="AZ22" s="74" t="str">
        <f>IF(ISBLANK('Indonesia 2013'!$G$41),"",'Indonesia 2013'!$G$41)</f>
        <v>BKKBN</v>
      </c>
      <c r="BA22" s="73" t="str">
        <f>IF(ISBLANK('Indonesia 2013'!$H$41),"",'Indonesia 2013'!$H$41)</f>
        <v>The difference in the amount spent from the available budget allocation is due to the effective use of available funds.</v>
      </c>
      <c r="BB22" s="73" t="str">
        <f>IF(ISBLANK('Indonesia 2013'!$D$43),"",'Indonesia 2013'!$D$43)</f>
        <v>No</v>
      </c>
      <c r="BC22" s="74" t="str">
        <f>IF(ISBLANK('Indonesia 2013'!$D$44),"",'Indonesia 2013'!$D$44)</f>
        <v>Not applicable</v>
      </c>
      <c r="BD22" s="74">
        <f>IF(ISBLANK('Indonesia 2013'!$E$43),"",'Indonesia 2013'!$E$43)</f>
        <v>0</v>
      </c>
      <c r="BE22" s="74" t="str">
        <f>IF(ISBLANK('Indonesia 2013'!$F$43),"",'Indonesia 2013'!$F$43)</f>
        <v>Don't know</v>
      </c>
      <c r="BF22" s="74" t="str">
        <f>IF(ISBLANK('Indonesia 2013'!$G$43),"",'Indonesia 2013'!$G$43)</f>
        <v/>
      </c>
      <c r="BG22" s="73" t="str">
        <f>IF(ISBLANK('Indonesia 2013'!$H$43),"",'Indonesia 2013'!$H$43)</f>
        <v/>
      </c>
      <c r="BH22" s="763">
        <f>IF(ISBLANK('Indonesia 2013'!$E$45),"",'Indonesia 2013'!$E$45)</f>
        <v>50900000</v>
      </c>
      <c r="BI22" s="73" t="str">
        <f>IF(ISBLANK('Indonesia 2013'!$H$45),"",'Indonesia 2013'!$H$45)</f>
        <v/>
      </c>
      <c r="BJ22" s="75"/>
      <c r="BK22" s="73" t="str">
        <f>IF(ISBLANK('Indonesia 2013'!$D$49),"",'Indonesia 2013'!$D$49)</f>
        <v>Don't know</v>
      </c>
      <c r="BL22" s="74" t="str">
        <f>IF(ISBLANK('Indonesia 2013'!$D$50),"",'Indonesia 2013'!$D$50)</f>
        <v>UNFPA</v>
      </c>
      <c r="BM22" s="74" t="str">
        <f>IF(ISBLANK('Indonesia 2013'!$E$49),"",'Indonesia 2013'!$E$49)</f>
        <v>Don't know</v>
      </c>
      <c r="BN22" s="74" t="str">
        <f>IF(ISBLANK('Indonesia 2013'!$F$49),"",'Indonesia 2013'!$F$49)</f>
        <v>01/12-12/12</v>
      </c>
      <c r="BO22" s="74" t="str">
        <f>IF(ISBLANK('Indonesia 2013'!$G$49),"",'Indonesia 2013'!$G$49)</f>
        <v>BKKBN</v>
      </c>
      <c r="BP22" s="73" t="str">
        <f>IF(ISBLANK('Indonesia 2013'!$H$49),"",'Indonesia 2013'!$H$49)</f>
        <v/>
      </c>
      <c r="BQ22" s="73" t="str">
        <f>IF(ISBLANK('Indonesia 2013'!$D$51),"",'Indonesia 2013'!$D$51)</f>
        <v>Yes</v>
      </c>
      <c r="BR22" s="74">
        <f>IF(ISBLANK('Indonesia 2013'!$E$51),"",'Indonesia 2013'!$E$51)</f>
        <v>428105</v>
      </c>
      <c r="BS22" s="74" t="str">
        <f>IF(ISBLANK('Indonesia 2013'!$F$51),"",'Indonesia 2013'!$F$51)</f>
        <v>01/12-12/12</v>
      </c>
      <c r="BT22" s="89" t="str">
        <f>IF(ISBLANK('Indonesia 2013'!$G$51),"",'Indonesia 2013'!$G$51)</f>
        <v>The Global Fund PQR Transaction Summary</v>
      </c>
      <c r="BU22" s="74" t="str">
        <f>IF(ISBLANK('Indonesia 2013'!$H$51),"",'Indonesia 2013'!$H$51)</f>
        <v xml:space="preserve">Products were ordered in 2011, delivered in 2012. PQR information found by the USAID | DELIVER PROJECT. </v>
      </c>
      <c r="BV22" s="73" t="str">
        <f>IF(ISBLANK('Indonesia 2013'!$D$52),"",'Indonesia 2013'!$D$52)</f>
        <v>No</v>
      </c>
      <c r="BW22" s="74">
        <f>IF(ISBLANK('Indonesia 2013'!$E$52),"",'Indonesia 2013'!$E$52)</f>
        <v>0</v>
      </c>
      <c r="BX22" s="73" t="str">
        <f>IF(ISBLANK('Indonesia 2013'!$F$52),"",'Indonesia 2013'!$F$52)</f>
        <v>01/12-12/12</v>
      </c>
      <c r="BY22" s="74" t="str">
        <f>IF(ISBLANK('Indonesia 2013'!$G$52),"",'Indonesia 2013'!$G$52)</f>
        <v/>
      </c>
      <c r="BZ22" s="74" t="str">
        <f>IF(ISBLANK('Indonesia 2013'!$H$52),"",'Indonesia 2013'!$H$52)</f>
        <v/>
      </c>
      <c r="CA22" s="763" t="str">
        <f>IF(ISBLANK('Indonesia 2013'!$E$53),"",'Indonesia 2013'!$E$53)</f>
        <v>Don't know</v>
      </c>
      <c r="CB22" s="74" t="str">
        <f>IF(ISBLANK('Indonesia 2013'!$H$53),"",'Indonesia 2013'!$H$53)</f>
        <v/>
      </c>
      <c r="CC22" s="76" t="str">
        <f>IF(ISBLANK('Indonesia 2013'!$F$56),"",'Indonesia 2013'!$F$56)</f>
        <v>Don't know</v>
      </c>
      <c r="CD22" s="73" t="str">
        <f>IF(ISBLANK('Indonesia 2013'!$G$56),"",'Indonesia 2013'!$G$56)</f>
        <v/>
      </c>
      <c r="CE22" s="76">
        <f>IF(ISBLANK('Indonesia 2013'!$F$57),"",'Indonesia 2013'!$F$57)</f>
        <v>1</v>
      </c>
      <c r="CF22" s="73" t="str">
        <f>IF(ISBLANK('Indonesia 2013'!$G$57),"",'Indonesia 2013'!$G$57)</f>
        <v xml:space="preserve">Comments:
</v>
      </c>
      <c r="CG22" s="76" t="str">
        <f>IF(ISBLANK('Indonesia 2013'!$F$58),"",'Indonesia 2013'!$F$58)</f>
        <v>Don't know</v>
      </c>
      <c r="CH22" s="73" t="str">
        <f>IF(ISBLANK('Indonesia 2013'!$G$58),"",'Indonesia 2013'!$G$58)</f>
        <v xml:space="preserve">Comments: </v>
      </c>
      <c r="CI22" s="73" t="str">
        <f>IF(ISBLANK('Indonesia 2013'!$F$59),"",'Indonesia 2013'!$F$59)</f>
        <v/>
      </c>
      <c r="CJ22" s="73" t="str">
        <f>IF(ISBLANK('Indonesia 2013'!$G$59),"",'Indonesia 2013'!$G$59)</f>
        <v xml:space="preserve">Comments:
</v>
      </c>
      <c r="CK22" s="73" t="str">
        <f>IF(ISBLANK('Indonesia 2013'!$F$61),"",'Indonesia 2013'!$F$61)</f>
        <v>The government (e.g., Central Medical Stores, MOH logistics unit, MOH procurement unit)</v>
      </c>
      <c r="CL22" s="73" t="str">
        <f>IF(ISBLANK('Indonesia 2013'!$F$62),"",'Indonesia 2013'!$F$62)</f>
        <v>BKKBN</v>
      </c>
      <c r="CM22" s="73" t="str">
        <f>IF(ISBLANK('Indonesia 2013'!$F$63),"",'Indonesia 2013'!$F$63)</f>
        <v>Yes</v>
      </c>
      <c r="CN22" s="73" t="str">
        <f>IF(ISBLANK('Indonesia 2013'!$D$64),"",'Indonesia 2013'!$D$64)</f>
        <v>The distributor of contraceptives is responsible for delivering the contraceptives to the provincial office, and the local government is obliged to distribute the contraceptives to the service delivery points.</v>
      </c>
      <c r="CO22" s="106"/>
      <c r="CP22" s="77"/>
      <c r="CQ22" s="78" t="str">
        <f>IF(ISBLANK('Indonesia 2013'!$D$68),"",'Indonesia 2013'!$D$68)</f>
        <v>Yes</v>
      </c>
      <c r="CR22" s="78" t="str">
        <f>IF(ISBLANK('Indonesia 2013'!$D$69),"",'Indonesia 2013'!$D$69)</f>
        <v>Yes</v>
      </c>
      <c r="CS22" s="78" t="str">
        <f>IF(ISBLANK('Indonesia 2013'!$D$70),"",'Indonesia 2013'!$D$70)</f>
        <v>Yes</v>
      </c>
      <c r="CT22" s="78" t="str">
        <f>IF(ISBLANK('Indonesia 2013'!$D$71),"",'Indonesia 2013'!$D$71)</f>
        <v>Yes</v>
      </c>
      <c r="CU22" s="78" t="str">
        <f>IF(ISBLANK('Indonesia 2013'!$D$72),"",'Indonesia 2013'!$D$72)</f>
        <v>Yes</v>
      </c>
      <c r="CV22" s="78" t="str">
        <f>IF(ISBLANK('Indonesia 2013'!$D$73),"",'Indonesia 2013'!$D$73)</f>
        <v>Yes</v>
      </c>
      <c r="CW22" s="78" t="str">
        <f>IF(ISBLANK('Indonesia 2013'!$D$74),"",'Indonesia 2013'!$D$74)</f>
        <v>Yes</v>
      </c>
      <c r="CX22" s="78" t="str">
        <f>IF(ISBLANK('Indonesia 2013'!$D$75),"",'Indonesia 2013'!$D$75)</f>
        <v>Yes</v>
      </c>
      <c r="CY22" s="78" t="str">
        <f>IF(ISBLANK('Indonesia 2013'!$D$76),"",'Indonesia 2013'!$D$76)</f>
        <v>Yes</v>
      </c>
      <c r="CZ22" s="78" t="str">
        <f>IF(ISBLANK('Indonesia 2013'!$D$77),"",'Indonesia 2013'!$D$77)</f>
        <v>Yes</v>
      </c>
      <c r="DA22" s="78" t="str">
        <f>IF(ISBLANK('Indonesia 2013'!$D$78),"",'Indonesia 2013'!$D$78)</f>
        <v>No</v>
      </c>
      <c r="DB22" s="78" t="str">
        <f>IF(ISBLANK('Indonesia 2013'!$D$79),"",'Indonesia 2013'!$D$79)</f>
        <v>No</v>
      </c>
      <c r="DC22" s="77"/>
      <c r="DD22" s="78" t="str">
        <f>IF(ISBLANK('Indonesia 2013'!$F$68),"",'Indonesia 2013'!$F$68)</f>
        <v>Yes</v>
      </c>
      <c r="DE22" s="78" t="str">
        <f>IF(ISBLANK('Indonesia 2013'!$F$69),"",'Indonesia 2013'!$F$69)</f>
        <v>No</v>
      </c>
      <c r="DF22" s="78" t="str">
        <f>IF(ISBLANK('Indonesia 2013'!$F$70),"",'Indonesia 2013'!$F$70)</f>
        <v>Yes</v>
      </c>
      <c r="DG22" s="78" t="str">
        <f>IF(ISBLANK('Indonesia 2013'!$F$71),"",'Indonesia 2013'!$F$71)</f>
        <v>Yes</v>
      </c>
      <c r="DH22" s="78" t="str">
        <f>IF(ISBLANK('Indonesia 2013'!$F$72),"",'Indonesia 2013'!$F$72)</f>
        <v>Yes</v>
      </c>
      <c r="DI22" s="78" t="str">
        <f>IF(ISBLANK('Indonesia 2013'!$F$73),"",'Indonesia 2013'!$F$73)</f>
        <v>Yes</v>
      </c>
      <c r="DJ22" s="78" t="str">
        <f>IF(ISBLANK('Indonesia 2013'!$F$74),"",'Indonesia 2013'!$F$74)</f>
        <v>No</v>
      </c>
      <c r="DK22" s="78" t="str">
        <f>IF(ISBLANK('Indonesia 2013'!$F$75),"",'Indonesia 2013'!$F$75)</f>
        <v>No</v>
      </c>
      <c r="DL22" s="78" t="str">
        <f>IF(ISBLANK('Indonesia 2013'!$F$76),"",'Indonesia 2013'!$F$76)</f>
        <v>Yes</v>
      </c>
      <c r="DM22" s="78" t="str">
        <f>IF(ISBLANK('Indonesia 2013'!$F$77),"",'Indonesia 2013'!$F$77)</f>
        <v>Yes</v>
      </c>
      <c r="DN22" s="78" t="str">
        <f>IF(ISBLANK('Indonesia 2013'!$F$78),"",'Indonesia 2013'!$F$78)</f>
        <v>No</v>
      </c>
      <c r="DO22" s="78" t="str">
        <f>IF(ISBLANK('Indonesia 2013'!$F$79),"",'Indonesia 2013'!$F$79)</f>
        <v>No</v>
      </c>
      <c r="DP22" s="79"/>
      <c r="DQ22" s="78" t="str">
        <f>IF(ISBLANK('Indonesia 2013'!$G$68),"",'Indonesia 2013'!$G$68)</f>
        <v>No</v>
      </c>
      <c r="DR22" s="78" t="str">
        <f>IF(ISBLANK('Indonesia 2013'!$G$69),"",'Indonesia 2013'!$G$69)</f>
        <v>No</v>
      </c>
      <c r="DS22" s="78" t="str">
        <f>IF(ISBLANK('Indonesia 2013'!$G$70),"",'Indonesia 2013'!$G$70)</f>
        <v>No</v>
      </c>
      <c r="DT22" s="78" t="str">
        <f>IF(ISBLANK('Indonesia 2013'!$G$71),"",'Indonesia 2013'!$G$71)</f>
        <v>No</v>
      </c>
      <c r="DU22" s="78" t="str">
        <f>IF(ISBLANK('Indonesia 2013'!$G$72),"",'Indonesia 2013'!$G$72)</f>
        <v>No</v>
      </c>
      <c r="DV22" s="78" t="str">
        <f>IF(ISBLANK('Indonesia 2013'!$G$73),"",'Indonesia 2013'!$G$73)</f>
        <v>Don't know</v>
      </c>
      <c r="DW22" s="78" t="str">
        <f>IF(ISBLANK('Indonesia 2013'!$G$74),"",'Indonesia 2013'!$G$74)</f>
        <v>Don't know</v>
      </c>
      <c r="DX22" s="78" t="str">
        <f>IF(ISBLANK('Indonesia 2013'!$G$75),"",'Indonesia 2013'!$G$75)</f>
        <v>No</v>
      </c>
      <c r="DY22" s="78" t="str">
        <f>IF(ISBLANK('Indonesia 2013'!$G$76),"",'Indonesia 2013'!$G$76)</f>
        <v>Yes</v>
      </c>
      <c r="DZ22" s="78" t="str">
        <f>IF(ISBLANK('Indonesia 2013'!$G$77),"",'Indonesia 2013'!$G$77)</f>
        <v>Yes</v>
      </c>
      <c r="EA22" s="78" t="str">
        <f>IF(ISBLANK('Indonesia 2013'!$G$78),"",'Indonesia 2013'!$G$78)</f>
        <v>Don't know</v>
      </c>
      <c r="EB22" s="78" t="str">
        <f>IF(ISBLANK('Indonesia 2013'!$G$79),"",'Indonesia 2013'!$G$79)</f>
        <v>No</v>
      </c>
      <c r="EC22" s="79"/>
      <c r="ED22" s="78" t="str">
        <f>IF(ISBLANK('Indonesia 2013'!$H$68),"",'Indonesia 2013'!$H$68)</f>
        <v>Yes</v>
      </c>
      <c r="EE22" s="78" t="str">
        <f>IF(ISBLANK('Indonesia 2013'!$H$69),"",'Indonesia 2013'!$H$69)</f>
        <v>No</v>
      </c>
      <c r="EF22" s="78" t="str">
        <f>IF(ISBLANK('Indonesia 2013'!$H$70),"",'Indonesia 2013'!$H$70)</f>
        <v>Yes</v>
      </c>
      <c r="EG22" s="78" t="str">
        <f>IF(ISBLANK('Indonesia 2013'!$H$71),"",'Indonesia 2013'!$H$71)</f>
        <v>Yes</v>
      </c>
      <c r="EH22" s="78" t="str">
        <f>IF(ISBLANK('Indonesia 2013'!$H$72),"",'Indonesia 2013'!$H$72)</f>
        <v>Yes</v>
      </c>
      <c r="EI22" s="78" t="str">
        <f>IF(ISBLANK('Indonesia 2013'!$H$73),"",'Indonesia 2013'!$H$73)</f>
        <v>Yes</v>
      </c>
      <c r="EJ22" s="78" t="str">
        <f>IF(ISBLANK('Indonesia 2013'!$H$74),"",'Indonesia 2013'!$H$74)</f>
        <v>No</v>
      </c>
      <c r="EK22" s="78" t="str">
        <f>IF(ISBLANK('Indonesia 2013'!$H$75),"",'Indonesia 2013'!$H$75)</f>
        <v>No</v>
      </c>
      <c r="EL22" s="78" t="str">
        <f>IF(ISBLANK('Indonesia 2013'!$H$76),"",'Indonesia 2013'!$H$76)</f>
        <v>Yes</v>
      </c>
      <c r="EM22" s="78" t="str">
        <f>IF(ISBLANK('Indonesia 2013'!$H$77),"",'Indonesia 2013'!$H$77)</f>
        <v>Yes</v>
      </c>
      <c r="EN22" s="78" t="str">
        <f>IF(ISBLANK('Indonesia 2013'!$H$78),"",'Indonesia 2013'!$H$78)</f>
        <v>No</v>
      </c>
      <c r="EO22" s="78" t="str">
        <f>IF(ISBLANK('Indonesia 2013'!$H$79),"",'Indonesia 2013'!$H$79)</f>
        <v>No</v>
      </c>
      <c r="EP22" s="78" t="str">
        <f>IF(ISBLANK('Indonesia 2013'!$D$80),"",'Indonesia 2013'!$D$80)</f>
        <v/>
      </c>
      <c r="EQ22" s="80"/>
      <c r="ER22" s="81" t="str">
        <f>IF(ISBLANK('Indonesia 2013'!$H$82),"",'Indonesia 2013'!$H$82)</f>
        <v>Yes</v>
      </c>
      <c r="ES22" s="81" t="str">
        <f>IF(ISBLANK('Indonesia 2013'!$C$85),"",'Indonesia 2013'!$C$85)</f>
        <v>Contraceptive Commodity Security Program - re-designing current supply chain management in response to the implementation of the national social security system, including the health sector.</v>
      </c>
      <c r="ET22" s="81" t="str">
        <f>IF(ISBLANK('Indonesia 2013'!$D$85),"",'Indonesia 2013'!$D$85)</f>
        <v>Don't know</v>
      </c>
      <c r="EU22" s="81" t="str">
        <f>IF(ISBLANK('Indonesia 2013'!$F$85),"",'Indonesia 2013'!$F$85)</f>
        <v>Yes</v>
      </c>
      <c r="EV22" s="81" t="str">
        <f>IF(ISBLANK('Indonesia 2013'!$G$85),"",'Indonesia 2013'!$G$85)</f>
        <v>Yes</v>
      </c>
      <c r="EW22" s="81" t="str">
        <f>IF(ISBLANK('Indonesia 2013'!$F$86),"",'Indonesia 2013'!$F$86)</f>
        <v>No</v>
      </c>
      <c r="EX22" s="81" t="str">
        <f>IF(ISBLANK('Indonesia 2013'!$E$87),"",'Indonesia 2013'!$E$87)</f>
        <v>Not applicable</v>
      </c>
      <c r="EY22" s="81" t="str">
        <f>IF(ISBLANK('Indonesia 2013'!$E$88),"",'Indonesia 2013'!$E$88)</f>
        <v>Not applicable</v>
      </c>
      <c r="EZ22" s="81" t="str">
        <f>IF(ISBLANK('Indonesia 2013'!$H$89),"",'Indonesia 2013'!$H$89)</f>
        <v>Don't know</v>
      </c>
      <c r="FA22" s="81" t="str">
        <f>IF(ISBLANK('Indonesia 2013'!$D$90),"",'Indonesia 2013'!$D$90)</f>
        <v>Don't know</v>
      </c>
      <c r="FB22" s="81" t="str">
        <f>IF(ISBLANK('Indonesia 2013'!$H$91),"",'Indonesia 2013'!$H$91)</f>
        <v>Yes</v>
      </c>
      <c r="FC22" s="81" t="str">
        <f>IF(ISBLANK('Indonesia 2013'!$D$92),"",'Indonesia 2013'!$D$92)</f>
        <v>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v>
      </c>
      <c r="FD22" s="276"/>
      <c r="FE22" s="81" t="str">
        <f>IF(ISBLANK('Indonesia 2013'!$D$95),"",'Indonesia 2013'!$D$95)</f>
        <v>FP Field Worker</v>
      </c>
      <c r="FF22" s="81" t="str">
        <f>IF(ISBLANK('Indonesia 2013'!$G$95),"",'Indonesia 2013'!$G$95)</f>
        <v>Midwife</v>
      </c>
      <c r="FG22" s="81" t="str">
        <f>IF(ISBLANK('Indonesia 2013'!$D$96),"",'Indonesia 2013'!$D$96)</f>
        <v>FP Field Worker</v>
      </c>
      <c r="FH22" s="81" t="str">
        <f>IF(ISBLANK('Indonesia 2013'!$G$96),"",'Indonesia 2013'!$G$96)</f>
        <v>Midwife</v>
      </c>
      <c r="FI22" s="81" t="str">
        <f>IF(ISBLANK('Indonesia 2013'!$D$97),"",'Indonesia 2013'!$D$97)</f>
        <v>FP Field Worker</v>
      </c>
      <c r="FJ22" s="81" t="str">
        <f>IF(ISBLANK('Indonesia 2013'!$G$97),"",'Indonesia 2013'!$G$97)</f>
        <v>Midwife</v>
      </c>
      <c r="FK22" s="81" t="str">
        <f>IF(ISBLANK('Indonesia 2013'!$D$98),"",'Indonesia 2013'!$D$98)</f>
        <v>FP Field Worker</v>
      </c>
      <c r="FL22" s="81" t="str">
        <f>IF(ISBLANK('Indonesia 2013'!$G$98),"",'Indonesia 2013'!$G$98)</f>
        <v>Midwife</v>
      </c>
      <c r="FM22" s="81" t="str">
        <f>IF(ISBLANK('Indonesia 2013'!$D$99),"",'Indonesia 2013'!$D$99)</f>
        <v>FP Field Worker</v>
      </c>
      <c r="FN22" s="81" t="str">
        <f>IF(ISBLANK('Indonesia 2013'!$G$99),"",'Indonesia 2013'!$G$99)</f>
        <v>Community health worker</v>
      </c>
      <c r="FO22" s="81" t="str">
        <f>IF(ISBLANK('Indonesia 2013'!$D$100),"",'Indonesia 2013'!$D$100)</f>
        <v>Not applicable</v>
      </c>
      <c r="FP22" s="81" t="str">
        <f>IF(ISBLANK('Indonesia 2013'!$G$100),"",'Indonesia 2013'!$G$100)</f>
        <v>Midwife</v>
      </c>
      <c r="FQ22" s="81" t="str">
        <f>IF(ISBLANK('Indonesia 2013'!$D$101),"",'Indonesia 2013'!$D$101)</f>
        <v>Doctor</v>
      </c>
      <c r="FR22" s="81" t="str">
        <f>IF(ISBLANK('Indonesia 2013'!$G$101),"",'Indonesia 2013'!$G$101)</f>
        <v>Doctor</v>
      </c>
      <c r="FS22" s="81" t="str">
        <f>IF(ISBLANK('Indonesia 2013'!$D$102),"",'Indonesia 2013'!$D$102)</f>
        <v>Not applicable</v>
      </c>
      <c r="FT22" s="81" t="str">
        <f>IF(ISBLANK('Indonesia 2013'!$G$102),"",'Indonesia 2013'!$G$102)</f>
        <v>Not applicable</v>
      </c>
      <c r="FU22" s="81" t="str">
        <f>IF(ISBLANK('Indonesia 2013'!$D$103),"",'Indonesia 2013'!$D$103)</f>
        <v>None</v>
      </c>
      <c r="FV22" s="87"/>
      <c r="FW22" s="81" t="str">
        <f>IF(ISBLANK('Indonesia 2013'!$D$106),"",'Indonesia 2013'!$D$106)</f>
        <v>Yes</v>
      </c>
      <c r="FX22" s="81" t="str">
        <f>IF(ISBLANK('Indonesia 2013'!$E$106),"",'Indonesia 2013'!$E$106)</f>
        <v>Law no. 52/2009 on Population Dynamic and Family Development stating that family services are specifically provided for legal couples</v>
      </c>
      <c r="FY22" s="81" t="str">
        <f>IF(ISBLANK('Indonesia 2013'!$H$106),"",'Indonesia 2013'!$H$106)</f>
        <v>Yes</v>
      </c>
      <c r="FZ22" s="81" t="str">
        <f>IF(ISBLANK('Indonesia 2013'!$D$107),"",'Indonesia 2013'!$D$107)</f>
        <v>No</v>
      </c>
      <c r="GA22" s="81" t="str">
        <f>IF(ISBLANK('Indonesia 2013'!$E$107),"",'Indonesia 2013'!$E$107)</f>
        <v/>
      </c>
      <c r="GB22" s="81" t="str">
        <f>IF(ISBLANK('Indonesia 2013'!$H$107),"",'Indonesia 2013'!$H$107)</f>
        <v/>
      </c>
      <c r="GC22" s="81" t="str">
        <f>IF(ISBLANK('Indonesia 2013'!$D$108),"",'Indonesia 2013'!$D$108)</f>
        <v>No</v>
      </c>
      <c r="GD22" s="81" t="str">
        <f>IF(ISBLANK('Indonesia 2013'!$E$108),"",'Indonesia 2013'!$E$108)</f>
        <v/>
      </c>
      <c r="GE22" s="81" t="str">
        <f>IF(ISBLANK('Indonesia 2013'!$H$108),"",'Indonesia 2013'!$H$108)</f>
        <v/>
      </c>
      <c r="GF22" s="82"/>
      <c r="GG22" s="81" t="str">
        <f>IF(ISBLANK('Indonesia 2013'!$G$111),"",'Indonesia 2013'!$G$111)</f>
        <v>Yes</v>
      </c>
      <c r="GH22" s="81" t="str">
        <f>IF(ISBLANK('Indonesia 2013'!$G$112),"",'Indonesia 2013'!$G$112)</f>
        <v>No</v>
      </c>
      <c r="GI22" s="81" t="str">
        <f>IF(ISBLANK('Indonesia 2013'!$G$113),"",'Indonesia 2013'!$G$113)</f>
        <v>Don't know</v>
      </c>
      <c r="GJ22" s="81" t="str">
        <f>IF(ISBLANK('Indonesia 2013'!$D$114),"",'Indonesia 2013'!$D$114)</f>
        <v>Don't know</v>
      </c>
      <c r="GK22" s="82"/>
      <c r="GL22" s="81" t="str">
        <f>IF(ISBLANK('Indonesia 2013'!$G$116),"",'Indonesia 2013'!$G$116)</f>
        <v>Yes</v>
      </c>
      <c r="GM22" s="81" t="str">
        <f>IF(ISBLANK('Indonesia 2013'!$G$117),"",'Indonesia 2013'!$G$117)</f>
        <v>No</v>
      </c>
      <c r="GN22" s="81" t="str">
        <f>IF(ISBLANK('Indonesia 2013'!$G$118),"",'Indonesia 2013'!$G$118)</f>
        <v>No</v>
      </c>
      <c r="GO22" s="81" t="str">
        <f>IF(ISBLANK('Indonesia 2013'!$G$119),"",'Indonesia 2013'!$G$119)</f>
        <v>Yes</v>
      </c>
      <c r="GP22" s="81" t="str">
        <f>IF(ISBLANK('Indonesia 2013'!$G$120),"",'Indonesia 2013'!$G$120)</f>
        <v>No</v>
      </c>
      <c r="GQ22" s="81" t="str">
        <f>IF(ISBLANK('Indonesia 2013'!$G$121),"",'Indonesia 2013'!$G$121)</f>
        <v>No</v>
      </c>
      <c r="GR22" s="81" t="str">
        <f>IF(ISBLANK('Indonesia 2013'!$G$122),"",'Indonesia 2013'!$G$122)</f>
        <v>No</v>
      </c>
      <c r="GS22" s="81" t="str">
        <f>IF(ISBLANK('Indonesia 2013'!$G$123),"",'Indonesia 2013'!$G$123)</f>
        <v>No</v>
      </c>
      <c r="GT22" s="81" t="str">
        <f>IF(ISBLANK('Indonesia 2013'!$G$124),"",'Indonesia 2013'!$G$124)</f>
        <v>No</v>
      </c>
      <c r="GU22" s="81" t="str">
        <f>IF(ISBLANK('Indonesia 2013'!$G$125),"",'Indonesia 2013'!$G$125)</f>
        <v>No</v>
      </c>
      <c r="GV22" s="81" t="str">
        <f>IF(ISBLANK('Indonesia 2013'!$F$126),"",'Indonesia 2013'!$F$126)</f>
        <v>Not applicable</v>
      </c>
      <c r="GW22" s="81" t="str">
        <f>IF(ISBLANK('Indonesia 2013'!$F$127),"",'Indonesia 2013'!$F$127)</f>
        <v>Two years</v>
      </c>
      <c r="GX22" s="81" t="str">
        <f>IF(ISBLANK('Indonesia 2013'!$D$128),"",'Indonesia 2013'!$D$128)</f>
        <v>National Essential Medicine List</v>
      </c>
      <c r="GY22" s="81" t="str">
        <f>IF(ISBLANK('Indonesia 2013'!$D$129),"",'Indonesia 2013'!$D$129)</f>
        <v/>
      </c>
      <c r="GZ22" s="82"/>
      <c r="HA22" s="81" t="str">
        <f>IF(ISBLANK('Indonesia 2013'!$F$131),"",'Indonesia 2013'!$F$131)</f>
        <v>Not applicable</v>
      </c>
      <c r="HB22" s="81" t="str">
        <f>IF(ISBLANK('Indonesia 2013'!$G$132),"",'Indonesia 2013'!$G$132)</f>
        <v>Not applicable</v>
      </c>
      <c r="HC22" s="81" t="str">
        <f>IF(ISBLANK('Indonesia 2013'!$G$133),"",'Indonesia 2013'!$G$133)</f>
        <v>Not applicable</v>
      </c>
      <c r="HD22" s="81" t="str">
        <f>IF(ISBLANK('Indonesia 2013'!$G$134),"",'Indonesia 2013'!$G$134)</f>
        <v>Not applicable</v>
      </c>
      <c r="HE22" s="81" t="str">
        <f>IF(ISBLANK('Indonesia 2013'!$G$135),"",'Indonesia 2013'!$G$135)</f>
        <v>Not applicable</v>
      </c>
      <c r="HF22" s="81" t="str">
        <f>IF(ISBLANK('Indonesia 2013'!$D$136),"",'Indonesia 2013'!$D$136)</f>
        <v>Document not available on IMF's website</v>
      </c>
      <c r="HG22" s="90"/>
      <c r="HH22" s="83" t="str">
        <f>IF(ISBLANK('Indonesia 2013'!$G$138),"",'Indonesia 2013'!$G$138)</f>
        <v>No</v>
      </c>
      <c r="HI22" s="84"/>
      <c r="HJ22" s="83" t="str">
        <f>IF(ISBLANK('Indonesia 2013'!$G$140),"",'Indonesia 2013'!$G$140)</f>
        <v>No</v>
      </c>
      <c r="HK22" s="83" t="str">
        <f>IF(ISBLANK('Indonesia 2013'!$G$141),"",'Indonesia 2013'!$G$141)</f>
        <v>Not applicable</v>
      </c>
      <c r="HL22" s="83" t="str">
        <f>IF(ISBLANK('Indonesia 2013'!$G$142),"",'Indonesia 2013'!$G$142)</f>
        <v>No</v>
      </c>
      <c r="HM22" s="83" t="str">
        <f>IF(ISBLANK('Indonesia 2013'!$G$143),"",'Indonesia 2013'!$G$143)</f>
        <v>No</v>
      </c>
      <c r="HN22" s="83" t="str">
        <f>IF(ISBLANK('Indonesia 2013'!$G$144),"",'Indonesia 2013'!$G$144)</f>
        <v>No</v>
      </c>
      <c r="HO22" s="83" t="str">
        <f>IF(ISBLANK('Indonesia 2013'!$G$145),"",'Indonesia 2013'!$G$145)</f>
        <v>No</v>
      </c>
      <c r="HP22" s="83" t="str">
        <f>IF(ISBLANK('Indonesia 2013'!$G$146),"",'Indonesia 2013'!$G$146)</f>
        <v>Not applicable</v>
      </c>
      <c r="HQ22" s="83" t="str">
        <f>IF(ISBLANK('Indonesia 2013'!$G$147),"",'Indonesia 2013'!$G$147)</f>
        <v>Not applicable</v>
      </c>
      <c r="HR22" s="83" t="str">
        <f>IF(ISBLANK('Indonesia 2013'!$G$148),"",'Indonesia 2013'!$G$148)</f>
        <v>Not applicable</v>
      </c>
      <c r="HS22" s="83" t="str">
        <f>IF(ISBLANK('Indonesia 2013'!$F$149),"",'Indonesia 2013'!$F$149)</f>
        <v>12/12-02/13</v>
      </c>
      <c r="HT22" s="83" t="str">
        <f>IF(ISBLANK('Indonesia 2013'!$F$150),"",'Indonesia 2013'!$F$150)</f>
        <v>Periodic Report</v>
      </c>
      <c r="HU22" s="84"/>
      <c r="HV22" s="83" t="str">
        <f>IF(ISBLANK('Indonesia 2013'!$G$152),"",'Indonesia 2013'!$G$152)</f>
        <v>No</v>
      </c>
      <c r="HW22" s="83" t="str">
        <f>IF(ISBLANK('Indonesia 2013'!$G$153),"",'Indonesia 2013'!$G$153)</f>
        <v>No</v>
      </c>
      <c r="HX22" s="88" t="str">
        <f>IF(ISBLANK('Indonesia 2013'!$D$154),"",'Indonesia 2013'!$D$154)</f>
        <v xml:space="preserve">In the decentralization era implemented in Indonesia, local governments must take the lead in the distribution of contraceptives, of which their commitments regarding family planning are relatively inadequate to meet locals' need and demand.    </v>
      </c>
      <c r="HY22" s="817" t="s">
        <v>274</v>
      </c>
    </row>
    <row r="23" spans="1:233" ht="39.950000000000003" customHeight="1">
      <c r="A23" s="846" t="s">
        <v>295</v>
      </c>
      <c r="B23" s="85"/>
      <c r="C23" s="72" t="str">
        <f>IF(ISBLANK('Kenya 2013'!$H$12),"",'Kenya 2013'!$H$12)</f>
        <v>Yes</v>
      </c>
      <c r="D23" s="72" t="str">
        <f>IF(ISBLANK('Kenya 2013'!$D$13),"",'Kenya 2013'!$D$13)</f>
        <v>Family Planning Logistics Working Group</v>
      </c>
      <c r="E23" s="107"/>
      <c r="F23" s="72" t="str">
        <f>IF(ISBLANK('Kenya 2013'!$D$15),"",'Kenya 2013'!$D$15)</f>
        <v>Yes</v>
      </c>
      <c r="G23" s="72" t="str">
        <f>IF(ISBLANK('Kenya 2013'!$F$15),"",'Kenya 2013'!$F$15)</f>
        <v>Population Services International</v>
      </c>
      <c r="H23" s="72" t="str">
        <f>IF(ISBLANK('Kenya 2013'!$D$16),"",'Kenya 2013'!$D$16)</f>
        <v>Yes</v>
      </c>
      <c r="I23" s="72" t="str">
        <f>IF(ISBLANK('Kenya 2013'!$F$16),"",'Kenya 2013'!$F$16)</f>
        <v>Management Sciences for Health (MSH), Marie Stopes Kenya, Family Health Options Kenya (FHOK), Jhpiego (Tupange project)</v>
      </c>
      <c r="J23" s="72" t="str">
        <f>IF(ISBLANK('Kenya 2013'!$D$17),"",'Kenya 2013'!$D$17)</f>
        <v>No</v>
      </c>
      <c r="K23" s="72" t="str">
        <f>IF(ISBLANK('Kenya 2013'!$F$17),"",'Kenya 2013'!$F$17)</f>
        <v/>
      </c>
      <c r="L23" s="72" t="str">
        <f>IF(ISBLANK('Kenya 2013'!$D$18),"",'Kenya 2013'!$D$18)</f>
        <v>Yes</v>
      </c>
      <c r="M23" s="72" t="str">
        <f>IF(ISBLANK('Kenya 2013'!$F$18),"",'Kenya 2013'!$F$18)</f>
        <v>USAID, KfW, DFID, World Bank</v>
      </c>
      <c r="N23" s="72" t="str">
        <f>IF(ISBLANK('Kenya 2013'!$D$19),"",'Kenya 2013'!$D$19)</f>
        <v>Yes</v>
      </c>
      <c r="O23" s="72" t="str">
        <f>IF(ISBLANK('Kenya 2013'!$F$19),"",'Kenya 2013'!$F$19)</f>
        <v>UNFPA</v>
      </c>
      <c r="P23" s="72" t="str">
        <f>IF(ISBLANK('Kenya 2013'!$D$20),"",'Kenya 2013'!$D$20)</f>
        <v>Yes</v>
      </c>
      <c r="Q23" s="72" t="str">
        <f>IF(ISBLANK('Kenya 2013'!$F$20),"",'Kenya 2013'!$F$20)</f>
        <v>Division of Reproductive Health, Family Planning Program</v>
      </c>
      <c r="R23" s="72" t="str">
        <f>IF(ISBLANK('Kenya 2013'!$D$21),"",'Kenya 2013'!$D$21)</f>
        <v>Yes</v>
      </c>
      <c r="S23" s="72" t="str">
        <f>IF(ISBLANK('Kenya 2013'!$F$21),"",'Kenya 2013'!$F$21)</f>
        <v>Kenya Medical Supplies Agency</v>
      </c>
      <c r="T23" s="72" t="str">
        <f>IF(ISBLANK('Kenya 2013'!$D$22),"",'Kenya 2013'!$D$22)</f>
        <v>No</v>
      </c>
      <c r="U23" s="72" t="str">
        <f>IF(ISBLANK('Kenya 2013'!$F$22),"",'Kenya 2013'!$F$22)</f>
        <v/>
      </c>
      <c r="V23" s="72" t="str">
        <f>IF(ISBLANK('Kenya 2013'!$D$23),"",'Kenya 2013'!$D$23)</f>
        <v/>
      </c>
      <c r="W23" s="72" t="str">
        <f>IF(ISBLANK('Kenya 2013'!$F$23),"",'Kenya 2013'!$F$23)</f>
        <v/>
      </c>
      <c r="X23" s="72" t="str">
        <f>IF(ISBLANK('Kenya 2013'!$H$24),"",'Kenya 2013'!$H$24)</f>
        <v>3-5 times</v>
      </c>
      <c r="Y23" s="72" t="str">
        <f>IF(ISBLANK('Kenya 2013'!$H$25),"",'Kenya 2013'!$H$25)</f>
        <v>No</v>
      </c>
      <c r="Z23" s="72" t="str">
        <f>IF(ISBLANK('Kenya 2013'!$D$26),"",'Kenya 2013'!$D$26)</f>
        <v>Yes</v>
      </c>
      <c r="AA23" s="72" t="str">
        <f>IF(ISBLANK('Kenya 2013'!$F$26),"",'Kenya 2013'!$F$26)</f>
        <v>MOH - Division of Reproductive Health, Family Planning Program</v>
      </c>
      <c r="AB23" s="72" t="str">
        <f>IF(ISBLANK('Kenya 2013'!$H$26),"",'Kenya 2013'!$H$26)</f>
        <v>Head - Division of Reproductive Health</v>
      </c>
      <c r="AC23" s="86"/>
      <c r="AD23" s="73" t="str">
        <f>IF(ISBLANK('Kenya 2013'!$F$28),"",'Kenya 2013'!$F$28)</f>
        <v>July</v>
      </c>
      <c r="AE23" s="73" t="str">
        <f>IF(ISBLANK('Kenya 2013'!$H$28),"",'Kenya 2013'!$H$28)</f>
        <v>June</v>
      </c>
      <c r="AF23" s="371">
        <f>IF(ISBLANK('Kenya 2013'!$G$29),"",'Kenya 2013'!$G$29)</f>
        <v>15649965</v>
      </c>
      <c r="AG23" s="109" t="str">
        <f>IF(ISBLANK('Kenya 2013'!$E$30),"",'Kenya 2013'!$E$30)</f>
        <v>07/11 - 06/12</v>
      </c>
      <c r="AH23" s="109" t="str">
        <f>IF(ISBLANK('Kenya 2013'!$G$30),"",'Kenya 2013'!$G$30)</f>
        <v>Division of Reproductive Health with technical assistance from Management Sciences for Health/Health Commodities and Services Management Program.</v>
      </c>
      <c r="AI23" s="109" t="str">
        <f>IF(ISBLANK('Kenya 2013'!$H$31),"",'Kenya 2013'!$H$31)</f>
        <v>Yes</v>
      </c>
      <c r="AJ23" s="74" t="str">
        <f>IF(ISBLANK('Kenya 2013'!$H$32),"",'Kenya 2013'!$H$32)</f>
        <v>Yes</v>
      </c>
      <c r="AK23" s="74">
        <f>IF(ISBLANK('Kenya 2013'!$E$35),"",'Kenya 2013'!$E$35)</f>
        <v>5967465.7534246603</v>
      </c>
      <c r="AL23" s="73" t="str">
        <f>IF(ISBLANK('Kenya 2013'!$F$35),"",'Kenya 2013'!$F$35)</f>
        <v>07/11 - 06/12</v>
      </c>
      <c r="AM23" s="73" t="str">
        <f>IF(ISBLANK('Kenya 2013'!$G$35),"",'Kenya 2013'!$G$35)</f>
        <v>Ministry records</v>
      </c>
      <c r="AN23" s="73" t="str">
        <f>IF(ISBLANK('Kenya 2013'!$H$35),"",'Kenya 2013'!$H$35)</f>
        <v>Exchange rate used at the time of quantification (Jan 2012): US$1 = Ksh 87.6</v>
      </c>
      <c r="AO23" s="74">
        <f>IF(ISBLANK('Kenya 2013'!$E$36),"",'Kenya 2013'!$E$36)</f>
        <v>14300000</v>
      </c>
      <c r="AP23" s="73" t="str">
        <f>IF(ISBLANK('Kenya 2013'!$F$36),"",'Kenya 2013'!$F$36)</f>
        <v>07/11 - 06/12</v>
      </c>
      <c r="AQ23" s="73" t="str">
        <f>IF(ISBLANK('Kenya 2013'!$G$36),"",'Kenya 2013'!$G$36)</f>
        <v>KfW</v>
      </c>
      <c r="AR23" s="73" t="str">
        <f>IF(ISBLANK('Kenya 2013'!$H$36),"",'Kenya 2013'!$H$36)</f>
        <v>Funds not given directly to government, but procurement was to be done through KEMSA, a govt agency
Exchange rate used: US$1.3 = I euro</v>
      </c>
      <c r="AS23" s="74">
        <f>IF(ISBLANK('Kenya 2013'!$E$37),"",'Kenya 2013'!$E$37)</f>
        <v>20267465.753424659</v>
      </c>
      <c r="AT23" s="73" t="str">
        <f>IF(ISBLANK('Kenya 2013'!$H$37),"",'Kenya 2013'!$H$37)</f>
        <v/>
      </c>
      <c r="AU23" s="73" t="str">
        <f>IF(ISBLANK('Kenya 2013'!$H$38),"",'Kenya 2013'!$H$38)</f>
        <v>Yes</v>
      </c>
      <c r="AV23" s="73" t="str">
        <f>IF(ISBLANK('Kenya 2013'!$D$41),"",'Kenya 2013'!$D$41)</f>
        <v>Yes</v>
      </c>
      <c r="AW23" s="73" t="str">
        <f>IF(ISBLANK('Kenya 2013'!$D$42),"",'Kenya 2013'!$D$42)</f>
        <v>Taxes</v>
      </c>
      <c r="AX23" s="74">
        <f>IF(ISBLANK('Kenya 2013'!$E$41),"",'Kenya 2013'!$E$41)</f>
        <v>5967465.7534246603</v>
      </c>
      <c r="AY23" s="74" t="str">
        <f>IF(ISBLANK('Kenya 2013'!$F$41),"",'Kenya 2013'!$F$41)</f>
        <v>07/11 - 06/12</v>
      </c>
      <c r="AZ23" s="74" t="str">
        <f>IF(ISBLANK('Kenya 2013'!$G$41),"",'Kenya 2013'!$G$41)</f>
        <v>Ministry records</v>
      </c>
      <c r="BA23" s="73" t="str">
        <f>IF(ISBLANK('Kenya 2013'!$H$41),"",'Kenya 2013'!$H$41)</f>
        <v>Exchange rate used at the time of quantification (Jan 2012): US$1 = Ksh 87.6</v>
      </c>
      <c r="BB23" s="73" t="str">
        <f>IF(ISBLANK('Kenya 2013'!$D$43),"",'Kenya 2013'!$D$43)</f>
        <v>Yes</v>
      </c>
      <c r="BC23" s="74" t="str">
        <f>IF(ISBLANK('Kenya 2013'!$D$44),"",'Kenya 2013'!$D$44)</f>
        <v>World Bank</v>
      </c>
      <c r="BD23" s="74">
        <f>IF(ISBLANK('Kenya 2013'!$E$43),"",'Kenya 2013'!$E$43)</f>
        <v>5131248</v>
      </c>
      <c r="BE23" s="74" t="str">
        <f>IF(ISBLANK('Kenya 2013'!$F$43),"",'Kenya 2013'!$F$43)</f>
        <v>07/11 - 06/12</v>
      </c>
      <c r="BF23" s="74" t="str">
        <f>IF(ISBLANK('Kenya 2013'!$G$43),"",'Kenya 2013'!$G$43)</f>
        <v>RHInterchange</v>
      </c>
      <c r="BG23" s="73" t="str">
        <f>IF(ISBLANK('Kenya 2013'!$H$43),"",'Kenya 2013'!$H$43)</f>
        <v/>
      </c>
      <c r="BH23" s="763">
        <f>IF(ISBLANK('Kenya 2013'!$E$45),"",'Kenya 2013'!$E$45)</f>
        <v>11098713.753424659</v>
      </c>
      <c r="BI23" s="73" t="str">
        <f>IF(ISBLANK('Kenya 2013'!$H$45),"",'Kenya 2013'!$H$45)</f>
        <v/>
      </c>
      <c r="BJ23" s="75"/>
      <c r="BK23" s="73" t="str">
        <f>IF(ISBLANK('Kenya 2013'!$D$49),"",'Kenya 2013'!$D$49)</f>
        <v>Yes</v>
      </c>
      <c r="BL23" s="74" t="str">
        <f>IF(ISBLANK('Kenya 2013'!$D$50),"",'Kenya 2013'!$D$50)</f>
        <v>USAID $1,316,897, UNFPA $273,998</v>
      </c>
      <c r="BM23" s="74">
        <f>IF(ISBLANK('Kenya 2013'!$E$49),"",'Kenya 2013'!$E$49)</f>
        <v>1590895</v>
      </c>
      <c r="BN23" s="74" t="str">
        <f>IF(ISBLANK('Kenya 2013'!$F$49),"",'Kenya 2013'!$F$49)</f>
        <v>07/11 - 06/12</v>
      </c>
      <c r="BO23" s="74" t="str">
        <f>IF(ISBLANK('Kenya 2013'!$G$49),"",'Kenya 2013'!$G$49)</f>
        <v>RHInterchange</v>
      </c>
      <c r="BP23" s="73" t="str">
        <f>IF(ISBLANK('Kenya 2013'!$H$49),"",'Kenya 2013'!$H$49)</f>
        <v xml:space="preserve">This represents the commodities shipped during the fiscal year. Other procurements had been ordered but were delivered in the next fiscal year. </v>
      </c>
      <c r="BQ23" s="73" t="str">
        <f>IF(ISBLANK('Kenya 2013'!$D$51),"",'Kenya 2013'!$D$51)</f>
        <v>No</v>
      </c>
      <c r="BR23" s="74">
        <f>IF(ISBLANK('Kenya 2013'!$E$51),"",'Kenya 2013'!$E$51)</f>
        <v>0</v>
      </c>
      <c r="BS23" s="74" t="str">
        <f>IF(ISBLANK('Kenya 2013'!$F$51),"",'Kenya 2013'!$F$51)</f>
        <v>07/11 - 06/12</v>
      </c>
      <c r="BT23" s="89" t="str">
        <f>IF(ISBLANK('Kenya 2013'!$G$51),"",'Kenya 2013'!$G$51)</f>
        <v/>
      </c>
      <c r="BU23" s="74" t="str">
        <f>IF(ISBLANK('Kenya 2013'!$H$51),"",'Kenya 2013'!$H$51)</f>
        <v/>
      </c>
      <c r="BV23" s="73" t="str">
        <f>IF(ISBLANK('Kenya 2013'!$D$52),"",'Kenya 2013'!$D$52)</f>
        <v>No</v>
      </c>
      <c r="BW23" s="74">
        <f>IF(ISBLANK('Kenya 2013'!$E$52),"",'Kenya 2013'!$E$52)</f>
        <v>0</v>
      </c>
      <c r="BX23" s="73" t="str">
        <f>IF(ISBLANK('Kenya 2013'!$F$52),"",'Kenya 2013'!$F$52)</f>
        <v>07/11 - 06/12</v>
      </c>
      <c r="BY23" s="74" t="str">
        <f>IF(ISBLANK('Kenya 2013'!$G$52),"",'Kenya 2013'!$G$52)</f>
        <v/>
      </c>
      <c r="BZ23" s="74" t="str">
        <f>IF(ISBLANK('Kenya 2013'!$H$52),"",'Kenya 2013'!$H$52)</f>
        <v/>
      </c>
      <c r="CA23" s="763">
        <f>IF(ISBLANK('Kenya 2013'!$E$53),"",'Kenya 2013'!$E$53)</f>
        <v>1590895</v>
      </c>
      <c r="CB23" s="74" t="str">
        <f>IF(ISBLANK('Kenya 2013'!$H$53),"",'Kenya 2013'!$H$53)</f>
        <v/>
      </c>
      <c r="CC23" s="76">
        <f>IF(ISBLANK('Kenya 2013'!$F$56),"",'Kenya 2013'!$F$56)</f>
        <v>0.87463009845984019</v>
      </c>
      <c r="CD23" s="73" t="str">
        <f>IF(ISBLANK('Kenya 2013'!$G$56),"",'Kenya 2013'!$G$56)</f>
        <v xml:space="preserve">Comments:
</v>
      </c>
      <c r="CE23" s="76">
        <f>IF(ISBLANK('Kenya 2013'!$F$57),"",'Kenya 2013'!$F$57)</f>
        <v>0.53767183170962651</v>
      </c>
      <c r="CF23" s="73" t="str">
        <f>IF(ISBLANK('Kenya 2013'!$G$57),"",'Kenya 2013'!$G$57)</f>
        <v xml:space="preserve">Comments:
</v>
      </c>
      <c r="CG23" s="76">
        <f>IF(ISBLANK('Kenya 2013'!$F$58),"",'Kenya 2013'!$F$58)</f>
        <v>0.81083943340605935</v>
      </c>
      <c r="CH23" s="73" t="str">
        <f>IF(ISBLANK('Kenya 2013'!$G$58),"",'Kenya 2013'!$G$58)</f>
        <v>The KfW allocated funds were not spent and were carried over to the next fiscal year, FY 2012/13.</v>
      </c>
      <c r="CI23" s="73" t="str">
        <f>IF(ISBLANK('Kenya 2013'!$F$59),"",'Kenya 2013'!$F$59)</f>
        <v/>
      </c>
      <c r="CJ23" s="73" t="str">
        <f>IF(ISBLANK('Kenya 2013'!$G$59),"",'Kenya 2013'!$G$59)</f>
        <v xml:space="preserve">Comments:
</v>
      </c>
      <c r="CK23" s="73" t="str">
        <f>IF(ISBLANK('Kenya 2013'!$F$61),"",'Kenya 2013'!$F$61)</f>
        <v>The government (e.g., Central Medical Stores, MOH logistics unit, MOH procurement unit)</v>
      </c>
      <c r="CL23" s="73" t="str">
        <f>IF(ISBLANK('Kenya 2013'!$F$62),"",'Kenya 2013'!$F$62)</f>
        <v>Kenya Medical Supplies Agency</v>
      </c>
      <c r="CM23" s="73" t="str">
        <f>IF(ISBLANK('Kenya 2013'!$F$63),"",'Kenya 2013'!$F$63)</f>
        <v>Yes</v>
      </c>
      <c r="CN23" s="73" t="str">
        <f>IF(ISBLANK('Kenya 2013'!$D$64),"",'Kenya 2013'!$D$64)</f>
        <v/>
      </c>
      <c r="CO23" s="106"/>
      <c r="CP23" s="77"/>
      <c r="CQ23" s="78" t="str">
        <f>IF(ISBLANK('Kenya 2013'!$D$68),"",'Kenya 2013'!$D$68)</f>
        <v>Yes</v>
      </c>
      <c r="CR23" s="78" t="str">
        <f>IF(ISBLANK('Kenya 2013'!$D$69),"",'Kenya 2013'!$D$69)</f>
        <v>Yes</v>
      </c>
      <c r="CS23" s="78" t="str">
        <f>IF(ISBLANK('Kenya 2013'!$D$70),"",'Kenya 2013'!$D$70)</f>
        <v>Yes</v>
      </c>
      <c r="CT23" s="78" t="str">
        <f>IF(ISBLANK('Kenya 2013'!$D$71),"",'Kenya 2013'!$D$71)</f>
        <v>Yes</v>
      </c>
      <c r="CU23" s="78" t="str">
        <f>IF(ISBLANK('Kenya 2013'!$D$72),"",'Kenya 2013'!$D$72)</f>
        <v>Yes</v>
      </c>
      <c r="CV23" s="78" t="str">
        <f>IF(ISBLANK('Kenya 2013'!$D$73),"",'Kenya 2013'!$D$73)</f>
        <v>Yes</v>
      </c>
      <c r="CW23" s="78" t="str">
        <f>IF(ISBLANK('Kenya 2013'!$D$74),"",'Kenya 2013'!$D$74)</f>
        <v>Yes</v>
      </c>
      <c r="CX23" s="78" t="str">
        <f>IF(ISBLANK('Kenya 2013'!$D$75),"",'Kenya 2013'!$D$75)</f>
        <v>Yes</v>
      </c>
      <c r="CY23" s="78" t="str">
        <f>IF(ISBLANK('Kenya 2013'!$D$76),"",'Kenya 2013'!$D$76)</f>
        <v>Yes</v>
      </c>
      <c r="CZ23" s="78" t="str">
        <f>IF(ISBLANK('Kenya 2013'!$D$77),"",'Kenya 2013'!$D$77)</f>
        <v>Yes</v>
      </c>
      <c r="DA23" s="78" t="str">
        <f>IF(ISBLANK('Kenya 2013'!$D$78),"",'Kenya 2013'!$D$78)</f>
        <v>No</v>
      </c>
      <c r="DB23" s="78" t="str">
        <f>IF(ISBLANK('Kenya 2013'!$D$79),"",'Kenya 2013'!$D$79)</f>
        <v/>
      </c>
      <c r="DC23" s="77"/>
      <c r="DD23" s="78" t="str">
        <f>IF(ISBLANK('Kenya 2013'!$F$68),"",'Kenya 2013'!$F$68)</f>
        <v>Yes</v>
      </c>
      <c r="DE23" s="78" t="str">
        <f>IF(ISBLANK('Kenya 2013'!$F$69),"",'Kenya 2013'!$F$69)</f>
        <v>Yes</v>
      </c>
      <c r="DF23" s="78" t="str">
        <f>IF(ISBLANK('Kenya 2013'!$F$70),"",'Kenya 2013'!$F$70)</f>
        <v>Yes</v>
      </c>
      <c r="DG23" s="78" t="str">
        <f>IF(ISBLANK('Kenya 2013'!$F$71),"",'Kenya 2013'!$F$71)</f>
        <v>Yes</v>
      </c>
      <c r="DH23" s="78" t="str">
        <f>IF(ISBLANK('Kenya 2013'!$F$72),"",'Kenya 2013'!$F$72)</f>
        <v>Yes</v>
      </c>
      <c r="DI23" s="78" t="str">
        <f>IF(ISBLANK('Kenya 2013'!$F$73),"",'Kenya 2013'!$F$73)</f>
        <v>Yes</v>
      </c>
      <c r="DJ23" s="78" t="str">
        <f>IF(ISBLANK('Kenya 2013'!$F$74),"",'Kenya 2013'!$F$74)</f>
        <v>Yes</v>
      </c>
      <c r="DK23" s="78" t="str">
        <f>IF(ISBLANK('Kenya 2013'!$F$75),"",'Kenya 2013'!$F$75)</f>
        <v>Yes</v>
      </c>
      <c r="DL23" s="78" t="str">
        <f>IF(ISBLANK('Kenya 2013'!$F$76),"",'Kenya 2013'!$F$76)</f>
        <v>Yes</v>
      </c>
      <c r="DM23" s="78" t="str">
        <f>IF(ISBLANK('Kenya 2013'!$F$77),"",'Kenya 2013'!$F$77)</f>
        <v>Yes</v>
      </c>
      <c r="DN23" s="78" t="str">
        <f>IF(ISBLANK('Kenya 2013'!$F$78),"",'Kenya 2013'!$F$78)</f>
        <v>Yes</v>
      </c>
      <c r="DO23" s="78" t="str">
        <f>IF(ISBLANK('Kenya 2013'!$F$79),"",'Kenya 2013'!$F$79)</f>
        <v/>
      </c>
      <c r="DP23" s="79"/>
      <c r="DQ23" s="78" t="str">
        <f>IF(ISBLANK('Kenya 2013'!$G$68),"",'Kenya 2013'!$G$68)</f>
        <v>Yes</v>
      </c>
      <c r="DR23" s="78" t="str">
        <f>IF(ISBLANK('Kenya 2013'!$G$69),"",'Kenya 2013'!$G$69)</f>
        <v>Yes</v>
      </c>
      <c r="DS23" s="78" t="str">
        <f>IF(ISBLANK('Kenya 2013'!$G$70),"",'Kenya 2013'!$G$70)</f>
        <v>Yes</v>
      </c>
      <c r="DT23" s="78" t="str">
        <f>IF(ISBLANK('Kenya 2013'!$G$71),"",'Kenya 2013'!$G$71)</f>
        <v>Yes</v>
      </c>
      <c r="DU23" s="78" t="str">
        <f>IF(ISBLANK('Kenya 2013'!$G$72),"",'Kenya 2013'!$G$72)</f>
        <v>Yes</v>
      </c>
      <c r="DV23" s="78" t="str">
        <f>IF(ISBLANK('Kenya 2013'!$G$73),"",'Kenya 2013'!$G$73)</f>
        <v>Yes</v>
      </c>
      <c r="DW23" s="78" t="str">
        <f>IF(ISBLANK('Kenya 2013'!$G$74),"",'Kenya 2013'!$G$74)</f>
        <v>Yes</v>
      </c>
      <c r="DX23" s="78" t="str">
        <f>IF(ISBLANK('Kenya 2013'!$G$75),"",'Kenya 2013'!$G$75)</f>
        <v>Yes</v>
      </c>
      <c r="DY23" s="78" t="str">
        <f>IF(ISBLANK('Kenya 2013'!$G$76),"",'Kenya 2013'!$G$76)</f>
        <v>Yes</v>
      </c>
      <c r="DZ23" s="78" t="str">
        <f>IF(ISBLANK('Kenya 2013'!$G$77),"",'Kenya 2013'!$G$77)</f>
        <v>Yes</v>
      </c>
      <c r="EA23" s="78" t="str">
        <f>IF(ISBLANK('Kenya 2013'!$G$78),"",'Kenya 2013'!$G$78)</f>
        <v>No</v>
      </c>
      <c r="EB23" s="78" t="str">
        <f>IF(ISBLANK('Kenya 2013'!$G$79),"",'Kenya 2013'!$G$79)</f>
        <v/>
      </c>
      <c r="EC23" s="79"/>
      <c r="ED23" s="78" t="str">
        <f>IF(ISBLANK('Kenya 2013'!$H$68),"",'Kenya 2013'!$H$68)</f>
        <v>Yes</v>
      </c>
      <c r="EE23" s="78" t="str">
        <f>IF(ISBLANK('Kenya 2013'!$H$69),"",'Kenya 2013'!$H$69)</f>
        <v>No</v>
      </c>
      <c r="EF23" s="78" t="str">
        <f>IF(ISBLANK('Kenya 2013'!$H$70),"",'Kenya 2013'!$H$70)</f>
        <v>Yes</v>
      </c>
      <c r="EG23" s="78" t="str">
        <f>IF(ISBLANK('Kenya 2013'!$H$71),"",'Kenya 2013'!$H$71)</f>
        <v>Yes</v>
      </c>
      <c r="EH23" s="78" t="str">
        <f>IF(ISBLANK('Kenya 2013'!$H$72),"",'Kenya 2013'!$H$72)</f>
        <v>Yes</v>
      </c>
      <c r="EI23" s="78" t="str">
        <f>IF(ISBLANK('Kenya 2013'!$H$73),"",'Kenya 2013'!$H$73)</f>
        <v>Yes</v>
      </c>
      <c r="EJ23" s="78" t="str">
        <f>IF(ISBLANK('Kenya 2013'!$H$74),"",'Kenya 2013'!$H$74)</f>
        <v>Yes</v>
      </c>
      <c r="EK23" s="78" t="str">
        <f>IF(ISBLANK('Kenya 2013'!$H$75),"",'Kenya 2013'!$H$75)</f>
        <v>No</v>
      </c>
      <c r="EL23" s="78" t="str">
        <f>IF(ISBLANK('Kenya 2013'!$H$76),"",'Kenya 2013'!$H$76)</f>
        <v>Yes</v>
      </c>
      <c r="EM23" s="78" t="str">
        <f>IF(ISBLANK('Kenya 2013'!$H$77),"",'Kenya 2013'!$H$77)</f>
        <v>Yes</v>
      </c>
      <c r="EN23" s="78" t="str">
        <f>IF(ISBLANK('Kenya 2013'!$H$78),"",'Kenya 2013'!$H$78)</f>
        <v>No</v>
      </c>
      <c r="EO23" s="78" t="str">
        <f>IF(ISBLANK('Kenya 2013'!$H$79),"",'Kenya 2013'!$H$79)</f>
        <v/>
      </c>
      <c r="EP23" s="78" t="str">
        <f>IF(ISBLANK('Kenya 2013'!$D$80),"",'Kenya 2013'!$D$80)</f>
        <v/>
      </c>
      <c r="EQ23" s="80"/>
      <c r="ER23" s="81" t="str">
        <f>IF(ISBLANK('Kenya 2013'!$H$82),"",'Kenya 2013'!$H$82)</f>
        <v>Yes</v>
      </c>
      <c r="ES23" s="81" t="str">
        <f>IF(ISBLANK('Kenya 2013'!$C$85),"",'Kenya 2013'!$C$85)</f>
        <v>National Contraceptives Commodity Security Strategy</v>
      </c>
      <c r="ET23" s="81" t="str">
        <f>IF(ISBLANK('Kenya 2013'!$D$85),"",'Kenya 2013'!$D$85)</f>
        <v>2007-2012</v>
      </c>
      <c r="EU23" s="81" t="str">
        <f>IF(ISBLANK('Kenya 2013'!$F$85),"",'Kenya 2013'!$F$85)</f>
        <v>Yes</v>
      </c>
      <c r="EV23" s="81" t="str">
        <f>IF(ISBLANK('Kenya 2013'!$G$85),"",'Kenya 2013'!$G$85)</f>
        <v>Yes</v>
      </c>
      <c r="EW23" s="81" t="str">
        <f>IF(ISBLANK('Kenya 2013'!$F$86),"",'Kenya 2013'!$F$86)</f>
        <v>No</v>
      </c>
      <c r="EX23" s="81" t="str">
        <f>IF(ISBLANK('Kenya 2013'!$E$87),"",'Kenya 2013'!$E$87)</f>
        <v>Not applicable</v>
      </c>
      <c r="EY23" s="81" t="str">
        <f>IF(ISBLANK('Kenya 2013'!$E$88),"",'Kenya 2013'!$E$88)</f>
        <v>Not applicable</v>
      </c>
      <c r="EZ23" s="81" t="str">
        <f>IF(ISBLANK('Kenya 2013'!$H$89),"",'Kenya 2013'!$H$89)</f>
        <v>No</v>
      </c>
      <c r="FA23" s="81" t="str">
        <f>IF(ISBLANK('Kenya 2013'!$D$90),"",'Kenya 2013'!$D$90)</f>
        <v>Not applicable</v>
      </c>
      <c r="FB23" s="81" t="str">
        <f>IF(ISBLANK('Kenya 2013'!$H$91),"",'Kenya 2013'!$H$91)</f>
        <v>Yes</v>
      </c>
      <c r="FC23" s="81" t="str">
        <f>IF(ISBLANK('Kenya 2013'!$D$92),"",'Kenya 2013'!$D$92)</f>
        <v>The private sector and NGOs can access contraceptive methods available for the public sector as long as they can get a Service Delivery Point (SDP) number from the Division of Reproductive Health.</v>
      </c>
      <c r="FD23" s="276"/>
      <c r="FE23" s="81" t="str">
        <f>IF(ISBLANK('Kenya 2013'!$D$95),"",'Kenya 2013'!$D$95)</f>
        <v>Community health worker</v>
      </c>
      <c r="FF23" s="81" t="str">
        <f>IF(ISBLANK('Kenya 2013'!$G$95),"",'Kenya 2013'!$G$95)</f>
        <v>Nurse</v>
      </c>
      <c r="FG23" s="81" t="str">
        <f>IF(ISBLANK('Kenya 2013'!$D$96),"",'Kenya 2013'!$D$96)</f>
        <v>Nurse</v>
      </c>
      <c r="FH23" s="81" t="str">
        <f>IF(ISBLANK('Kenya 2013'!$G$96),"",'Kenya 2013'!$G$96)</f>
        <v>Nurse</v>
      </c>
      <c r="FI23" s="81" t="str">
        <f>IF(ISBLANK('Kenya 2013'!$D$97),"",'Kenya 2013'!$D$97)</f>
        <v>Nurse</v>
      </c>
      <c r="FJ23" s="81" t="str">
        <f>IF(ISBLANK('Kenya 2013'!$G$97),"",'Kenya 2013'!$G$97)</f>
        <v>Nurse</v>
      </c>
      <c r="FK23" s="81" t="str">
        <f>IF(ISBLANK('Kenya 2013'!$D$98),"",'Kenya 2013'!$D$98)</f>
        <v>Nurse</v>
      </c>
      <c r="FL23" s="81" t="str">
        <f>IF(ISBLANK('Kenya 2013'!$G$98),"",'Kenya 2013'!$G$98)</f>
        <v>Nurse</v>
      </c>
      <c r="FM23" s="81" t="str">
        <f>IF(ISBLANK('Kenya 2013'!$D$99),"",'Kenya 2013'!$D$99)</f>
        <v>Community health worker</v>
      </c>
      <c r="FN23" s="81" t="str">
        <f>IF(ISBLANK('Kenya 2013'!$G$99),"",'Kenya 2013'!$G$99)</f>
        <v>Nurse</v>
      </c>
      <c r="FO23" s="81" t="str">
        <f>IF(ISBLANK('Kenya 2013'!$D$100),"",'Kenya 2013'!$D$100)</f>
        <v>Nurse</v>
      </c>
      <c r="FP23" s="81" t="str">
        <f>IF(ISBLANK('Kenya 2013'!$G$100),"",'Kenya 2013'!$G$100)</f>
        <v>Nurse</v>
      </c>
      <c r="FQ23" s="81" t="str">
        <f>IF(ISBLANK('Kenya 2013'!$D$101),"",'Kenya 2013'!$D$101)</f>
        <v>Clinical Officer</v>
      </c>
      <c r="FR23" s="81" t="str">
        <f>IF(ISBLANK('Kenya 2013'!$G$101),"",'Kenya 2013'!$G$101)</f>
        <v>Clinical Officer</v>
      </c>
      <c r="FS23" s="81" t="str">
        <f>IF(ISBLANK('Kenya 2013'!$D$102),"",'Kenya 2013'!$D$102)</f>
        <v>Nurse</v>
      </c>
      <c r="FT23" s="81" t="str">
        <f>IF(ISBLANK('Kenya 2013'!$G$102),"",'Kenya 2013'!$G$102)</f>
        <v>Nurse</v>
      </c>
      <c r="FU23" s="81" t="str">
        <f>IF(ISBLANK('Kenya 2013'!$D$103),"",'Kenya 2013'!$D$103)</f>
        <v>In the public sector, all facility levels are allowed to dispense all contraceptive methods, as long as there are skilled health care workers. In the private sector, only registered pharmacies, clinics, nursing homes, and hospitals are allowed to sell or dispense these methods</v>
      </c>
      <c r="FV23" s="87"/>
      <c r="FW23" s="81" t="str">
        <f>IF(ISBLANK('Kenya 2013'!$D$106),"",'Kenya 2013'!$D$106)</f>
        <v>No</v>
      </c>
      <c r="FX23" s="81" t="str">
        <f>IF(ISBLANK('Kenya 2013'!$E$106),"",'Kenya 2013'!$E$106)</f>
        <v/>
      </c>
      <c r="FY23" s="81" t="str">
        <f>IF(ISBLANK('Kenya 2013'!$H$106),"",'Kenya 2013'!$H$106)</f>
        <v/>
      </c>
      <c r="FZ23" s="81" t="str">
        <f>IF(ISBLANK('Kenya 2013'!$D$107),"",'Kenya 2013'!$D$107)</f>
        <v>No</v>
      </c>
      <c r="GA23" s="81" t="str">
        <f>IF(ISBLANK('Kenya 2013'!$E$107),"",'Kenya 2013'!$E$107)</f>
        <v/>
      </c>
      <c r="GB23" s="81" t="str">
        <f>IF(ISBLANK('Kenya 2013'!$H$107),"",'Kenya 2013'!$H$107)</f>
        <v/>
      </c>
      <c r="GC23" s="81" t="str">
        <f>IF(ISBLANK('Kenya 2013'!$D$108),"",'Kenya 2013'!$D$108)</f>
        <v>No</v>
      </c>
      <c r="GD23" s="81" t="str">
        <f>IF(ISBLANK('Kenya 2013'!$E$108),"",'Kenya 2013'!$E$108)</f>
        <v/>
      </c>
      <c r="GE23" s="81" t="str">
        <f>IF(ISBLANK('Kenya 2013'!$H$108),"",'Kenya 2013'!$H$108)</f>
        <v/>
      </c>
      <c r="GF23" s="82"/>
      <c r="GG23" s="81" t="str">
        <f>IF(ISBLANK('Kenya 2013'!$G$111),"",'Kenya 2013'!$G$111)</f>
        <v>No</v>
      </c>
      <c r="GH23" s="81" t="str">
        <f>IF(ISBLANK('Kenya 2013'!$G$112),"",'Kenya 2013'!$G$112)</f>
        <v>No</v>
      </c>
      <c r="GI23" s="81" t="str">
        <f>IF(ISBLANK('Kenya 2013'!$G$113),"",'Kenya 2013'!$G$113)</f>
        <v>Not applicable</v>
      </c>
      <c r="GJ23" s="81" t="str">
        <f>IF(ISBLANK('Kenya 2013'!$D$114),"",'Kenya 2013'!$D$114)</f>
        <v>Not applicable</v>
      </c>
      <c r="GK23" s="82"/>
      <c r="GL23" s="81" t="str">
        <f>IF(ISBLANK('Kenya 2013'!$G$116),"",'Kenya 2013'!$G$116)</f>
        <v>Yes</v>
      </c>
      <c r="GM23" s="81" t="str">
        <f>IF(ISBLANK('Kenya 2013'!$G$117),"",'Kenya 2013'!$G$117)</f>
        <v>Yes</v>
      </c>
      <c r="GN23" s="81" t="str">
        <f>IF(ISBLANK('Kenya 2013'!$G$118),"",'Kenya 2013'!$G$118)</f>
        <v>Yes</v>
      </c>
      <c r="GO23" s="81" t="str">
        <f>IF(ISBLANK('Kenya 2013'!$G$119),"",'Kenya 2013'!$G$119)</f>
        <v>Yes</v>
      </c>
      <c r="GP23" s="81" t="str">
        <f>IF(ISBLANK('Kenya 2013'!$G$120),"",'Kenya 2013'!$G$120)</f>
        <v>Yes</v>
      </c>
      <c r="GQ23" s="81" t="str">
        <f>IF(ISBLANK('Kenya 2013'!$G$121),"",'Kenya 2013'!$G$121)</f>
        <v>Yes</v>
      </c>
      <c r="GR23" s="81" t="str">
        <f>IF(ISBLANK('Kenya 2013'!$G$122),"",'Kenya 2013'!$G$122)</f>
        <v>Yes</v>
      </c>
      <c r="GS23" s="81" t="str">
        <f>IF(ISBLANK('Kenya 2013'!$G$123),"",'Kenya 2013'!$G$123)</f>
        <v>Yes</v>
      </c>
      <c r="GT23" s="81" t="str">
        <f>IF(ISBLANK('Kenya 2013'!$G$124),"",'Kenya 2013'!$G$124)</f>
        <v>No</v>
      </c>
      <c r="GU23" s="81" t="str">
        <f>IF(ISBLANK('Kenya 2013'!$G$125),"",'Kenya 2013'!$G$125)</f>
        <v>No</v>
      </c>
      <c r="GV23" s="81" t="str">
        <f>IF(ISBLANK('Kenya 2013'!$F$126),"",'Kenya 2013'!$F$126)</f>
        <v>Not applicable</v>
      </c>
      <c r="GW23" s="81">
        <f>IF(ISBLANK('Kenya 2013'!$F$127),"",'Kenya 2013'!$F$127)</f>
        <v>2010</v>
      </c>
      <c r="GX23" s="81" t="str">
        <f>IF(ISBLANK('Kenya 2013'!$D$128),"",'Kenya 2013'!$D$128)</f>
        <v>Kenya Essential Medicines List 2010</v>
      </c>
      <c r="GY23" s="81" t="str">
        <f>IF(ISBLANK('Kenya 2013'!$D$129),"",'Kenya 2013'!$D$129)</f>
        <v/>
      </c>
      <c r="GZ23" s="82"/>
      <c r="HA23" s="81">
        <f>IF(ISBLANK('Kenya 2013'!$F$131),"",'Kenya 2013'!$F$131)</f>
        <v>2005</v>
      </c>
      <c r="HB23" s="81" t="str">
        <f>IF(ISBLANK('Kenya 2013'!$G$132),"",'Kenya 2013'!$G$132)</f>
        <v>No</v>
      </c>
      <c r="HC23" s="81" t="str">
        <f>IF(ISBLANK('Kenya 2013'!$G$133),"",'Kenya 2013'!$G$133)</f>
        <v>No</v>
      </c>
      <c r="HD23" s="81" t="str">
        <f>IF(ISBLANK('Kenya 2013'!$G$134),"",'Kenya 2013'!$G$134)</f>
        <v>Yes</v>
      </c>
      <c r="HE23" s="81" t="str">
        <f>IF(ISBLANK('Kenya 2013'!$G$135),"",'Kenya 2013'!$G$135)</f>
        <v>No</v>
      </c>
      <c r="HF23" s="81" t="str">
        <f>IF(ISBLANK('Kenya 2013'!$D$136),"",'Kenya 2013'!$D$136)</f>
        <v/>
      </c>
      <c r="HG23" s="90"/>
      <c r="HH23" s="83" t="str">
        <f>IF(ISBLANK('Kenya 2013'!$G$138),"",'Kenya 2013'!$G$138)</f>
        <v>Yes</v>
      </c>
      <c r="HI23" s="84"/>
      <c r="HJ23" s="83" t="str">
        <f>IF(ISBLANK('Kenya 2013'!$G$140),"",'Kenya 2013'!$G$140)</f>
        <v>No</v>
      </c>
      <c r="HK23" s="83" t="str">
        <f>IF(ISBLANK('Kenya 2013'!$G$141),"",'Kenya 2013'!$G$141)</f>
        <v>No</v>
      </c>
      <c r="HL23" s="83" t="str">
        <f>IF(ISBLANK('Kenya 2013'!$G$142),"",'Kenya 2013'!$G$142)</f>
        <v>Yes</v>
      </c>
      <c r="HM23" s="83" t="str">
        <f>IF(ISBLANK('Kenya 2013'!$G$143),"",'Kenya 2013'!$G$143)</f>
        <v>Yes</v>
      </c>
      <c r="HN23" s="83" t="str">
        <f>IF(ISBLANK('Kenya 2013'!$G$144),"",'Kenya 2013'!$G$144)</f>
        <v>No</v>
      </c>
      <c r="HO23" s="83" t="str">
        <f>IF(ISBLANK('Kenya 2013'!$G$145),"",'Kenya 2013'!$G$145)</f>
        <v>No</v>
      </c>
      <c r="HP23" s="83" t="str">
        <f>IF(ISBLANK('Kenya 2013'!$G$146),"",'Kenya 2013'!$G$146)</f>
        <v>Yes</v>
      </c>
      <c r="HQ23" s="83" t="str">
        <f>IF(ISBLANK('Kenya 2013'!$G$147),"",'Kenya 2013'!$G$147)</f>
        <v>Yes</v>
      </c>
      <c r="HR23" s="83" t="str">
        <f>IF(ISBLANK('Kenya 2013'!$G$148),"",'Kenya 2013'!$G$148)</f>
        <v>Not applicable</v>
      </c>
      <c r="HS23" s="83" t="str">
        <f>IF(ISBLANK('Kenya 2013'!$F$149),"",'Kenya 2013'!$F$149)</f>
        <v>04/12-03/13</v>
      </c>
      <c r="HT23" s="83" t="str">
        <f>IF(ISBLANK('Kenya 2013'!$F$150),"",'Kenya 2013'!$F$150)</f>
        <v>KEMSA monthly stock reports</v>
      </c>
      <c r="HU23" s="84"/>
      <c r="HV23" s="83" t="str">
        <f>IF(ISBLANK('Kenya 2013'!$G$152),"",'Kenya 2013'!$G$152)</f>
        <v>Yes</v>
      </c>
      <c r="HW23" s="83" t="str">
        <f>IF(ISBLANK('Kenya 2013'!$G$153),"",'Kenya 2013'!$G$153)</f>
        <v>No</v>
      </c>
      <c r="HX23" s="88" t="str">
        <f>IF(ISBLANK('Kenya 2013'!$D$154),"",'Kenya 2013'!$D$154)</f>
        <v>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v>
      </c>
      <c r="HY23" s="762" t="s">
        <v>280</v>
      </c>
    </row>
    <row r="24" spans="1:233" ht="39.950000000000003" customHeight="1">
      <c r="A24" s="846" t="s">
        <v>296</v>
      </c>
      <c r="B24" s="85"/>
      <c r="C24" s="72" t="str">
        <f>IF(ISBLANK('Liberia 2013'!$H$12),"",'Liberia 2013'!$H$12)</f>
        <v>Yes</v>
      </c>
      <c r="D24" s="72" t="str">
        <f>IF(ISBLANK('Liberia 2013'!$D$13),"",'Liberia 2013'!$D$13)</f>
        <v>The Supply Chain Technical Working Group and the Reproductive Health Technical Committee with its subcommittee called the Reproductive Health Commodity Security Committee</v>
      </c>
      <c r="E24" s="107"/>
      <c r="F24" s="72" t="str">
        <f>IF(ISBLANK('Liberia 2013'!$D$15),"",'Liberia 2013'!$D$15)</f>
        <v>Yes</v>
      </c>
      <c r="G24" s="72" t="str">
        <f>IF(ISBLANK('Liberia 2013'!$F$15),"",'Liberia 2013'!$F$15)</f>
        <v>Population Services International (PSI)</v>
      </c>
      <c r="H24" s="72" t="str">
        <f>IF(ISBLANK('Liberia 2013'!$D$16),"",'Liberia 2013'!$D$16)</f>
        <v>Yes</v>
      </c>
      <c r="I24" s="72" t="str">
        <f>IF(ISBLANK('Liberia 2013'!$F$16),"",'Liberia 2013'!$F$16)</f>
        <v>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v>
      </c>
      <c r="J24" s="72" t="str">
        <f>IF(ISBLANK('Liberia 2013'!$D$17),"",'Liberia 2013'!$D$17)</f>
        <v>Yes</v>
      </c>
      <c r="K24" s="72" t="str">
        <f>IF(ISBLANK('Liberia 2013'!$F$17),"",'Liberia 2013'!$F$17)</f>
        <v>Planned Parenthood Association of Liberia</v>
      </c>
      <c r="L24" s="72" t="str">
        <f>IF(ISBLANK('Liberia 2013'!$D$18),"",'Liberia 2013'!$D$18)</f>
        <v>Yes</v>
      </c>
      <c r="M24" s="72" t="str">
        <f>IF(ISBLANK('Liberia 2013'!$F$18),"",'Liberia 2013'!$F$18)</f>
        <v>USAID</v>
      </c>
      <c r="N24" s="72" t="str">
        <f>IF(ISBLANK('Liberia 2013'!$D$19),"",'Liberia 2013'!$D$19)</f>
        <v>Yes</v>
      </c>
      <c r="O24" s="72" t="str">
        <f>IF(ISBLANK('Liberia 2013'!$F$19),"",'Liberia 2013'!$F$19)</f>
        <v>UNFPA, UNICEF, WHO</v>
      </c>
      <c r="P24" s="72" t="str">
        <f>IF(ISBLANK('Liberia 2013'!$D$20),"",'Liberia 2013'!$D$20)</f>
        <v>Yes</v>
      </c>
      <c r="Q24" s="72" t="str">
        <f>IF(ISBLANK('Liberia 2013'!$F$20),"",'Liberia 2013'!$F$20)</f>
        <v>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v>
      </c>
      <c r="R24" s="72" t="str">
        <f>IF(ISBLANK('Liberia 2013'!$D$21),"",'Liberia 2013'!$D$21)</f>
        <v>Yes</v>
      </c>
      <c r="S24" s="72" t="str">
        <f>IF(ISBLANK('Liberia 2013'!$F$21),"",'Liberia 2013'!$F$21)</f>
        <v>National Drug Service (NDS)</v>
      </c>
      <c r="T24" s="72" t="str">
        <f>IF(ISBLANK('Liberia 2013'!$D$22),"",'Liberia 2013'!$D$22)</f>
        <v>Yes</v>
      </c>
      <c r="U24" s="72" t="str">
        <f>IF(ISBLANK('Liberia 2013'!$F$22),"",'Liberia 2013'!$F$22)</f>
        <v xml:space="preserve">Population Policy Coordination Unit (PPCU)  </v>
      </c>
      <c r="V24" s="72" t="str">
        <f>IF(ISBLANK('Liberia 2013'!$D$23),"",'Liberia 2013'!$D$23)</f>
        <v/>
      </c>
      <c r="W24" s="72" t="str">
        <f>IF(ISBLANK('Liberia 2013'!$F$23),"",'Liberia 2013'!$F$23)</f>
        <v/>
      </c>
      <c r="X24" s="72" t="str">
        <f>IF(ISBLANK('Liberia 2013'!$H$24),"",'Liberia 2013'!$H$24)</f>
        <v>6 or more times</v>
      </c>
      <c r="Y24" s="72" t="str">
        <f>IF(ISBLANK('Liberia 2013'!$H$25),"",'Liberia 2013'!$H$25)</f>
        <v>Yes</v>
      </c>
      <c r="Z24" s="72" t="str">
        <f>IF(ISBLANK('Liberia 2013'!$D$26),"",'Liberia 2013'!$D$26)</f>
        <v>Yes</v>
      </c>
      <c r="AA24" s="72" t="str">
        <f>IF(ISBLANK('Liberia 2013'!$F$26),"",'Liberia 2013'!$F$26)</f>
        <v>A famous member of the entertainment industry of Liberia</v>
      </c>
      <c r="AB24" s="72" t="str">
        <f>IF(ISBLANK('Liberia 2013'!$H$26),"",'Liberia 2013'!$H$26)</f>
        <v>Maternal Newborn and Child Health Good Will Amdassabor</v>
      </c>
      <c r="AC24" s="86"/>
      <c r="AD24" s="73" t="str">
        <f>IF(ISBLANK('Liberia 2013'!$F$28),"",'Liberia 2013'!$F$28)</f>
        <v>July</v>
      </c>
      <c r="AE24" s="73" t="str">
        <f>IF(ISBLANK('Liberia 2013'!$H$28),"",'Liberia 2013'!$H$28)</f>
        <v>June</v>
      </c>
      <c r="AF24" s="371">
        <f>IF(ISBLANK('Liberia 2013'!$G$29),"",'Liberia 2013'!$G$29)</f>
        <v>1254669</v>
      </c>
      <c r="AG24" s="109" t="str">
        <f>IF(ISBLANK('Liberia 2013'!$E$30),"",'Liberia 2013'!$E$30)</f>
        <v xml:space="preserve">01/12-12/12 - The contraceptive needs are done based on the 2 lead procurement agencies' fiscal year (January - December) and not on the Ministry's fical year (July - June) </v>
      </c>
      <c r="AH24" s="109" t="str">
        <f>IF(ISBLANK('Liberia 2013'!$G$30),"",'Liberia 2013'!$G$30)</f>
        <v>USAID | DELIVER PROJECT and Family Health Division, Planned Parenthood Association of Liberia (PPAL), Rehabilitating Basic Health Services (RBHS),  Maternal Child Health Integrated Program (MCHIP), Supply Chain Management Unit, UNFPA and USAID</v>
      </c>
      <c r="AI24" s="109" t="str">
        <f>IF(ISBLANK('Liberia 2013'!$H$31),"",'Liberia 2013'!$H$31)</f>
        <v>Yes</v>
      </c>
      <c r="AJ24" s="74" t="str">
        <f>IF(ISBLANK('Liberia 2013'!$H$32),"",'Liberia 2013'!$H$32)</f>
        <v>Yes</v>
      </c>
      <c r="AK24" s="74">
        <f>IF(ISBLANK('Liberia 2013'!$E$35),"",'Liberia 2013'!$E$35)</f>
        <v>10000</v>
      </c>
      <c r="AL24" s="73" t="str">
        <f>IF(ISBLANK('Liberia 2013'!$F$35),"",'Liberia 2013'!$F$35)</f>
        <v>07/11-06/12</v>
      </c>
      <c r="AM24" s="73" t="str">
        <f>IF(ISBLANK('Liberia 2013'!$G$35),"",'Liberia 2013'!$G$35)</f>
        <v>Ministry records</v>
      </c>
      <c r="AN24" s="73" t="str">
        <f>IF(ISBLANK('Liberia 2013'!$H$35),"",'Liberia 2013'!$H$35)</f>
        <v>The fund is not allocated for contraceptives alone but also includes all reproductive health commodities, of which contraceptives are a part.</v>
      </c>
      <c r="AO24" s="74">
        <f>IF(ISBLANK('Liberia 2013'!$E$36),"",'Liberia 2013'!$E$36)</f>
        <v>0</v>
      </c>
      <c r="AP24" s="73" t="str">
        <f>IF(ISBLANK('Liberia 2013'!$F$36),"",'Liberia 2013'!$F$36)</f>
        <v>07/11-06/12</v>
      </c>
      <c r="AQ24" s="73" t="str">
        <f>IF(ISBLANK('Liberia 2013'!$G$36),"",'Liberia 2013'!$G$36)</f>
        <v/>
      </c>
      <c r="AR24" s="73" t="str">
        <f>IF(ISBLANK('Liberia 2013'!$H$36),"",'Liberia 2013'!$H$36)</f>
        <v/>
      </c>
      <c r="AS24" s="74">
        <f>IF(ISBLANK('Liberia 2013'!$E$37),"",'Liberia 2013'!$E$37)</f>
        <v>10000</v>
      </c>
      <c r="AT24" s="73" t="str">
        <f>IF(ISBLANK('Liberia 2013'!$H$37),"",'Liberia 2013'!$H$37)</f>
        <v/>
      </c>
      <c r="AU24" s="73" t="str">
        <f>IF(ISBLANK('Liberia 2013'!$H$38),"",'Liberia 2013'!$H$38)</f>
        <v>No</v>
      </c>
      <c r="AV24" s="73" t="str">
        <f>IF(ISBLANK('Liberia 2013'!$D$41),"",'Liberia 2013'!$D$41)</f>
        <v>No</v>
      </c>
      <c r="AW24" s="73" t="str">
        <f>IF(ISBLANK('Liberia 2013'!$D$42),"",'Liberia 2013'!$D$42)</f>
        <v>Not applicable</v>
      </c>
      <c r="AX24" s="74">
        <f>IF(ISBLANK('Liberia 2013'!$E$41),"",'Liberia 2013'!$E$41)</f>
        <v>0</v>
      </c>
      <c r="AY24" s="74" t="str">
        <f>IF(ISBLANK('Liberia 2013'!$F$41),"",'Liberia 2013'!$F$41)</f>
        <v>07/11-06/12</v>
      </c>
      <c r="AZ24" s="74" t="str">
        <f>IF(ISBLANK('Liberia 2013'!$G$41),"",'Liberia 2013'!$G$41)</f>
        <v>Ministry's record</v>
      </c>
      <c r="BA24" s="73" t="str">
        <f>IF(ISBLANK('Liberia 2013'!$H$41),"",'Liberia 2013'!$H$41)</f>
        <v>The 10,000 USD allocated was not spent for the procurement of contraceptives or any other reproductive health commodities</v>
      </c>
      <c r="BB24" s="73" t="str">
        <f>IF(ISBLANK('Liberia 2013'!$D$43),"",'Liberia 2013'!$D$43)</f>
        <v>No</v>
      </c>
      <c r="BC24" s="74" t="str">
        <f>IF(ISBLANK('Liberia 2013'!$D$44),"",'Liberia 2013'!$D$44)</f>
        <v>Not applicable</v>
      </c>
      <c r="BD24" s="74">
        <f>IF(ISBLANK('Liberia 2013'!$E$43),"",'Liberia 2013'!$E$43)</f>
        <v>0</v>
      </c>
      <c r="BE24" s="74" t="str">
        <f>IF(ISBLANK('Liberia 2013'!$F$43),"",'Liberia 2013'!$F$43)</f>
        <v>07/11-06/12</v>
      </c>
      <c r="BF24" s="74" t="str">
        <f>IF(ISBLANK('Liberia 2013'!$G$43),"",'Liberia 2013'!$G$43)</f>
        <v>Ministry's records</v>
      </c>
      <c r="BG24" s="73" t="str">
        <f>IF(ISBLANK('Liberia 2013'!$H$43),"",'Liberia 2013'!$H$43)</f>
        <v/>
      </c>
      <c r="BH24" s="763">
        <f>IF(ISBLANK('Liberia 2013'!$E$45),"",'Liberia 2013'!$E$45)</f>
        <v>0</v>
      </c>
      <c r="BI24" s="73" t="str">
        <f>IF(ISBLANK('Liberia 2013'!$H$45),"",'Liberia 2013'!$H$45)</f>
        <v/>
      </c>
      <c r="BJ24" s="75"/>
      <c r="BK24" s="73" t="str">
        <f>IF(ISBLANK('Liberia 2013'!$D$49),"",'Liberia 2013'!$D$49)</f>
        <v>Yes</v>
      </c>
      <c r="BL24" s="74" t="str">
        <f>IF(ISBLANK('Liberia 2013'!$D$50),"",'Liberia 2013'!$D$50)</f>
        <v>USAID and UNFPA</v>
      </c>
      <c r="BM24" s="74">
        <f>IF(ISBLANK('Liberia 2013'!$E$49),"",'Liberia 2013'!$E$49)</f>
        <v>466594</v>
      </c>
      <c r="BN24" s="74" t="str">
        <f>IF(ISBLANK('Liberia 2013'!$F$49),"",'Liberia 2013'!$F$49)</f>
        <v>01/12-12/12</v>
      </c>
      <c r="BO24" s="74" t="str">
        <f>IF(ISBLANK('Liberia 2013'!$G$49),"",'Liberia 2013'!$G$49)</f>
        <v>PipeLine</v>
      </c>
      <c r="BP24" s="73" t="str">
        <f>IF(ISBLANK('Liberia 2013'!$H$49),"",'Liberia 2013'!$H$49)</f>
        <v>Total amount of forecasted funds or in-kind donations for contraceptives was not achieved</v>
      </c>
      <c r="BQ24" s="73" t="str">
        <f>IF(ISBLANK('Liberia 2013'!$D$51),"",'Liberia 2013'!$D$51)</f>
        <v>No</v>
      </c>
      <c r="BR24" s="74">
        <f>IF(ISBLANK('Liberia 2013'!$E$51),"",'Liberia 2013'!$E$51)</f>
        <v>0</v>
      </c>
      <c r="BS24" s="74" t="str">
        <f>IF(ISBLANK('Liberia 2013'!$F$51),"",'Liberia 2013'!$F$51)</f>
        <v>01/12-12/12</v>
      </c>
      <c r="BT24" s="89" t="str">
        <f>IF(ISBLANK('Liberia 2013'!$G$51),"",'Liberia 2013'!$G$51)</f>
        <v/>
      </c>
      <c r="BU24" s="74" t="str">
        <f>IF(ISBLANK('Liberia 2013'!$H$51),"",'Liberia 2013'!$H$51)</f>
        <v/>
      </c>
      <c r="BV24" s="73" t="str">
        <f>IF(ISBLANK('Liberia 2013'!$D$52),"",'Liberia 2013'!$D$52)</f>
        <v>No</v>
      </c>
      <c r="BW24" s="74">
        <f>IF(ISBLANK('Liberia 2013'!$E$52),"",'Liberia 2013'!$E$52)</f>
        <v>0</v>
      </c>
      <c r="BX24" s="73" t="str">
        <f>IF(ISBLANK('Liberia 2013'!$F$52),"",'Liberia 2013'!$F$52)</f>
        <v>01/12-12/12</v>
      </c>
      <c r="BY24" s="74" t="str">
        <f>IF(ISBLANK('Liberia 2013'!$G$52),"",'Liberia 2013'!$G$52)</f>
        <v/>
      </c>
      <c r="BZ24" s="74" t="str">
        <f>IF(ISBLANK('Liberia 2013'!$H$52),"",'Liberia 2013'!$H$52)</f>
        <v/>
      </c>
      <c r="CA24" s="763">
        <f>IF(ISBLANK('Liberia 2013'!$E$53),"",'Liberia 2013'!$E$53)</f>
        <v>466594</v>
      </c>
      <c r="CB24" s="74" t="str">
        <f>IF(ISBLANK('Liberia 2013'!$H$53),"",'Liberia 2013'!$H$53)</f>
        <v/>
      </c>
      <c r="CC24" s="76">
        <f>IF(ISBLANK('Liberia 2013'!$F$56),"",'Liberia 2013'!$F$56)</f>
        <v>0</v>
      </c>
      <c r="CD24" s="73" t="str">
        <f>IF(ISBLANK('Liberia 2013'!$G$56),"",'Liberia 2013'!$G$56)</f>
        <v>Comments:</v>
      </c>
      <c r="CE24" s="76" t="str">
        <f>IF(ISBLANK('Liberia 2013'!$F$57),"",'Liberia 2013'!$F$57)</f>
        <v>Not applicable</v>
      </c>
      <c r="CF24" s="73" t="str">
        <f>IF(ISBLANK('Liberia 2013'!$G$57),"",'Liberia 2013'!$G$57)</f>
        <v>Comments: Government funds were not spent on the procurement of contraceptives</v>
      </c>
      <c r="CG24" s="76">
        <f>IF(ISBLANK('Liberia 2013'!$F$58),"",'Liberia 2013'!$F$58)</f>
        <v>0.37188613092377354</v>
      </c>
      <c r="CH24" s="73" t="str">
        <f>IF(ISBLANK('Liberia 2013'!$G$58),"",'Liberia 2013'!$G$58)</f>
        <v>Comments: 37% of the total needs</v>
      </c>
      <c r="CI24" s="73" t="str">
        <f>IF(ISBLANK('Liberia 2013'!$F$59),"",'Liberia 2013'!$F$59)</f>
        <v>Yes</v>
      </c>
      <c r="CJ24" s="73" t="str">
        <f>IF(ISBLANK('Liberia 2013'!$G$59),"",'Liberia 2013'!$G$59)</f>
        <v xml:space="preserve">Comments: Commitment for the procurement of emergency contraceptive kits for use by the public sector
</v>
      </c>
      <c r="CK24" s="73" t="str">
        <f>IF(ISBLANK('Liberia 2013'!$F$61),"",'Liberia 2013'!$F$61)</f>
        <v>Not applicable</v>
      </c>
      <c r="CL24" s="73" t="str">
        <f>IF(ISBLANK('Liberia 2013'!$F$62),"",'Liberia 2013'!$F$62)</f>
        <v>Not applicable</v>
      </c>
      <c r="CM24" s="73" t="str">
        <f>IF(ISBLANK('Liberia 2013'!$F$63),"",'Liberia 2013'!$F$63)</f>
        <v>Not applicable</v>
      </c>
      <c r="CN24" s="73" t="str">
        <f>IF(ISBLANK('Liberia 2013'!$D$64),"",'Liberia 2013'!$D$64)</f>
        <v xml:space="preserve">At the central level we experienced stockouts of female condoms in the last quarter and emergency contraceptives (EC) for the entire year. Other commodities did not have stockouts at the central level but did have stockouts at the the service delivery points. These were due to supply chain issues (transportation, distribution, capacity, inadequate human resources, etc.). </v>
      </c>
      <c r="CO24" s="106"/>
      <c r="CP24" s="77"/>
      <c r="CQ24" s="78" t="str">
        <f>IF(ISBLANK('Liberia 2013'!$D$68),"",'Liberia 2013'!$D$68)</f>
        <v>Yes</v>
      </c>
      <c r="CR24" s="78" t="str">
        <f>IF(ISBLANK('Liberia 2013'!$D$69),"",'Liberia 2013'!$D$69)</f>
        <v>Yes</v>
      </c>
      <c r="CS24" s="78" t="str">
        <f>IF(ISBLANK('Liberia 2013'!$D$70),"",'Liberia 2013'!$D$70)</f>
        <v>Yes</v>
      </c>
      <c r="CT24" s="78" t="str">
        <f>IF(ISBLANK('Liberia 2013'!$D$71),"",'Liberia 2013'!$D$71)</f>
        <v>Yes</v>
      </c>
      <c r="CU24" s="78" t="str">
        <f>IF(ISBLANK('Liberia 2013'!$D$72),"",'Liberia 2013'!$D$72)</f>
        <v>Yes</v>
      </c>
      <c r="CV24" s="78" t="str">
        <f>IF(ISBLANK('Liberia 2013'!$D$73),"",'Liberia 2013'!$D$73)</f>
        <v>Yes</v>
      </c>
      <c r="CW24" s="78" t="str">
        <f>IF(ISBLANK('Liberia 2013'!$D$74),"",'Liberia 2013'!$D$74)</f>
        <v>Yes</v>
      </c>
      <c r="CX24" s="78" t="str">
        <f>IF(ISBLANK('Liberia 2013'!$D$75),"",'Liberia 2013'!$D$75)</f>
        <v>Yes</v>
      </c>
      <c r="CY24" s="78" t="str">
        <f>IF(ISBLANK('Liberia 2013'!$D$76),"",'Liberia 2013'!$D$76)</f>
        <v>No</v>
      </c>
      <c r="CZ24" s="78" t="str">
        <f>IF(ISBLANK('Liberia 2013'!$D$77),"",'Liberia 2013'!$D$77)</f>
        <v>Yes</v>
      </c>
      <c r="DA24" s="78" t="str">
        <f>IF(ISBLANK('Liberia 2013'!$D$78),"",'Liberia 2013'!$D$78)</f>
        <v>No</v>
      </c>
      <c r="DB24" s="78" t="str">
        <f>IF(ISBLANK('Liberia 2013'!$D$79),"",'Liberia 2013'!$D$79)</f>
        <v>No</v>
      </c>
      <c r="DC24" s="77"/>
      <c r="DD24" s="78" t="str">
        <f>IF(ISBLANK('Liberia 2013'!$F$68),"",'Liberia 2013'!$F$68)</f>
        <v>Yes</v>
      </c>
      <c r="DE24" s="78" t="str">
        <f>IF(ISBLANK('Liberia 2013'!$F$69),"",'Liberia 2013'!$F$69)</f>
        <v>Yes</v>
      </c>
      <c r="DF24" s="78" t="str">
        <f>IF(ISBLANK('Liberia 2013'!$F$70),"",'Liberia 2013'!$F$70)</f>
        <v>Yes</v>
      </c>
      <c r="DG24" s="78" t="str">
        <f>IF(ISBLANK('Liberia 2013'!$F$71),"",'Liberia 2013'!$F$71)</f>
        <v>Yes</v>
      </c>
      <c r="DH24" s="78" t="str">
        <f>IF(ISBLANK('Liberia 2013'!$F$72),"",'Liberia 2013'!$F$72)</f>
        <v>Yes</v>
      </c>
      <c r="DI24" s="78" t="str">
        <f>IF(ISBLANK('Liberia 2013'!$F$73),"",'Liberia 2013'!$F$73)</f>
        <v>Yes</v>
      </c>
      <c r="DJ24" s="78" t="str">
        <f>IF(ISBLANK('Liberia 2013'!$F$74),"",'Liberia 2013'!$F$74)</f>
        <v>Yes</v>
      </c>
      <c r="DK24" s="78" t="str">
        <f>IF(ISBLANK('Liberia 2013'!$F$75),"",'Liberia 2013'!$F$75)</f>
        <v>Yes</v>
      </c>
      <c r="DL24" s="78" t="str">
        <f>IF(ISBLANK('Liberia 2013'!$F$76),"",'Liberia 2013'!$F$76)</f>
        <v>No</v>
      </c>
      <c r="DM24" s="78" t="str">
        <f>IF(ISBLANK('Liberia 2013'!$F$77),"",'Liberia 2013'!$F$77)</f>
        <v>Yes</v>
      </c>
      <c r="DN24" s="78" t="str">
        <f>IF(ISBLANK('Liberia 2013'!$F$78),"",'Liberia 2013'!$F$78)</f>
        <v>Yes</v>
      </c>
      <c r="DO24" s="78" t="str">
        <f>IF(ISBLANK('Liberia 2013'!$F$79),"",'Liberia 2013'!$F$79)</f>
        <v>No</v>
      </c>
      <c r="DP24" s="79"/>
      <c r="DQ24" s="78" t="str">
        <f>IF(ISBLANK('Liberia 2013'!$G$68),"",'Liberia 2013'!$G$68)</f>
        <v>Yes</v>
      </c>
      <c r="DR24" s="78" t="str">
        <f>IF(ISBLANK('Liberia 2013'!$G$69),"",'Liberia 2013'!$G$69)</f>
        <v>Yes</v>
      </c>
      <c r="DS24" s="78" t="str">
        <f>IF(ISBLANK('Liberia 2013'!$G$70),"",'Liberia 2013'!$G$70)</f>
        <v>Yes</v>
      </c>
      <c r="DT24" s="78" t="str">
        <f>IF(ISBLANK('Liberia 2013'!$G$71),"",'Liberia 2013'!$G$71)</f>
        <v>Yes</v>
      </c>
      <c r="DU24" s="78" t="str">
        <f>IF(ISBLANK('Liberia 2013'!$G$72),"",'Liberia 2013'!$G$72)</f>
        <v>Yes</v>
      </c>
      <c r="DV24" s="78" t="str">
        <f>IF(ISBLANK('Liberia 2013'!$G$73),"",'Liberia 2013'!$G$73)</f>
        <v>Yes</v>
      </c>
      <c r="DW24" s="78" t="str">
        <f>IF(ISBLANK('Liberia 2013'!$G$74),"",'Liberia 2013'!$G$74)</f>
        <v>Yes</v>
      </c>
      <c r="DX24" s="78" t="str">
        <f>IF(ISBLANK('Liberia 2013'!$G$75),"",'Liberia 2013'!$G$75)</f>
        <v>Yes</v>
      </c>
      <c r="DY24" s="78" t="str">
        <f>IF(ISBLANK('Liberia 2013'!$G$76),"",'Liberia 2013'!$G$76)</f>
        <v>No</v>
      </c>
      <c r="DZ24" s="78" t="str">
        <f>IF(ISBLANK('Liberia 2013'!$G$77),"",'Liberia 2013'!$G$77)</f>
        <v>Yes</v>
      </c>
      <c r="EA24" s="78" t="str">
        <f>IF(ISBLANK('Liberia 2013'!$G$78),"",'Liberia 2013'!$G$78)</f>
        <v>Yes</v>
      </c>
      <c r="EB24" s="78" t="str">
        <f>IF(ISBLANK('Liberia 2013'!$G$79),"",'Liberia 2013'!$G$79)</f>
        <v>No</v>
      </c>
      <c r="EC24" s="79"/>
      <c r="ED24" s="78" t="str">
        <f>IF(ISBLANK('Liberia 2013'!$H$68),"",'Liberia 2013'!$H$68)</f>
        <v>No</v>
      </c>
      <c r="EE24" s="78" t="str">
        <f>IF(ISBLANK('Liberia 2013'!$H$69),"",'Liberia 2013'!$H$69)</f>
        <v>No</v>
      </c>
      <c r="EF24" s="78" t="str">
        <f>IF(ISBLANK('Liberia 2013'!$H$70),"",'Liberia 2013'!$H$70)</f>
        <v>No</v>
      </c>
      <c r="EG24" s="78" t="str">
        <f>IF(ISBLANK('Liberia 2013'!$H$71),"",'Liberia 2013'!$H$71)</f>
        <v>No</v>
      </c>
      <c r="EH24" s="78" t="str">
        <f>IF(ISBLANK('Liberia 2013'!$H$72),"",'Liberia 2013'!$H$72)</f>
        <v>No</v>
      </c>
      <c r="EI24" s="78" t="str">
        <f>IF(ISBLANK('Liberia 2013'!$H$73),"",'Liberia 2013'!$H$73)</f>
        <v>Yes</v>
      </c>
      <c r="EJ24" s="78" t="str">
        <f>IF(ISBLANK('Liberia 2013'!$H$74),"",'Liberia 2013'!$H$74)</f>
        <v>No</v>
      </c>
      <c r="EK24" s="78" t="str">
        <f>IF(ISBLANK('Liberia 2013'!$H$75),"",'Liberia 2013'!$H$75)</f>
        <v>No</v>
      </c>
      <c r="EL24" s="78" t="str">
        <f>IF(ISBLANK('Liberia 2013'!$H$76),"",'Liberia 2013'!$H$76)</f>
        <v>No</v>
      </c>
      <c r="EM24" s="78" t="str">
        <f>IF(ISBLANK('Liberia 2013'!$H$77),"",'Liberia 2013'!$H$77)</f>
        <v>No</v>
      </c>
      <c r="EN24" s="78" t="str">
        <f>IF(ISBLANK('Liberia 2013'!$H$78),"",'Liberia 2013'!$H$78)</f>
        <v>No</v>
      </c>
      <c r="EO24" s="78" t="str">
        <f>IF(ISBLANK('Liberia 2013'!$H$79),"",'Liberia 2013'!$H$79)</f>
        <v>No</v>
      </c>
      <c r="EP24" s="78" t="str">
        <f>IF(ISBLANK('Liberia 2013'!$D$80),"",'Liberia 2013'!$D$80)</f>
        <v>Vasectomy is listed among the methods of family planning but not promoted in country. There is no report on facilities providing these methods. Interestingly, Jadelle and Depo Provera are the most popular methods and have high demand.</v>
      </c>
      <c r="EQ24" s="80"/>
      <c r="ER24" s="81" t="str">
        <f>IF(ISBLANK('Liberia 2013'!$H$82),"",'Liberia 2013'!$H$82)</f>
        <v>Yes</v>
      </c>
      <c r="ES24" s="81" t="str">
        <f>IF(ISBLANK('Liberia 2013'!$C$85),"",'Liberia 2013'!$C$85)</f>
        <v>Reproductive Health Commodity Security Strategy</v>
      </c>
      <c r="ET24" s="81" t="str">
        <f>IF(ISBLANK('Liberia 2013'!$D$85),"",'Liberia 2013'!$D$85)</f>
        <v>2008-2012</v>
      </c>
      <c r="EU24" s="81" t="str">
        <f>IF(ISBLANK('Liberia 2013'!$F$85),"",'Liberia 2013'!$F$85)</f>
        <v>Yes</v>
      </c>
      <c r="EV24" s="81" t="str">
        <f>IF(ISBLANK('Liberia 2013'!$G$85),"",'Liberia 2013'!$G$85)</f>
        <v>Yes</v>
      </c>
      <c r="EW24" s="81" t="str">
        <f>IF(ISBLANK('Liberia 2013'!$F$86),"",'Liberia 2013'!$F$86)</f>
        <v>No</v>
      </c>
      <c r="EX24" s="81" t="str">
        <f>IF(ISBLANK('Liberia 2013'!$E$87),"",'Liberia 2013'!$E$87)</f>
        <v>Not applicable</v>
      </c>
      <c r="EY24" s="81" t="str">
        <f>IF(ISBLANK('Liberia 2013'!$E$88),"",'Liberia 2013'!$E$88)</f>
        <v>Not applicable</v>
      </c>
      <c r="EZ24" s="81" t="str">
        <f>IF(ISBLANK('Liberia 2013'!$H$89),"",'Liberia 2013'!$H$89)</f>
        <v>Yes</v>
      </c>
      <c r="FA24" s="81" t="str">
        <f>IF(ISBLANK('Liberia 2013'!$D$90),"",'Liberia 2013'!$D$90)</f>
        <v>Chapter 67 of the Pharmacy Law provides restrictions on pharmacists not to administer any injectables or long-term methods.</v>
      </c>
      <c r="FB24" s="81" t="str">
        <f>IF(ISBLANK('Liberia 2013'!$H$91),"",'Liberia 2013'!$H$91)</f>
        <v>Yes</v>
      </c>
      <c r="FC24" s="81" t="str">
        <f>IF(ISBLANK('Liberia 2013'!$D$92),"",'Liberia 2013'!$D$92)</f>
        <v xml:space="preserve">The Pharmacy Law regulates the movement and use of medicines, which include contraceptives. In order for the private sector to provide contraceptives, they must apply and be accredited by the Ministry of Health. </v>
      </c>
      <c r="FD24" s="276"/>
      <c r="FE24" s="81" t="str">
        <f>IF(ISBLANK('Liberia 2013'!$D$95),"",'Liberia 2013'!$D$95)</f>
        <v>Community health worker</v>
      </c>
      <c r="FF24" s="81" t="str">
        <f>IF(ISBLANK('Liberia 2013'!$G$95),"",'Liberia 2013'!$G$95)</f>
        <v>Auxiliary nurse</v>
      </c>
      <c r="FG24" s="81" t="str">
        <f>IF(ISBLANK('Liberia 2013'!$D$96),"",'Liberia 2013'!$D$96)</f>
        <v>Community health worker</v>
      </c>
      <c r="FH24" s="81" t="str">
        <f>IF(ISBLANK('Liberia 2013'!$G$96),"",'Liberia 2013'!$G$96)</f>
        <v>Auxiliary nurse</v>
      </c>
      <c r="FI24" s="81" t="str">
        <f>IF(ISBLANK('Liberia 2013'!$D$97),"",'Liberia 2013'!$D$97)</f>
        <v>Midwife</v>
      </c>
      <c r="FJ24" s="81" t="str">
        <f>IF(ISBLANK('Liberia 2013'!$G$97),"",'Liberia 2013'!$G$97)</f>
        <v>Not applicable</v>
      </c>
      <c r="FK24" s="81" t="str">
        <f>IF(ISBLANK('Liberia 2013'!$D$98),"",'Liberia 2013'!$D$98)</f>
        <v>Midwife</v>
      </c>
      <c r="FL24" s="81" t="str">
        <f>IF(ISBLANK('Liberia 2013'!$G$98),"",'Liberia 2013'!$G$98)</f>
        <v>Not applicable</v>
      </c>
      <c r="FM24" s="81" t="str">
        <f>IF(ISBLANK('Liberia 2013'!$D$99),"",'Liberia 2013'!$D$99)</f>
        <v>Community health worker</v>
      </c>
      <c r="FN24" s="81" t="str">
        <f>IF(ISBLANK('Liberia 2013'!$G$99),"",'Liberia 2013'!$G$99)</f>
        <v>Auxiliary nurse</v>
      </c>
      <c r="FO24" s="81" t="str">
        <f>IF(ISBLANK('Liberia 2013'!$D$100),"",'Liberia 2013'!$D$100)</f>
        <v>Midwife</v>
      </c>
      <c r="FP24" s="81" t="str">
        <f>IF(ISBLANK('Liberia 2013'!$G$100),"",'Liberia 2013'!$G$100)</f>
        <v>Auxiliary nurse</v>
      </c>
      <c r="FQ24" s="81" t="str">
        <f>IF(ISBLANK('Liberia 2013'!$D$101),"",'Liberia 2013'!$D$101)</f>
        <v>Doctor</v>
      </c>
      <c r="FR24" s="81" t="str">
        <f>IF(ISBLANK('Liberia 2013'!$G$101),"",'Liberia 2013'!$G$101)</f>
        <v>Doctor</v>
      </c>
      <c r="FS24" s="81" t="str">
        <f>IF(ISBLANK('Liberia 2013'!$D$102),"",'Liberia 2013'!$D$102)</f>
        <v>Midwife</v>
      </c>
      <c r="FT24" s="81" t="str">
        <f>IF(ISBLANK('Liberia 2013'!$G$102),"",'Liberia 2013'!$G$102)</f>
        <v>Not applicable</v>
      </c>
      <c r="FU24" s="81" t="str">
        <f>IF(ISBLANK('Liberia 2013'!$D$103),"",'Liberia 2013'!$D$103)</f>
        <v/>
      </c>
      <c r="FV24" s="87"/>
      <c r="FW24" s="81" t="str">
        <f>IF(ISBLANK('Liberia 2013'!$D$106),"",'Liberia 2013'!$D$106)</f>
        <v>No</v>
      </c>
      <c r="FX24" s="81" t="str">
        <f>IF(ISBLANK('Liberia 2013'!$E$106),"",'Liberia 2013'!$E$106)</f>
        <v/>
      </c>
      <c r="FY24" s="81" t="str">
        <f>IF(ISBLANK('Liberia 2013'!$H$106),"",'Liberia 2013'!$H$106)</f>
        <v/>
      </c>
      <c r="FZ24" s="81" t="str">
        <f>IF(ISBLANK('Liberia 2013'!$D$107),"",'Liberia 2013'!$D$107)</f>
        <v>No</v>
      </c>
      <c r="GA24" s="81" t="str">
        <f>IF(ISBLANK('Liberia 2013'!$E$107),"",'Liberia 2013'!$E$107)</f>
        <v/>
      </c>
      <c r="GB24" s="81" t="str">
        <f>IF(ISBLANK('Liberia 2013'!$H$107),"",'Liberia 2013'!$H$107)</f>
        <v/>
      </c>
      <c r="GC24" s="81" t="str">
        <f>IF(ISBLANK('Liberia 2013'!$D$108),"",'Liberia 2013'!$D$108)</f>
        <v>No</v>
      </c>
      <c r="GD24" s="81" t="str">
        <f>IF(ISBLANK('Liberia 2013'!$E$108),"",'Liberia 2013'!$E$108)</f>
        <v/>
      </c>
      <c r="GE24" s="81" t="str">
        <f>IF(ISBLANK('Liberia 2013'!$H$108),"",'Liberia 2013'!$H$108)</f>
        <v/>
      </c>
      <c r="GF24" s="82"/>
      <c r="GG24" s="81" t="str">
        <f>IF(ISBLANK('Liberia 2013'!$G$111),"",'Liberia 2013'!$G$111)</f>
        <v>No</v>
      </c>
      <c r="GH24" s="81" t="str">
        <f>IF(ISBLANK('Liberia 2013'!$G$112),"",'Liberia 2013'!$G$112)</f>
        <v>No</v>
      </c>
      <c r="GI24" s="81" t="str">
        <f>IF(ISBLANK('Liberia 2013'!$G$113),"",'Liberia 2013'!$G$113)</f>
        <v>Not applicable</v>
      </c>
      <c r="GJ24" s="81" t="str">
        <f>IF(ISBLANK('Liberia 2013'!$D$114),"",'Liberia 2013'!$D$114)</f>
        <v>Not applicable</v>
      </c>
      <c r="GK24" s="82"/>
      <c r="GL24" s="81" t="str">
        <f>IF(ISBLANK('Liberia 2013'!$G$116),"",'Liberia 2013'!$G$116)</f>
        <v>Yes</v>
      </c>
      <c r="GM24" s="81" t="str">
        <f>IF(ISBLANK('Liberia 2013'!$G$117),"",'Liberia 2013'!$G$117)</f>
        <v>Yes</v>
      </c>
      <c r="GN24" s="81" t="str">
        <f>IF(ISBLANK('Liberia 2013'!$G$118),"",'Liberia 2013'!$G$118)</f>
        <v>Yes</v>
      </c>
      <c r="GO24" s="81" t="str">
        <f>IF(ISBLANK('Liberia 2013'!$G$119),"",'Liberia 2013'!$G$119)</f>
        <v>No</v>
      </c>
      <c r="GP24" s="81" t="str">
        <f>IF(ISBLANK('Liberia 2013'!$G$120),"",'Liberia 2013'!$G$120)</f>
        <v>Yes</v>
      </c>
      <c r="GQ24" s="81" t="str">
        <f>IF(ISBLANK('Liberia 2013'!$G$121),"",'Liberia 2013'!$G$121)</f>
        <v>Yes</v>
      </c>
      <c r="GR24" s="81" t="str">
        <f>IF(ISBLANK('Liberia 2013'!$G$122),"",'Liberia 2013'!$G$122)</f>
        <v>Yes</v>
      </c>
      <c r="GS24" s="81" t="str">
        <f>IF(ISBLANK('Liberia 2013'!$G$123),"",'Liberia 2013'!$G$123)</f>
        <v>Yes</v>
      </c>
      <c r="GT24" s="81" t="str">
        <f>IF(ISBLANK('Liberia 2013'!$G$124),"",'Liberia 2013'!$G$124)</f>
        <v>No</v>
      </c>
      <c r="GU24" s="81" t="str">
        <f>IF(ISBLANK('Liberia 2013'!$G$125),"",'Liberia 2013'!$G$125)</f>
        <v>Yes</v>
      </c>
      <c r="GV24" s="81" t="str">
        <f>IF(ISBLANK('Liberia 2013'!$F$126),"",'Liberia 2013'!$F$126)</f>
        <v>Diaphragms, foam</v>
      </c>
      <c r="GW24" s="81" t="str">
        <f>IF(ISBLANK('Liberia 2013'!$F$127),"",'Liberia 2013'!$F$127)</f>
        <v>Validated October 2011</v>
      </c>
      <c r="GX24" s="81" t="str">
        <f>IF(ISBLANK('Liberia 2013'!$D$128),"",'Liberia 2013'!$D$128)</f>
        <v>National Therapeutic Guidelines for Liberia and Essential Medicine List</v>
      </c>
      <c r="GY24" s="81" t="str">
        <f>IF(ISBLANK('Liberia 2013'!$D$129),"",'Liberia 2013'!$D$129)</f>
        <v/>
      </c>
      <c r="GZ24" s="82"/>
      <c r="HA24" s="81">
        <f>IF(ISBLANK('Liberia 2013'!$F$131),"",'Liberia 2013'!$F$131)</f>
        <v>2008</v>
      </c>
      <c r="HB24" s="81" t="str">
        <f>IF(ISBLANK('Liberia 2013'!$G$132),"",'Liberia 2013'!$G$132)</f>
        <v>No</v>
      </c>
      <c r="HC24" s="81" t="str">
        <f>IF(ISBLANK('Liberia 2013'!$G$133),"",'Liberia 2013'!$G$133)</f>
        <v>No</v>
      </c>
      <c r="HD24" s="81" t="str">
        <f>IF(ISBLANK('Liberia 2013'!$G$134),"",'Liberia 2013'!$G$134)</f>
        <v>Yes</v>
      </c>
      <c r="HE24" s="81" t="str">
        <f>IF(ISBLANK('Liberia 2013'!$G$135),"",'Liberia 2013'!$G$135)</f>
        <v>No</v>
      </c>
      <c r="HF24" s="81" t="str">
        <f>IF(ISBLANK('Liberia 2013'!$D$136),"",'Liberia 2013'!$D$136)</f>
        <v/>
      </c>
      <c r="HG24" s="90"/>
      <c r="HH24" s="83" t="str">
        <f>IF(ISBLANK('Liberia 2013'!$G$138),"",'Liberia 2013'!$G$138)</f>
        <v>Yes</v>
      </c>
      <c r="HI24" s="84"/>
      <c r="HJ24" s="83" t="str">
        <f>IF(ISBLANK('Liberia 2013'!$G$140),"",'Liberia 2013'!$G$140)</f>
        <v>No</v>
      </c>
      <c r="HK24" s="83" t="str">
        <f>IF(ISBLANK('Liberia 2013'!$G$141),"",'Liberia 2013'!$G$141)</f>
        <v>No</v>
      </c>
      <c r="HL24" s="83" t="str">
        <f>IF(ISBLANK('Liberia 2013'!$G$142),"",'Liberia 2013'!$G$142)</f>
        <v>No</v>
      </c>
      <c r="HM24" s="83" t="str">
        <f>IF(ISBLANK('Liberia 2013'!$G$143),"",'Liberia 2013'!$G$143)</f>
        <v>No</v>
      </c>
      <c r="HN24" s="83" t="str">
        <f>IF(ISBLANK('Liberia 2013'!$G$144),"",'Liberia 2013'!$G$144)</f>
        <v>No</v>
      </c>
      <c r="HO24" s="83" t="str">
        <f>IF(ISBLANK('Liberia 2013'!$G$145),"",'Liberia 2013'!$G$145)</f>
        <v>No</v>
      </c>
      <c r="HP24" s="83" t="str">
        <f>IF(ISBLANK('Liberia 2013'!$G$146),"",'Liberia 2013'!$G$146)</f>
        <v>Yes</v>
      </c>
      <c r="HQ24" s="83" t="str">
        <f>IF(ISBLANK('Liberia 2013'!$G$147),"",'Liberia 2013'!$G$147)</f>
        <v>Yes</v>
      </c>
      <c r="HR24" s="83" t="str">
        <f>IF(ISBLANK('Liberia 2013'!$G$148),"",'Liberia 2013'!$G$148)</f>
        <v>No</v>
      </c>
      <c r="HS24" s="83" t="str">
        <f>IF(ISBLANK('Liberia 2013'!$F$149),"",'Liberia 2013'!$F$149)</f>
        <v>01/12-12/12</v>
      </c>
      <c r="HT24" s="83" t="str">
        <f>IF(ISBLANK('Liberia 2013'!$F$150),"",'Liberia 2013'!$F$150)</f>
        <v>Warehouse Report and Procurement Planning and Monitoring Report (PPMR)</v>
      </c>
      <c r="HU24" s="84"/>
      <c r="HV24" s="83" t="str">
        <f>IF(ISBLANK('Liberia 2013'!$G$152),"",'Liberia 2013'!$G$152)</f>
        <v>Yes</v>
      </c>
      <c r="HW24" s="83" t="str">
        <f>IF(ISBLANK('Liberia 2013'!$G$153),"",'Liberia 2013'!$G$153)</f>
        <v>No</v>
      </c>
      <c r="HX24" s="88" t="str">
        <f>IF(ISBLANK('Liberia 2013'!$D$154),"",'Liberia 2013'!$D$154)</f>
        <v>More partners are now aware of commodity security but coordiantion remains a constraint.</v>
      </c>
      <c r="HY24" s="762" t="s">
        <v>280</v>
      </c>
    </row>
    <row r="25" spans="1:233" ht="39.950000000000003" customHeight="1">
      <c r="A25" s="846" t="s">
        <v>297</v>
      </c>
      <c r="B25" s="85"/>
      <c r="C25" s="72" t="str">
        <f>IF(ISBLANK('Madagascar 2013'!$H$12),"",'Madagascar 2013'!$H$12)</f>
        <v>Yes</v>
      </c>
      <c r="D25" s="72" t="str">
        <f>IF(ISBLANK('Madagascar 2013'!$D$13),"",'Madagascar 2013'!$D$13)</f>
        <v>Comité de Sécurité en Intrants de Santé (Health Commodities Security Committee)</v>
      </c>
      <c r="E25" s="107"/>
      <c r="F25" s="72" t="str">
        <f>IF(ISBLANK('Madagascar 2013'!$D$15),"",'Madagascar 2013'!$D$15)</f>
        <v>Yes</v>
      </c>
      <c r="G25" s="72" t="str">
        <f>IF(ISBLANK('Madagascar 2013'!$F$15),"",'Madagascar 2013'!$F$15)</f>
        <v>Population Services International (PSI)</v>
      </c>
      <c r="H25" s="72" t="str">
        <f>IF(ISBLANK('Madagascar 2013'!$D$16),"",'Madagascar 2013'!$D$16)</f>
        <v>Yes</v>
      </c>
      <c r="I25" s="72" t="str">
        <f>IF(ISBLANK('Madagascar 2013'!$F$16),"",'Madagascar 2013'!$F$16)</f>
        <v>Fianakaviana Sambatra (FISA) (an IPPF affiliate); Marie Stopes Madagascar (MSM); Religious Platform represented by (1) SAF-FJKM (Health Department of Protestant Church), and (2) SALFA (Health Department of Lutheran Church)</v>
      </c>
      <c r="J25" s="72" t="str">
        <f>IF(ISBLANK('Madagascar 2013'!$D$17),"",'Madagascar 2013'!$D$17)</f>
        <v>No</v>
      </c>
      <c r="K25" s="72" t="str">
        <f>IF(ISBLANK('Madagascar 2013'!$F$17),"",'Madagascar 2013'!$F$17)</f>
        <v/>
      </c>
      <c r="L25" s="72" t="str">
        <f>IF(ISBLANK('Madagascar 2013'!$D$18),"",'Madagascar 2013'!$D$18)</f>
        <v>Yes</v>
      </c>
      <c r="M25" s="72" t="str">
        <f>IF(ISBLANK('Madagascar 2013'!$F$18),"",'Madagascar 2013'!$F$18)</f>
        <v>UNFPA, USAID</v>
      </c>
      <c r="N25" s="72" t="str">
        <f>IF(ISBLANK('Madagascar 2013'!$D$19),"",'Madagascar 2013'!$D$19)</f>
        <v>Yes</v>
      </c>
      <c r="O25" s="72" t="str">
        <f>IF(ISBLANK('Madagascar 2013'!$F$19),"",'Madagascar 2013'!$F$19)</f>
        <v>UNFPA</v>
      </c>
      <c r="P25" s="72" t="str">
        <f>IF(ISBLANK('Madagascar 2013'!$D$20),"",'Madagascar 2013'!$D$20)</f>
        <v>Yes</v>
      </c>
      <c r="Q25" s="72" t="str">
        <f>IF(ISBLANK('Madagascar 2013'!$F$20),"",'Madagascar 2013'!$F$20)</f>
        <v>Direction de Santé de la Mère, de l'Enfant, et de la Reproduction (DSMER) - Directorate of Maternal, Child, and Reproductive Health</v>
      </c>
      <c r="R25" s="72" t="str">
        <f>IF(ISBLANK('Madagascar 2013'!$D$21),"",'Madagascar 2013'!$D$21)</f>
        <v>Yes</v>
      </c>
      <c r="S25" s="72" t="str">
        <f>IF(ISBLANK('Madagascar 2013'!$F$21),"",'Madagascar 2013'!$F$21)</f>
        <v>SALAMA (national essential drug store/purchasing agency)</v>
      </c>
      <c r="T25" s="72" t="str">
        <f>IF(ISBLANK('Madagascar 2013'!$D$22),"",'Madagascar 2013'!$D$22)</f>
        <v>Yes</v>
      </c>
      <c r="U25" s="72" t="str">
        <f>IF(ISBLANK('Madagascar 2013'!$F$22),"",'Madagascar 2013'!$F$22)</f>
        <v>Ministry of Finance</v>
      </c>
      <c r="V25" s="72" t="str">
        <f>IF(ISBLANK('Madagascar 2013'!$D$23),"",'Madagascar 2013'!$D$23)</f>
        <v>Yes</v>
      </c>
      <c r="W25" s="72" t="str">
        <f>IF(ISBLANK('Madagascar 2013'!$F$23),"",'Madagascar 2013'!$F$23)</f>
        <v>Direction de la Pharmacie, des Laboratoires, et de la Medecine Traditionnelle (DPLMT) - Directorate of Pharmacy, Laboratories, and Traditional Medicine</v>
      </c>
      <c r="X25" s="72" t="str">
        <f>IF(ISBLANK('Madagascar 2013'!$H$24),"",'Madagascar 2013'!$H$24)</f>
        <v>Don't know</v>
      </c>
      <c r="Y25" s="72" t="str">
        <f>IF(ISBLANK('Madagascar 2013'!$H$25),"",'Madagascar 2013'!$H$25)</f>
        <v>Yes</v>
      </c>
      <c r="Z25" s="72" t="str">
        <f>IF(ISBLANK('Madagascar 2013'!$D$26),"",'Madagascar 2013'!$D$26)</f>
        <v>Yes</v>
      </c>
      <c r="AA25" s="72" t="str">
        <f>IF(ISBLANK('Madagascar 2013'!$F$26),"",'Madagascar 2013'!$F$26)</f>
        <v>DSMER</v>
      </c>
      <c r="AB25" s="72" t="str">
        <f>IF(ISBLANK('Madagascar 2013'!$H$26),"",'Madagascar 2013'!$H$26)</f>
        <v>Director</v>
      </c>
      <c r="AC25" s="86"/>
      <c r="AD25" s="73" t="str">
        <f>IF(ISBLANK('Madagascar 2013'!$F$28),"",'Madagascar 2013'!$F$28)</f>
        <v>January</v>
      </c>
      <c r="AE25" s="73" t="str">
        <f>IF(ISBLANK('Madagascar 2013'!$H$28),"",'Madagascar 2013'!$H$28)</f>
        <v>December</v>
      </c>
      <c r="AF25" s="371">
        <f>IF(ISBLANK('Madagascar 2013'!$G$29),"",'Madagascar 2013'!$G$29)</f>
        <v>5232246.4000000004</v>
      </c>
      <c r="AG25" s="109" t="str">
        <f>IF(ISBLANK('Madagascar 2013'!$E$30),"",'Madagascar 2013'!$E$30)</f>
        <v>01/12 - 12/12</v>
      </c>
      <c r="AH25" s="109" t="str">
        <f>IF(ISBLANK('Madagascar 2013'!$G$30),"",'Madagascar 2013'!$G$30)</f>
        <v>DSMER, SALAMA, UNFPA, DPLMT</v>
      </c>
      <c r="AI25" s="109" t="str">
        <f>IF(ISBLANK('Madagascar 2013'!$H$31),"",'Madagascar 2013'!$H$31)</f>
        <v>Yes</v>
      </c>
      <c r="AJ25" s="74" t="str">
        <f>IF(ISBLANK('Madagascar 2013'!$H$32),"",'Madagascar 2013'!$H$32)</f>
        <v>Yes</v>
      </c>
      <c r="AK25" s="74">
        <f>IF(ISBLANK('Madagascar 2013'!$E$35),"",'Madagascar 2013'!$E$35)</f>
        <v>47315</v>
      </c>
      <c r="AL25" s="73" t="str">
        <f>IF(ISBLANK('Madagascar 2013'!$F$35),"",'Madagascar 2013'!$F$35)</f>
        <v>01/12 - 12/12</v>
      </c>
      <c r="AM25" s="73" t="str">
        <f>IF(ISBLANK('Madagascar 2013'!$G$35),"",'Madagascar 2013'!$G$35)</f>
        <v>MOH Report 12/12</v>
      </c>
      <c r="AN25" s="73" t="str">
        <f>IF(ISBLANK('Madagascar 2013'!$H$35),"",'Madagascar 2013'!$H$35)</f>
        <v/>
      </c>
      <c r="AO25" s="74">
        <f>IF(ISBLANK('Madagascar 2013'!$E$36),"",'Madagascar 2013'!$E$36)</f>
        <v>5184931.4000000004</v>
      </c>
      <c r="AP25" s="73" t="str">
        <f>IF(ISBLANK('Madagascar 2013'!$F$36),"",'Madagascar 2013'!$F$36)</f>
        <v>01/12 - 12/12</v>
      </c>
      <c r="AQ25" s="73" t="str">
        <f>IF(ISBLANK('Madagascar 2013'!$G$36),"",'Madagascar 2013'!$G$36)</f>
        <v>MOH Report 12/12</v>
      </c>
      <c r="AR25" s="73" t="str">
        <f>IF(ISBLANK('Madagascar 2013'!$H$36),"",'Madagascar 2013'!$H$36)</f>
        <v/>
      </c>
      <c r="AS25" s="74">
        <f>IF(ISBLANK('Madagascar 2013'!$E$37),"",'Madagascar 2013'!$E$37)</f>
        <v>5232246.4000000004</v>
      </c>
      <c r="AT25" s="73" t="str">
        <f>IF(ISBLANK('Madagascar 2013'!$H$37),"",'Madagascar 2013'!$H$37)</f>
        <v/>
      </c>
      <c r="AU25" s="73" t="str">
        <f>IF(ISBLANK('Madagascar 2013'!$H$38),"",'Madagascar 2013'!$H$38)</f>
        <v>Yes</v>
      </c>
      <c r="AV25" s="73" t="str">
        <f>IF(ISBLANK('Madagascar 2013'!$D$41),"",'Madagascar 2013'!$D$41)</f>
        <v>Yes</v>
      </c>
      <c r="AW25" s="73" t="str">
        <f>IF(ISBLANK('Madagascar 2013'!$D$42),"",'Madagascar 2013'!$D$42)</f>
        <v>Taxes</v>
      </c>
      <c r="AX25" s="74">
        <f>IF(ISBLANK('Madagascar 2013'!$E$41),"",'Madagascar 2013'!$E$41)</f>
        <v>47315</v>
      </c>
      <c r="AY25" s="74" t="str">
        <f>IF(ISBLANK('Madagascar 2013'!$F$41),"",'Madagascar 2013'!$F$41)</f>
        <v>01/12 - 12/12</v>
      </c>
      <c r="AZ25" s="74" t="str">
        <f>IF(ISBLANK('Madagascar 2013'!$G$41),"",'Madagascar 2013'!$G$41)</f>
        <v>MOH Report 12/12</v>
      </c>
      <c r="BA25" s="73" t="str">
        <f>IF(ISBLANK('Madagascar 2013'!$H$41),"",'Madagascar 2013'!$H$41)</f>
        <v/>
      </c>
      <c r="BB25" s="73" t="str">
        <f>IF(ISBLANK('Madagascar 2013'!$D$43),"",'Madagascar 2013'!$D$43)</f>
        <v>Yes</v>
      </c>
      <c r="BC25" s="74" t="str">
        <f>IF(ISBLANK('Madagascar 2013'!$D$44),"",'Madagascar 2013'!$D$44)</f>
        <v>UNFPA</v>
      </c>
      <c r="BD25" s="74">
        <f>IF(ISBLANK('Madagascar 2013'!$E$43),"",'Madagascar 2013'!$E$43)</f>
        <v>1374680</v>
      </c>
      <c r="BE25" s="74" t="str">
        <f>IF(ISBLANK('Madagascar 2013'!$F$43),"",'Madagascar 2013'!$F$43)</f>
        <v>01/12 - 12/12</v>
      </c>
      <c r="BF25" s="74" t="str">
        <f>IF(ISBLANK('Madagascar 2013'!$G$43),"",'Madagascar 2013'!$G$43)</f>
        <v>MOH Report 12/12</v>
      </c>
      <c r="BG25" s="73" t="str">
        <f>IF(ISBLANK('Madagascar 2013'!$H$43),"",'Madagascar 2013'!$H$43)</f>
        <v/>
      </c>
      <c r="BH25" s="763">
        <f>IF(ISBLANK('Madagascar 2013'!$E$45),"",'Madagascar 2013'!$E$45)</f>
        <v>1421995</v>
      </c>
      <c r="BI25" s="73" t="str">
        <f>IF(ISBLANK('Madagascar 2013'!$H$45),"",'Madagascar 2013'!$H$45)</f>
        <v/>
      </c>
      <c r="BJ25" s="75"/>
      <c r="BK25" s="73" t="str">
        <f>IF(ISBLANK('Madagascar 2013'!$D$49),"",'Madagascar 2013'!$D$49)</f>
        <v>Yes</v>
      </c>
      <c r="BL25" s="74" t="str">
        <f>IF(ISBLANK('Madagascar 2013'!$D$50),"",'Madagascar 2013'!$D$50)</f>
        <v>UNFPA</v>
      </c>
      <c r="BM25" s="74">
        <f>IF(ISBLANK('Madagascar 2013'!$E$49),"",'Madagascar 2013'!$E$49)</f>
        <v>4080904</v>
      </c>
      <c r="BN25" s="74" t="str">
        <f>IF(ISBLANK('Madagascar 2013'!$F$49),"",'Madagascar 2013'!$F$49)</f>
        <v>1/12 - 12/12</v>
      </c>
      <c r="BO25" s="74" t="str">
        <f>IF(ISBLANK('Madagascar 2013'!$G$49),"",'Madagascar 2013'!$G$49)</f>
        <v>RHI</v>
      </c>
      <c r="BP25" s="73" t="str">
        <f>IF(ISBLANK('Madagascar 2013'!$H$49),"",'Madagascar 2013'!$H$49)</f>
        <v>RHI information found by the USAID | DELIVER PROJECT</v>
      </c>
      <c r="BQ25" s="73" t="str">
        <f>IF(ISBLANK('Madagascar 2013'!$D$51),"",'Madagascar 2013'!$D$51)</f>
        <v>Don't know</v>
      </c>
      <c r="BR25" s="74" t="str">
        <f>IF(ISBLANK('Madagascar 2013'!$E$51),"",'Madagascar 2013'!$E$51)</f>
        <v/>
      </c>
      <c r="BS25" s="74" t="str">
        <f>IF(ISBLANK('Madagascar 2013'!$F$51),"",'Madagascar 2013'!$F$51)</f>
        <v>1/12 - 12/12</v>
      </c>
      <c r="BT25" s="89" t="str">
        <f>IF(ISBLANK('Madagascar 2013'!$G$51),"",'Madagascar 2013'!$G$51)</f>
        <v/>
      </c>
      <c r="BU25" s="74" t="str">
        <f>IF(ISBLANK('Madagascar 2013'!$H$51),"",'Madagascar 2013'!$H$51)</f>
        <v/>
      </c>
      <c r="BV25" s="73" t="str">
        <f>IF(ISBLANK('Madagascar 2013'!$D$52),"",'Madagascar 2013'!$D$52)</f>
        <v>Don't know</v>
      </c>
      <c r="BW25" s="74" t="str">
        <f>IF(ISBLANK('Madagascar 2013'!$E$52),"",'Madagascar 2013'!$E$52)</f>
        <v/>
      </c>
      <c r="BX25" s="73" t="str">
        <f>IF(ISBLANK('Madagascar 2013'!$F$52),"",'Madagascar 2013'!$F$52)</f>
        <v>1/12 - 12/12</v>
      </c>
      <c r="BY25" s="74" t="str">
        <f>IF(ISBLANK('Madagascar 2013'!$G$52),"",'Madagascar 2013'!$G$52)</f>
        <v/>
      </c>
      <c r="BZ25" s="74" t="str">
        <f>IF(ISBLANK('Madagascar 2013'!$H$52),"",'Madagascar 2013'!$H$52)</f>
        <v/>
      </c>
      <c r="CA25" s="763">
        <f>IF(ISBLANK('Madagascar 2013'!$E$53),"",'Madagascar 2013'!$E$53)</f>
        <v>4080904</v>
      </c>
      <c r="CB25" s="74" t="str">
        <f>IF(ISBLANK('Madagascar 2013'!$H$53),"",'Madagascar 2013'!$H$53)</f>
        <v/>
      </c>
      <c r="CC25" s="76">
        <f>IF(ISBLANK('Madagascar 2013'!$F$56),"",'Madagascar 2013'!$F$56)</f>
        <v>0.25840834076729374</v>
      </c>
      <c r="CD25" s="73" t="str">
        <f>IF(ISBLANK('Madagascar 2013'!$G$56),"",'Madagascar 2013'!$G$56)</f>
        <v xml:space="preserve">Comments:
</v>
      </c>
      <c r="CE25" s="76">
        <f>IF(ISBLANK('Madagascar 2013'!$F$57),"",'Madagascar 2013'!$F$57)</f>
        <v>3.3273675364540664E-2</v>
      </c>
      <c r="CF25" s="73" t="str">
        <f>IF(ISBLANK('Madagascar 2013'!$G$57),"",'Madagascar 2013'!$G$57)</f>
        <v xml:space="preserve">Comments:
</v>
      </c>
      <c r="CG25" s="76">
        <f>IF(ISBLANK('Madagascar 2013'!$F$58),"",'Madagascar 2013'!$F$58)</f>
        <v>1.0517278008925572</v>
      </c>
      <c r="CH25" s="73" t="str">
        <f>IF(ISBLANK('Madagascar 2013'!$G$58),"",'Madagascar 2013'!$G$58)</f>
        <v xml:space="preserve">Comments: </v>
      </c>
      <c r="CI25" s="73" t="str">
        <f>IF(ISBLANK('Madagascar 2013'!$F$59),"",'Madagascar 2013'!$F$59)</f>
        <v/>
      </c>
      <c r="CJ25" s="73" t="str">
        <f>IF(ISBLANK('Madagascar 2013'!$G$59),"",'Madagascar 2013'!$G$59)</f>
        <v xml:space="preserve">Comments:
</v>
      </c>
      <c r="CK25" s="73" t="str">
        <f>IF(ISBLANK('Madagascar 2013'!$F$61),"",'Madagascar 2013'!$F$61)</f>
        <v>The government (e.g., Central Medical Stores, MOH logistics unit, MOH procurement unit)</v>
      </c>
      <c r="CL25" s="73" t="str">
        <f>IF(ISBLANK('Madagascar 2013'!$F$62),"",'Madagascar 2013'!$F$62)</f>
        <v>SALAMA (national essential drug store/purchasing agency)</v>
      </c>
      <c r="CM25" s="73" t="str">
        <f>IF(ISBLANK('Madagascar 2013'!$F$63),"",'Madagascar 2013'!$F$63)</f>
        <v>Yes</v>
      </c>
      <c r="CN25" s="73" t="str">
        <f>IF(ISBLANK('Madagascar 2013'!$D$64),"",'Madagascar 2013'!$D$64)</f>
        <v>An agreement was established between MOH and SALAMA. Gov/MOH provides funds for commodity purchases and/or receives commodities from UNFPA.  SALAMA ensures commodity procurement, storage, and distribution.</v>
      </c>
      <c r="CO25" s="106"/>
      <c r="CP25" s="77"/>
      <c r="CQ25" s="78" t="str">
        <f>IF(ISBLANK('Madagascar 2013'!$D$68),"",'Madagascar 2013'!$D$68)</f>
        <v>Yes</v>
      </c>
      <c r="CR25" s="78" t="str">
        <f>IF(ISBLANK('Madagascar 2013'!$D$69),"",'Madagascar 2013'!$D$69)</f>
        <v>Yes</v>
      </c>
      <c r="CS25" s="78" t="str">
        <f>IF(ISBLANK('Madagascar 2013'!$D$70),"",'Madagascar 2013'!$D$70)</f>
        <v>Yes</v>
      </c>
      <c r="CT25" s="78" t="str">
        <f>IF(ISBLANK('Madagascar 2013'!$D$71),"",'Madagascar 2013'!$D$71)</f>
        <v>Don't know</v>
      </c>
      <c r="CU25" s="78" t="str">
        <f>IF(ISBLANK('Madagascar 2013'!$D$72),"",'Madagascar 2013'!$D$72)</f>
        <v>Don't know</v>
      </c>
      <c r="CV25" s="78" t="str">
        <f>IF(ISBLANK('Madagascar 2013'!$D$73),"",'Madagascar 2013'!$D$73)</f>
        <v>Yes</v>
      </c>
      <c r="CW25" s="78" t="str">
        <f>IF(ISBLANK('Madagascar 2013'!$D$74),"",'Madagascar 2013'!$D$74)</f>
        <v>Don't know</v>
      </c>
      <c r="CX25" s="78" t="str">
        <f>IF(ISBLANK('Madagascar 2013'!$D$75),"",'Madagascar 2013'!$D$75)</f>
        <v>Yes</v>
      </c>
      <c r="CY25" s="78" t="str">
        <f>IF(ISBLANK('Madagascar 2013'!$D$76),"",'Madagascar 2013'!$D$76)</f>
        <v>Not applicable</v>
      </c>
      <c r="CZ25" s="78" t="str">
        <f>IF(ISBLANK('Madagascar 2013'!$D$77),"",'Madagascar 2013'!$D$77)</f>
        <v>Not applicable</v>
      </c>
      <c r="DA25" s="78" t="str">
        <f>IF(ISBLANK('Madagascar 2013'!$D$78),"",'Madagascar 2013'!$D$78)</f>
        <v>Don't know</v>
      </c>
      <c r="DB25" s="78" t="str">
        <f>IF(ISBLANK('Madagascar 2013'!$D$79),"",'Madagascar 2013'!$D$79)</f>
        <v/>
      </c>
      <c r="DC25" s="77"/>
      <c r="DD25" s="78" t="str">
        <f>IF(ISBLANK('Madagascar 2013'!$F$68),"",'Madagascar 2013'!$F$68)</f>
        <v>Yes</v>
      </c>
      <c r="DE25" s="78" t="str">
        <f>IF(ISBLANK('Madagascar 2013'!$F$69),"",'Madagascar 2013'!$F$69)</f>
        <v>Yes</v>
      </c>
      <c r="DF25" s="78" t="str">
        <f>IF(ISBLANK('Madagascar 2013'!$F$70),"",'Madagascar 2013'!$F$70)</f>
        <v>Yes</v>
      </c>
      <c r="DG25" s="78" t="str">
        <f>IF(ISBLANK('Madagascar 2013'!$F$71),"",'Madagascar 2013'!$F$71)</f>
        <v>Yes</v>
      </c>
      <c r="DH25" s="78" t="str">
        <f>IF(ISBLANK('Madagascar 2013'!$F$72),"",'Madagascar 2013'!$F$72)</f>
        <v>Yes</v>
      </c>
      <c r="DI25" s="78" t="str">
        <f>IF(ISBLANK('Madagascar 2013'!$F$73),"",'Madagascar 2013'!$F$73)</f>
        <v>Yes</v>
      </c>
      <c r="DJ25" s="78" t="str">
        <f>IF(ISBLANK('Madagascar 2013'!$F$74),"",'Madagascar 2013'!$F$74)</f>
        <v>No</v>
      </c>
      <c r="DK25" s="78" t="str">
        <f>IF(ISBLANK('Madagascar 2013'!$F$75),"",'Madagascar 2013'!$F$75)</f>
        <v>Yes</v>
      </c>
      <c r="DL25" s="78" t="str">
        <f>IF(ISBLANK('Madagascar 2013'!$F$76),"",'Madagascar 2013'!$F$76)</f>
        <v>Yes</v>
      </c>
      <c r="DM25" s="78" t="str">
        <f>IF(ISBLANK('Madagascar 2013'!$F$77),"",'Madagascar 2013'!$F$77)</f>
        <v>Yes</v>
      </c>
      <c r="DN25" s="78" t="str">
        <f>IF(ISBLANK('Madagascar 2013'!$F$78),"",'Madagascar 2013'!$F$78)</f>
        <v>Yes</v>
      </c>
      <c r="DO25" s="78" t="str">
        <f>IF(ISBLANK('Madagascar 2013'!$F$79),"",'Madagascar 2013'!$F$79)</f>
        <v/>
      </c>
      <c r="DP25" s="79"/>
      <c r="DQ25" s="78" t="str">
        <f>IF(ISBLANK('Madagascar 2013'!$G$68),"",'Madagascar 2013'!$G$68)</f>
        <v>Yes</v>
      </c>
      <c r="DR25" s="78" t="str">
        <f>IF(ISBLANK('Madagascar 2013'!$G$69),"",'Madagascar 2013'!$G$69)</f>
        <v>Yes</v>
      </c>
      <c r="DS25" s="78" t="str">
        <f>IF(ISBLANK('Madagascar 2013'!$G$70),"",'Madagascar 2013'!$G$70)</f>
        <v>Yes</v>
      </c>
      <c r="DT25" s="78" t="str">
        <f>IF(ISBLANK('Madagascar 2013'!$G$71),"",'Madagascar 2013'!$G$71)</f>
        <v>Yes</v>
      </c>
      <c r="DU25" s="78" t="str">
        <f>IF(ISBLANK('Madagascar 2013'!$G$72),"",'Madagascar 2013'!$G$72)</f>
        <v>Yes</v>
      </c>
      <c r="DV25" s="78" t="str">
        <f>IF(ISBLANK('Madagascar 2013'!$G$73),"",'Madagascar 2013'!$G$73)</f>
        <v>Yes</v>
      </c>
      <c r="DW25" s="78" t="str">
        <f>IF(ISBLANK('Madagascar 2013'!$G$74),"",'Madagascar 2013'!$G$74)</f>
        <v>Yes</v>
      </c>
      <c r="DX25" s="78" t="str">
        <f>IF(ISBLANK('Madagascar 2013'!$G$75),"",'Madagascar 2013'!$G$75)</f>
        <v>Yes</v>
      </c>
      <c r="DY25" s="78" t="str">
        <f>IF(ISBLANK('Madagascar 2013'!$G$76),"",'Madagascar 2013'!$G$76)</f>
        <v>Yes</v>
      </c>
      <c r="DZ25" s="78" t="str">
        <f>IF(ISBLANK('Madagascar 2013'!$G$77),"",'Madagascar 2013'!$G$77)</f>
        <v>Yes</v>
      </c>
      <c r="EA25" s="78" t="str">
        <f>IF(ISBLANK('Madagascar 2013'!$G$78),"",'Madagascar 2013'!$G$78)</f>
        <v>Yes</v>
      </c>
      <c r="EB25" s="78" t="str">
        <f>IF(ISBLANK('Madagascar 2013'!$G$79),"",'Madagascar 2013'!$G$79)</f>
        <v/>
      </c>
      <c r="EC25" s="79"/>
      <c r="ED25" s="78" t="str">
        <f>IF(ISBLANK('Madagascar 2013'!$H$68),"",'Madagascar 2013'!$H$68)</f>
        <v>Yes</v>
      </c>
      <c r="EE25" s="78" t="str">
        <f>IF(ISBLANK('Madagascar 2013'!$H$69),"",'Madagascar 2013'!$H$69)</f>
        <v>No</v>
      </c>
      <c r="EF25" s="78" t="str">
        <f>IF(ISBLANK('Madagascar 2013'!$H$70),"",'Madagascar 2013'!$H$70)</f>
        <v>Yes</v>
      </c>
      <c r="EG25" s="78" t="str">
        <f>IF(ISBLANK('Madagascar 2013'!$H$71),"",'Madagascar 2013'!$H$71)</f>
        <v>Yes</v>
      </c>
      <c r="EH25" s="78" t="str">
        <f>IF(ISBLANK('Madagascar 2013'!$H$72),"",'Madagascar 2013'!$H$72)</f>
        <v>Yes</v>
      </c>
      <c r="EI25" s="78" t="str">
        <f>IF(ISBLANK('Madagascar 2013'!$H$73),"",'Madagascar 2013'!$H$73)</f>
        <v>Yes</v>
      </c>
      <c r="EJ25" s="78" t="str">
        <f>IF(ISBLANK('Madagascar 2013'!$H$74),"",'Madagascar 2013'!$H$74)</f>
        <v>Yes</v>
      </c>
      <c r="EK25" s="78" t="str">
        <f>IF(ISBLANK('Madagascar 2013'!$H$75),"",'Madagascar 2013'!$H$75)</f>
        <v>No</v>
      </c>
      <c r="EL25" s="78" t="str">
        <f>IF(ISBLANK('Madagascar 2013'!$H$76),"",'Madagascar 2013'!$H$76)</f>
        <v>No</v>
      </c>
      <c r="EM25" s="78" t="str">
        <f>IF(ISBLANK('Madagascar 2013'!$H$77),"",'Madagascar 2013'!$H$77)</f>
        <v>No</v>
      </c>
      <c r="EN25" s="78" t="str">
        <f>IF(ISBLANK('Madagascar 2013'!$H$78),"",'Madagascar 2013'!$H$78)</f>
        <v>Yes</v>
      </c>
      <c r="EO25" s="78" t="str">
        <f>IF(ISBLANK('Madagascar 2013'!$H$79),"",'Madagascar 2013'!$H$79)</f>
        <v/>
      </c>
      <c r="EP25" s="78" t="str">
        <f>IF(ISBLANK('Madagascar 2013'!$D$80),"",'Madagascar 2013'!$D$80)</f>
        <v>Emergency contraceptive pills used by the public sector are Microlut and Lofemenal.  Male condoms are  used only for STI/HIV/AIDS programs. There is less demand for CycleBeads in 2012, so no more acquisition for 2013.</v>
      </c>
      <c r="EQ25" s="80"/>
      <c r="ER25" s="81" t="str">
        <f>IF(ISBLANK('Madagascar 2013'!$H$82),"",'Madagascar 2013'!$H$82)</f>
        <v>Yes</v>
      </c>
      <c r="ES25" s="81" t="str">
        <f>IF(ISBLANK('Madagascar 2013'!$C$85),"",'Madagascar 2013'!$C$85)</f>
        <v>Plan Stratégique de Sécurisation des Produits de Santé de la Reproduction à Madagascar (Strategic Plan for Madagascar Reproductive Health Commodity Security)</v>
      </c>
      <c r="ET25" s="81" t="str">
        <f>IF(ISBLANK('Madagascar 2013'!$D$85),"",'Madagascar 2013'!$D$85)</f>
        <v>2008-2012</v>
      </c>
      <c r="EU25" s="81" t="str">
        <f>IF(ISBLANK('Madagascar 2013'!$F$85),"",'Madagascar 2013'!$F$85)</f>
        <v>Yes</v>
      </c>
      <c r="EV25" s="81" t="str">
        <f>IF(ISBLANK('Madagascar 2013'!$G$85),"",'Madagascar 2013'!$G$85)</f>
        <v>Yes</v>
      </c>
      <c r="EW25" s="81" t="str">
        <f>IF(ISBLANK('Madagascar 2013'!$F$86),"",'Madagascar 2013'!$F$86)</f>
        <v>Yes</v>
      </c>
      <c r="EX25" s="81" t="str">
        <f>IF(ISBLANK('Madagascar 2013'!$E$87),"",'Madagascar 2013'!$E$87)</f>
        <v>NGOs, social marketing, and commercial sectors</v>
      </c>
      <c r="EY25" s="81" t="str">
        <f>IF(ISBLANK('Madagascar 2013'!$E$88),"",'Madagascar 2013'!$E$88)</f>
        <v>Taxes = 20%  and duties = 20% - 40%</v>
      </c>
      <c r="EZ25" s="81" t="str">
        <f>IF(ISBLANK('Madagascar 2013'!$H$89),"",'Madagascar 2013'!$H$89)</f>
        <v>Yes</v>
      </c>
      <c r="FA25" s="81" t="str">
        <f>IF(ISBLANK('Madagascar 2013'!$D$90),"",'Madagascar 2013'!$D$90)</f>
        <v>Taxes/duties, advertising bans, products are free for the public sector</v>
      </c>
      <c r="FB25" s="81" t="str">
        <f>IF(ISBLANK('Madagascar 2013'!$H$91),"",'Madagascar 2013'!$H$91)</f>
        <v>Yes</v>
      </c>
      <c r="FC25" s="81" t="str">
        <f>IF(ISBLANK('Madagascar 2013'!$D$92),"",'Madagascar 2013'!$D$92)</f>
        <v>Politique Nationale de Santé Communautaire (National Community Health Policy)</v>
      </c>
      <c r="FD25" s="276"/>
      <c r="FE25" s="81" t="str">
        <f>IF(ISBLANK('Madagascar 2013'!$D$95),"",'Madagascar 2013'!$D$95)</f>
        <v>Community health worker</v>
      </c>
      <c r="FF25" s="81" t="str">
        <f>IF(ISBLANK('Madagascar 2013'!$G$95),"",'Madagascar 2013'!$G$95)</f>
        <v>Community health worker</v>
      </c>
      <c r="FG25" s="81" t="str">
        <f>IF(ISBLANK('Madagascar 2013'!$D$96),"",'Madagascar 2013'!$D$96)</f>
        <v>Community health worker</v>
      </c>
      <c r="FH25" s="81" t="str">
        <f>IF(ISBLANK('Madagascar 2013'!$G$96),"",'Madagascar 2013'!$G$96)</f>
        <v>Community health worker</v>
      </c>
      <c r="FI25" s="81" t="str">
        <f>IF(ISBLANK('Madagascar 2013'!$D$97),"",'Madagascar 2013'!$D$97)</f>
        <v>Midwife</v>
      </c>
      <c r="FJ25" s="81" t="str">
        <f>IF(ISBLANK('Madagascar 2013'!$G$97),"",'Madagascar 2013'!$G$97)</f>
        <v>Midwife</v>
      </c>
      <c r="FK25" s="81" t="str">
        <f>IF(ISBLANK('Madagascar 2013'!$D$98),"",'Madagascar 2013'!$D$98)</f>
        <v>Auxiliary nurse</v>
      </c>
      <c r="FL25" s="81" t="str">
        <f>IF(ISBLANK('Madagascar 2013'!$G$98),"",'Madagascar 2013'!$G$98)</f>
        <v>Midwife</v>
      </c>
      <c r="FM25" s="81" t="str">
        <f>IF(ISBLANK('Madagascar 2013'!$D$99),"",'Madagascar 2013'!$D$99)</f>
        <v>Community health worker</v>
      </c>
      <c r="FN25" s="81" t="str">
        <f>IF(ISBLANK('Madagascar 2013'!$G$99),"",'Madagascar 2013'!$G$99)</f>
        <v>Community health worker</v>
      </c>
      <c r="FO25" s="81" t="str">
        <f>IF(ISBLANK('Madagascar 2013'!$D$100),"",'Madagascar 2013'!$D$100)</f>
        <v>Midwife</v>
      </c>
      <c r="FP25" s="81" t="str">
        <f>IF(ISBLANK('Madagascar 2013'!$G$100),"",'Madagascar 2013'!$G$100)</f>
        <v>Midwife</v>
      </c>
      <c r="FQ25" s="81" t="str">
        <f>IF(ISBLANK('Madagascar 2013'!$D$101),"",'Madagascar 2013'!$D$101)</f>
        <v>Doctor</v>
      </c>
      <c r="FR25" s="81" t="str">
        <f>IF(ISBLANK('Madagascar 2013'!$G$101),"",'Madagascar 2013'!$G$101)</f>
        <v>Doctor</v>
      </c>
      <c r="FS25" s="81" t="str">
        <f>IF(ISBLANK('Madagascar 2013'!$D$102),"",'Madagascar 2013'!$D$102)</f>
        <v>Community health worker</v>
      </c>
      <c r="FT25" s="81" t="str">
        <f>IF(ISBLANK('Madagascar 2013'!$G$102),"",'Madagascar 2013'!$G$102)</f>
        <v>Community health worker</v>
      </c>
      <c r="FU25" s="81" t="str">
        <f>IF(ISBLANK('Madagascar 2013'!$D$103),"",'Madagascar 2013'!$D$103)</f>
        <v/>
      </c>
      <c r="FV25" s="87"/>
      <c r="FW25" s="81" t="str">
        <f>IF(ISBLANK('Madagascar 2013'!$D$106),"",'Madagascar 2013'!$D$106)</f>
        <v>No</v>
      </c>
      <c r="FX25" s="81" t="str">
        <f>IF(ISBLANK('Madagascar 2013'!$E$106),"",'Madagascar 2013'!$E$106)</f>
        <v/>
      </c>
      <c r="FY25" s="81" t="str">
        <f>IF(ISBLANK('Madagascar 2013'!$H$106),"",'Madagascar 2013'!$H$106)</f>
        <v/>
      </c>
      <c r="FZ25" s="81" t="str">
        <f>IF(ISBLANK('Madagascar 2013'!$D$107),"",'Madagascar 2013'!$D$107)</f>
        <v>No</v>
      </c>
      <c r="GA25" s="81" t="str">
        <f>IF(ISBLANK('Madagascar 2013'!$E$107),"",'Madagascar 2013'!$E$107)</f>
        <v/>
      </c>
      <c r="GB25" s="81" t="str">
        <f>IF(ISBLANK('Madagascar 2013'!$H$107),"",'Madagascar 2013'!$H$107)</f>
        <v/>
      </c>
      <c r="GC25" s="81" t="str">
        <f>IF(ISBLANK('Madagascar 2013'!$D$108),"",'Madagascar 2013'!$D$108)</f>
        <v>No</v>
      </c>
      <c r="GD25" s="81" t="str">
        <f>IF(ISBLANK('Madagascar 2013'!$E$108),"",'Madagascar 2013'!$E$108)</f>
        <v/>
      </c>
      <c r="GE25" s="81" t="str">
        <f>IF(ISBLANK('Madagascar 2013'!$H$108),"",'Madagascar 2013'!$H$108)</f>
        <v/>
      </c>
      <c r="GF25" s="82"/>
      <c r="GG25" s="81" t="str">
        <f>IF(ISBLANK('Madagascar 2013'!$G$111),"",'Madagascar 2013'!$G$111)</f>
        <v>No</v>
      </c>
      <c r="GH25" s="81" t="str">
        <f>IF(ISBLANK('Madagascar 2013'!$G$112),"",'Madagascar 2013'!$G$112)</f>
        <v>No</v>
      </c>
      <c r="GI25" s="81" t="str">
        <f>IF(ISBLANK('Madagascar 2013'!$G$113),"",'Madagascar 2013'!$G$113)</f>
        <v>Not applicable</v>
      </c>
      <c r="GJ25" s="81" t="str">
        <f>IF(ISBLANK('Madagascar 2013'!$D$114),"",'Madagascar 2013'!$D$114)</f>
        <v>Not applicable</v>
      </c>
      <c r="GK25" s="82"/>
      <c r="GL25" s="81" t="str">
        <f>IF(ISBLANK('Madagascar 2013'!$G$116),"",'Madagascar 2013'!$G$116)</f>
        <v>Yes</v>
      </c>
      <c r="GM25" s="81" t="str">
        <f>IF(ISBLANK('Madagascar 2013'!$G$117),"",'Madagascar 2013'!$G$117)</f>
        <v>Yes</v>
      </c>
      <c r="GN25" s="81" t="str">
        <f>IF(ISBLANK('Madagascar 2013'!$G$118),"",'Madagascar 2013'!$G$118)</f>
        <v>Yes</v>
      </c>
      <c r="GO25" s="81" t="str">
        <f>IF(ISBLANK('Madagascar 2013'!$G$119),"",'Madagascar 2013'!$G$119)</f>
        <v>Yes</v>
      </c>
      <c r="GP25" s="81" t="str">
        <f>IF(ISBLANK('Madagascar 2013'!$G$120),"",'Madagascar 2013'!$G$120)</f>
        <v>Yes</v>
      </c>
      <c r="GQ25" s="81" t="str">
        <f>IF(ISBLANK('Madagascar 2013'!$G$121),"",'Madagascar 2013'!$G$121)</f>
        <v>Yes</v>
      </c>
      <c r="GR25" s="81" t="str">
        <f>IF(ISBLANK('Madagascar 2013'!$G$122),"",'Madagascar 2013'!$G$122)</f>
        <v>Yes</v>
      </c>
      <c r="GS25" s="81" t="str">
        <f>IF(ISBLANK('Madagascar 2013'!$G$123),"",'Madagascar 2013'!$G$123)</f>
        <v>Yes</v>
      </c>
      <c r="GT25" s="81" t="str">
        <f>IF(ISBLANK('Madagascar 2013'!$G$124),"",'Madagascar 2013'!$G$124)</f>
        <v>No</v>
      </c>
      <c r="GU25" s="81" t="str">
        <f>IF(ISBLANK('Madagascar 2013'!$G$125),"",'Madagascar 2013'!$G$125)</f>
        <v>No</v>
      </c>
      <c r="GV25" s="81" t="str">
        <f>IF(ISBLANK('Madagascar 2013'!$F$126),"",'Madagascar 2013'!$F$126)</f>
        <v>Not applicable</v>
      </c>
      <c r="GW25" s="81">
        <f>IF(ISBLANK('Madagascar 2013'!$F$127),"",'Madagascar 2013'!$F$127)</f>
        <v>2012</v>
      </c>
      <c r="GX25" s="81" t="str">
        <f>IF(ISBLANK('Madagascar 2013'!$D$128),"",'Madagascar 2013'!$D$128)</f>
        <v>Liste des Médicaments Enregitrés à Madagascar (List of drugs registered in Madagascar)</v>
      </c>
      <c r="GY25" s="81" t="str">
        <f>IF(ISBLANK('Madagascar 2013'!$D$129),"",'Madagascar 2013'!$D$129)</f>
        <v>The Drug Agency in Madagascar (DAM) updated the list in March 2012. On the list: Zarin, Jadelle, Ultravist, Mycrogynon, Confiance, Protector Plus, PilPlan, Duofem, Preservatif TAC TAC, Preservatif FIMAILO</v>
      </c>
      <c r="GZ25" s="82"/>
      <c r="HA25" s="81">
        <f>IF(ISBLANK('Madagascar 2013'!$F$131),"",'Madagascar 2013'!$F$131)</f>
        <v>2007</v>
      </c>
      <c r="HB25" s="81" t="str">
        <f>IF(ISBLANK('Madagascar 2013'!$G$132),"",'Madagascar 2013'!$G$132)</f>
        <v>Yes</v>
      </c>
      <c r="HC25" s="81" t="str">
        <f>IF(ISBLANK('Madagascar 2013'!$G$133),"",'Madagascar 2013'!$G$133)</f>
        <v>Yes</v>
      </c>
      <c r="HD25" s="81" t="str">
        <f>IF(ISBLANK('Madagascar 2013'!$G$134),"",'Madagascar 2013'!$G$134)</f>
        <v>Yes</v>
      </c>
      <c r="HE25" s="81" t="str">
        <f>IF(ISBLANK('Madagascar 2013'!$G$135),"",'Madagascar 2013'!$G$135)</f>
        <v>No</v>
      </c>
      <c r="HF25" s="81" t="str">
        <f>IF(ISBLANK('Madagascar 2013'!$D$136),"",'Madagascar 2013'!$D$136)</f>
        <v/>
      </c>
      <c r="HG25" s="90"/>
      <c r="HH25" s="83" t="str">
        <f>IF(ISBLANK('Madagascar 2013'!$G$138),"",'Madagascar 2013'!$G$138)</f>
        <v>Yes</v>
      </c>
      <c r="HI25" s="84"/>
      <c r="HJ25" s="83" t="str">
        <f>IF(ISBLANK('Madagascar 2013'!$G$140),"",'Madagascar 2013'!$G$140)</f>
        <v>No</v>
      </c>
      <c r="HK25" s="83" t="str">
        <f>IF(ISBLANK('Madagascar 2013'!$G$141),"",'Madagascar 2013'!$G$141)</f>
        <v>No</v>
      </c>
      <c r="HL25" s="83" t="str">
        <f>IF(ISBLANK('Madagascar 2013'!$G$142),"",'Madagascar 2013'!$G$142)</f>
        <v>Yes</v>
      </c>
      <c r="HM25" s="83" t="str">
        <f>IF(ISBLANK('Madagascar 2013'!$G$143),"",'Madagascar 2013'!$G$143)</f>
        <v>No</v>
      </c>
      <c r="HN25" s="83" t="str">
        <f>IF(ISBLANK('Madagascar 2013'!$G$144),"",'Madagascar 2013'!$G$144)</f>
        <v>No</v>
      </c>
      <c r="HO25" s="83" t="str">
        <f>IF(ISBLANK('Madagascar 2013'!$G$145),"",'Madagascar 2013'!$G$145)</f>
        <v>Don't know</v>
      </c>
      <c r="HP25" s="83" t="str">
        <f>IF(ISBLANK('Madagascar 2013'!$G$146),"",'Madagascar 2013'!$G$146)</f>
        <v>Not applicable</v>
      </c>
      <c r="HQ25" s="83" t="str">
        <f>IF(ISBLANK('Madagascar 2013'!$G$147),"",'Madagascar 2013'!$G$147)</f>
        <v>No</v>
      </c>
      <c r="HR25" s="83" t="str">
        <f>IF(ISBLANK('Madagascar 2013'!$G$148),"",'Madagascar 2013'!$G$148)</f>
        <v>Not applicable</v>
      </c>
      <c r="HS25" s="83" t="str">
        <f>IF(ISBLANK('Madagascar 2013'!$F$149),"",'Madagascar 2013'!$F$149)</f>
        <v>01/12-12/12</v>
      </c>
      <c r="HT25" s="83" t="str">
        <f>IF(ISBLANK('Madagascar 2013'!$F$150),"",'Madagascar 2013'!$F$150)</f>
        <v>MOH/procurement planning report</v>
      </c>
      <c r="HU25" s="84"/>
      <c r="HV25" s="83" t="str">
        <f>IF(ISBLANK('Madagascar 2013'!$G$152),"",'Madagascar 2013'!$G$152)</f>
        <v>Yes</v>
      </c>
      <c r="HW25" s="83" t="str">
        <f>IF(ISBLANK('Madagascar 2013'!$G$153),"",'Madagascar 2013'!$G$153)</f>
        <v>No</v>
      </c>
      <c r="HX25" s="88" t="str">
        <f>IF(ISBLANK('Madagascar 2013'!$D$154),"",'Madagascar 2013'!$D$154)</f>
        <v>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HY25" s="816" t="s">
        <v>280</v>
      </c>
    </row>
    <row r="26" spans="1:233" ht="39.950000000000003" customHeight="1">
      <c r="A26" s="846" t="s">
        <v>298</v>
      </c>
      <c r="B26" s="85"/>
      <c r="C26" s="72" t="str">
        <f>IF(ISBLANK('Malawi 2013'!$H$12),"",'Malawi 2013'!$H$12)</f>
        <v>Yes</v>
      </c>
      <c r="D26" s="72" t="str">
        <f>IF(ISBLANK('Malawi 2013'!$D$13),"",'Malawi 2013'!$D$13)</f>
        <v>Reproductive Health Commodity Security Coordinating Committee</v>
      </c>
      <c r="E26" s="107"/>
      <c r="F26" s="72" t="str">
        <f>IF(ISBLANK('Malawi 2013'!$D$15),"",'Malawi 2013'!$D$15)</f>
        <v>Yes</v>
      </c>
      <c r="G26" s="72" t="str">
        <f>IF(ISBLANK('Malawi 2013'!$F$15),"",'Malawi 2013'!$F$15)</f>
        <v>Population Services International (PSI) and Banja la Mtsogolo (BLM)</v>
      </c>
      <c r="H26" s="72" t="str">
        <f>IF(ISBLANK('Malawi 2013'!$D$16),"",'Malawi 2013'!$D$16)</f>
        <v>Yes</v>
      </c>
      <c r="I26" s="72" t="str">
        <f>IF(ISBLANK('Malawi 2013'!$F$16),"",'Malawi 2013'!$F$16)</f>
        <v>Banja la Mtsogolo (BLM), Christian Health Association of Malawi (CHAM), Family Planning Association of Malawi (FPAM), EngenderHealth</v>
      </c>
      <c r="J26" s="72" t="str">
        <f>IF(ISBLANK('Malawi 2013'!$D$17),"",'Malawi 2013'!$D$17)</f>
        <v>Yes</v>
      </c>
      <c r="K26" s="72" t="str">
        <f>IF(ISBLANK('Malawi 2013'!$F$17),"",'Malawi 2013'!$F$17)</f>
        <v>Association of Private Practitioners</v>
      </c>
      <c r="L26" s="72" t="str">
        <f>IF(ISBLANK('Malawi 2013'!$D$18),"",'Malawi 2013'!$D$18)</f>
        <v>Yes</v>
      </c>
      <c r="M26" s="72" t="str">
        <f>IF(ISBLANK('Malawi 2013'!$F$18),"",'Malawi 2013'!$F$18)</f>
        <v>USAID, DFID</v>
      </c>
      <c r="N26" s="72" t="str">
        <f>IF(ISBLANK('Malawi 2013'!$D$19),"",'Malawi 2013'!$D$19)</f>
        <v>Yes</v>
      </c>
      <c r="O26" s="72" t="str">
        <f>IF(ISBLANK('Malawi 2013'!$F$19),"",'Malawi 2013'!$F$19)</f>
        <v>UNFPA, UNICEF</v>
      </c>
      <c r="P26" s="72" t="str">
        <f>IF(ISBLANK('Malawi 2013'!$D$20),"",'Malawi 2013'!$D$20)</f>
        <v>Yes</v>
      </c>
      <c r="Q26" s="72" t="str">
        <f>IF(ISBLANK('Malawi 2013'!$F$20),"",'Malawi 2013'!$F$20)</f>
        <v>Health Technical Support Services, Reproductive Health Unit (RHU), Department of Nursing, Planning Department</v>
      </c>
      <c r="R26" s="72" t="str">
        <f>IF(ISBLANK('Malawi 2013'!$D$21),"",'Malawi 2013'!$D$21)</f>
        <v>Yes</v>
      </c>
      <c r="S26" s="72" t="str">
        <f>IF(ISBLANK('Malawi 2013'!$F$21),"",'Malawi 2013'!$F$21)</f>
        <v>Central Medical Stores</v>
      </c>
      <c r="T26" s="72" t="str">
        <f>IF(ISBLANK('Malawi 2013'!$D$22),"",'Malawi 2013'!$D$22)</f>
        <v>Yes</v>
      </c>
      <c r="U26" s="72" t="str">
        <f>IF(ISBLANK('Malawi 2013'!$F$22),"",'Malawi 2013'!$F$22)</f>
        <v>Both Ministries (but have not attended any meeting so far)</v>
      </c>
      <c r="V26" s="72" t="str">
        <f>IF(ISBLANK('Malawi 2013'!$D$23),"",'Malawi 2013'!$D$23)</f>
        <v>Yes</v>
      </c>
      <c r="W26" s="72" t="str">
        <f>IF(ISBLANK('Malawi 2013'!$F$23),"",'Malawi 2013'!$F$23)</f>
        <v>National AIDS Commission, Save the Children, Malawi Health Equity Network, Clinton Health Access</v>
      </c>
      <c r="X26" s="72" t="str">
        <f>IF(ISBLANK('Malawi 2013'!$H$24),"",'Malawi 2013'!$H$24)</f>
        <v>3-5 times</v>
      </c>
      <c r="Y26" s="72" t="str">
        <f>IF(ISBLANK('Malawi 2013'!$H$25),"",'Malawi 2013'!$H$25)</f>
        <v>No</v>
      </c>
      <c r="Z26" s="72" t="str">
        <f>IF(ISBLANK('Malawi 2013'!$D$26),"",'Malawi 2013'!$D$26)</f>
        <v>No</v>
      </c>
      <c r="AA26" s="72" t="str">
        <f>IF(ISBLANK('Malawi 2013'!$F$26),"",'Malawi 2013'!$F$26)</f>
        <v>Not applicable</v>
      </c>
      <c r="AB26" s="72" t="str">
        <f>IF(ISBLANK('Malawi 2013'!$H$26),"",'Malawi 2013'!$H$26)</f>
        <v>Not applicable</v>
      </c>
      <c r="AC26" s="86"/>
      <c r="AD26" s="73" t="str">
        <f>IF(ISBLANK('Malawi 2013'!$F$28),"",'Malawi 2013'!$F$28)</f>
        <v>July</v>
      </c>
      <c r="AE26" s="73" t="str">
        <f>IF(ISBLANK('Malawi 2013'!$H$28),"",'Malawi 2013'!$H$28)</f>
        <v>June</v>
      </c>
      <c r="AF26" s="371">
        <f>IF(ISBLANK('Malawi 2013'!$G$29),"",'Malawi 2013'!$G$29)</f>
        <v>4004852</v>
      </c>
      <c r="AG26" s="109" t="str">
        <f>IF(ISBLANK('Malawi 2013'!$E$30),"",'Malawi 2013'!$E$30)</f>
        <v>07/11 - 06/12</v>
      </c>
      <c r="AH26" s="109" t="str">
        <f>IF(ISBLANK('Malawi 2013'!$G$30),"",'Malawi 2013'!$G$30)</f>
        <v>MOH with support of USAID | DELIVER PROJECT</v>
      </c>
      <c r="AI26" s="109" t="str">
        <f>IF(ISBLANK('Malawi 2013'!$H$31),"",'Malawi 2013'!$H$31)</f>
        <v>No</v>
      </c>
      <c r="AJ26" s="74" t="str">
        <f>IF(ISBLANK('Malawi 2013'!$H$32),"",'Malawi 2013'!$H$32)</f>
        <v>No</v>
      </c>
      <c r="AK26" s="74">
        <f>IF(ISBLANK('Malawi 2013'!$E$35),"",'Malawi 2013'!$E$35)</f>
        <v>0</v>
      </c>
      <c r="AL26" s="73" t="str">
        <f>IF(ISBLANK('Malawi 2013'!$F$35),"",'Malawi 2013'!$F$35)</f>
        <v>07/11 - 06/12</v>
      </c>
      <c r="AM26" s="73" t="str">
        <f>IF(ISBLANK('Malawi 2013'!$G$35),"",'Malawi 2013'!$G$35)</f>
        <v/>
      </c>
      <c r="AN26" s="73" t="str">
        <f>IF(ISBLANK('Malawi 2013'!$H$35),"",'Malawi 2013'!$H$35)</f>
        <v/>
      </c>
      <c r="AO26" s="74">
        <f>IF(ISBLANK('Malawi 2013'!$E$36),"",'Malawi 2013'!$E$36)</f>
        <v>0</v>
      </c>
      <c r="AP26" s="73" t="str">
        <f>IF(ISBLANK('Malawi 2013'!$F$36),"",'Malawi 2013'!$F$36)</f>
        <v>07/11 - 06/12</v>
      </c>
      <c r="AQ26" s="73" t="str">
        <f>IF(ISBLANK('Malawi 2013'!$G$36),"",'Malawi 2013'!$G$36)</f>
        <v/>
      </c>
      <c r="AR26" s="73" t="str">
        <f>IF(ISBLANK('Malawi 2013'!$H$36),"",'Malawi 2013'!$H$36)</f>
        <v/>
      </c>
      <c r="AS26" s="74">
        <f>IF(ISBLANK('Malawi 2013'!$E$37),"",'Malawi 2013'!$E$37)</f>
        <v>0</v>
      </c>
      <c r="AT26" s="73" t="str">
        <f>IF(ISBLANK('Malawi 2013'!$H$37),"",'Malawi 2013'!$H$37)</f>
        <v/>
      </c>
      <c r="AU26" s="73" t="str">
        <f>IF(ISBLANK('Malawi 2013'!$H$38),"",'Malawi 2013'!$H$38)</f>
        <v>No</v>
      </c>
      <c r="AV26" s="73" t="str">
        <f>IF(ISBLANK('Malawi 2013'!$D$41),"",'Malawi 2013'!$D$41)</f>
        <v>No</v>
      </c>
      <c r="AW26" s="73" t="str">
        <f>IF(ISBLANK('Malawi 2013'!$D$42),"",'Malawi 2013'!$D$42)</f>
        <v>Not applicable</v>
      </c>
      <c r="AX26" s="74">
        <f>IF(ISBLANK('Malawi 2013'!$E$41),"",'Malawi 2013'!$E$41)</f>
        <v>0</v>
      </c>
      <c r="AY26" s="74" t="str">
        <f>IF(ISBLANK('Malawi 2013'!$F$41),"",'Malawi 2013'!$F$41)</f>
        <v>07/11 - 06/12</v>
      </c>
      <c r="AZ26" s="74" t="str">
        <f>IF(ISBLANK('Malawi 2013'!$G$41),"",'Malawi 2013'!$G$41)</f>
        <v/>
      </c>
      <c r="BA26" s="73" t="str">
        <f>IF(ISBLANK('Malawi 2013'!$H$41),"",'Malawi 2013'!$H$41)</f>
        <v/>
      </c>
      <c r="BB26" s="73" t="str">
        <f>IF(ISBLANK('Malawi 2013'!$D$43),"",'Malawi 2013'!$D$43)</f>
        <v>No</v>
      </c>
      <c r="BC26" s="74" t="str">
        <f>IF(ISBLANK('Malawi 2013'!$D$44),"",'Malawi 2013'!$D$44)</f>
        <v>Not applicable</v>
      </c>
      <c r="BD26" s="74">
        <f>IF(ISBLANK('Malawi 2013'!$E$43),"",'Malawi 2013'!$E$43)</f>
        <v>0</v>
      </c>
      <c r="BE26" s="74" t="str">
        <f>IF(ISBLANK('Malawi 2013'!$F$43),"",'Malawi 2013'!$F$43)</f>
        <v>07/11 - 06/12</v>
      </c>
      <c r="BF26" s="74" t="str">
        <f>IF(ISBLANK('Malawi 2013'!$G$43),"",'Malawi 2013'!$G$43)</f>
        <v/>
      </c>
      <c r="BG26" s="73" t="str">
        <f>IF(ISBLANK('Malawi 2013'!$H$43),"",'Malawi 2013'!$H$43)</f>
        <v/>
      </c>
      <c r="BH26" s="763">
        <f>IF(ISBLANK('Malawi 2013'!$E$45),"",'Malawi 2013'!$E$45)</f>
        <v>0</v>
      </c>
      <c r="BI26" s="73" t="str">
        <f>IF(ISBLANK('Malawi 2013'!$H$45),"",'Malawi 2013'!$H$45)</f>
        <v/>
      </c>
      <c r="BJ26" s="75"/>
      <c r="BK26" s="73" t="str">
        <f>IF(ISBLANK('Malawi 2013'!$D$49),"",'Malawi 2013'!$D$49)</f>
        <v>Yes</v>
      </c>
      <c r="BL26" s="74" t="str">
        <f>IF(ISBLANK('Malawi 2013'!$D$50),"",'Malawi 2013'!$D$50)</f>
        <v>USAID and UNFPA</v>
      </c>
      <c r="BM26" s="74">
        <f>IF(ISBLANK('Malawi 2013'!$E$49),"",'Malawi 2013'!$E$49)</f>
        <v>4716297</v>
      </c>
      <c r="BN26" s="74" t="str">
        <f>IF(ISBLANK('Malawi 2013'!$F$49),"",'Malawi 2013'!$F$49)</f>
        <v>07/11 - 06/12</v>
      </c>
      <c r="BO26" s="74" t="str">
        <f>IF(ISBLANK('Malawi 2013'!$G$49),"",'Malawi 2013'!$G$49)</f>
        <v>RHInterchange</v>
      </c>
      <c r="BP26" s="73" t="str">
        <f>IF(ISBLANK('Malawi 2013'!$H$49),"",'Malawi 2013'!$H$49)</f>
        <v/>
      </c>
      <c r="BQ26" s="73" t="str">
        <f>IF(ISBLANK('Malawi 2013'!$D$51),"",'Malawi 2013'!$D$51)</f>
        <v>No</v>
      </c>
      <c r="BR26" s="74">
        <f>IF(ISBLANK('Malawi 2013'!$E$51),"",'Malawi 2013'!$E$51)</f>
        <v>0</v>
      </c>
      <c r="BS26" s="74" t="str">
        <f>IF(ISBLANK('Malawi 2013'!$F$51),"",'Malawi 2013'!$F$51)</f>
        <v>07/11 - 06/12</v>
      </c>
      <c r="BT26" s="89" t="str">
        <f>IF(ISBLANK('Malawi 2013'!$G$51),"",'Malawi 2013'!$G$51)</f>
        <v/>
      </c>
      <c r="BU26" s="74" t="str">
        <f>IF(ISBLANK('Malawi 2013'!$H$51),"",'Malawi 2013'!$H$51)</f>
        <v/>
      </c>
      <c r="BV26" s="73" t="str">
        <f>IF(ISBLANK('Malawi 2013'!$D$52),"",'Malawi 2013'!$D$52)</f>
        <v>No</v>
      </c>
      <c r="BW26" s="74">
        <f>IF(ISBLANK('Malawi 2013'!$E$52),"",'Malawi 2013'!$E$52)</f>
        <v>0</v>
      </c>
      <c r="BX26" s="73" t="str">
        <f>IF(ISBLANK('Malawi 2013'!$F$52),"",'Malawi 2013'!$F$52)</f>
        <v>07/11 - 06/12</v>
      </c>
      <c r="BY26" s="74" t="str">
        <f>IF(ISBLANK('Malawi 2013'!$G$52),"",'Malawi 2013'!$G$52)</f>
        <v/>
      </c>
      <c r="BZ26" s="74" t="str">
        <f>IF(ISBLANK('Malawi 2013'!$H$52),"",'Malawi 2013'!$H$52)</f>
        <v/>
      </c>
      <c r="CA26" s="763">
        <f>IF(ISBLANK('Malawi 2013'!$E$53),"",'Malawi 2013'!$E$53)</f>
        <v>4716297</v>
      </c>
      <c r="CB26" s="74" t="str">
        <f>IF(ISBLANK('Malawi 2013'!$H$53),"",'Malawi 2013'!$H$53)</f>
        <v/>
      </c>
      <c r="CC26" s="76">
        <f>IF(ISBLANK('Malawi 2013'!$F$56),"",'Malawi 2013'!$F$56)</f>
        <v>0</v>
      </c>
      <c r="CD26" s="73" t="str">
        <f>IF(ISBLANK('Malawi 2013'!$G$56),"",'Malawi 2013'!$G$56)</f>
        <v xml:space="preserve">Comments:
</v>
      </c>
      <c r="CE26" s="76" t="str">
        <f>IF(ISBLANK('Malawi 2013'!$F$57),"",'Malawi 2013'!$F$57)</f>
        <v>Not applicable</v>
      </c>
      <c r="CF26" s="73" t="str">
        <f>IF(ISBLANK('Malawi 2013'!$G$57),"",'Malawi 2013'!$G$57)</f>
        <v xml:space="preserve">Comments:
</v>
      </c>
      <c r="CG26" s="76">
        <f>IF(ISBLANK('Malawi 2013'!$F$58),"",'Malawi 2013'!$F$58)</f>
        <v>1.1776457656862227</v>
      </c>
      <c r="CH26" s="73" t="str">
        <f>IF(ISBLANK('Malawi 2013'!$G$58),"",'Malawi 2013'!$G$58)</f>
        <v xml:space="preserve">Comments: </v>
      </c>
      <c r="CI26" s="73" t="str">
        <f>IF(ISBLANK('Malawi 2013'!$F$59),"",'Malawi 2013'!$F$59)</f>
        <v/>
      </c>
      <c r="CJ26" s="73" t="str">
        <f>IF(ISBLANK('Malawi 2013'!$G$59),"",'Malawi 2013'!$G$59)</f>
        <v xml:space="preserve">Comments:
</v>
      </c>
      <c r="CK26" s="73" t="str">
        <f>IF(ISBLANK('Malawi 2013'!$F$61),"",'Malawi 2013'!$F$61)</f>
        <v>Not applicable</v>
      </c>
      <c r="CL26" s="73" t="str">
        <f>IF(ISBLANK('Malawi 2013'!$F$62),"",'Malawi 2013'!$F$62)</f>
        <v>Not applicable</v>
      </c>
      <c r="CM26" s="73" t="str">
        <f>IF(ISBLANK('Malawi 2013'!$F$63),"",'Malawi 2013'!$F$63)</f>
        <v>Not applicable</v>
      </c>
      <c r="CN26" s="73" t="str">
        <f>IF(ISBLANK('Malawi 2013'!$D$64),"",'Malawi 2013'!$D$64)</f>
        <v xml:space="preserve">In FY 2012-13, a budget line was created, but no funds were allocated. </v>
      </c>
      <c r="CO26" s="106"/>
      <c r="CP26" s="77"/>
      <c r="CQ26" s="78" t="str">
        <f>IF(ISBLANK('Malawi 2013'!$D$68),"",'Malawi 2013'!$D$68)</f>
        <v>Yes</v>
      </c>
      <c r="CR26" s="78" t="str">
        <f>IF(ISBLANK('Malawi 2013'!$D$69),"",'Malawi 2013'!$D$69)</f>
        <v>Yes</v>
      </c>
      <c r="CS26" s="78" t="str">
        <f>IF(ISBLANK('Malawi 2013'!$D$70),"",'Malawi 2013'!$D$70)</f>
        <v>Yes</v>
      </c>
      <c r="CT26" s="78" t="str">
        <f>IF(ISBLANK('Malawi 2013'!$D$71),"",'Malawi 2013'!$D$71)</f>
        <v>Yes</v>
      </c>
      <c r="CU26" s="78" t="str">
        <f>IF(ISBLANK('Malawi 2013'!$D$72),"",'Malawi 2013'!$D$72)</f>
        <v>Yes</v>
      </c>
      <c r="CV26" s="78" t="str">
        <f>IF(ISBLANK('Malawi 2013'!$D$73),"",'Malawi 2013'!$D$73)</f>
        <v>Yes</v>
      </c>
      <c r="CW26" s="78" t="str">
        <f>IF(ISBLANK('Malawi 2013'!$D$74),"",'Malawi 2013'!$D$74)</f>
        <v>Yes</v>
      </c>
      <c r="CX26" s="78" t="str">
        <f>IF(ISBLANK('Malawi 2013'!$D$75),"",'Malawi 2013'!$D$75)</f>
        <v>Yes</v>
      </c>
      <c r="CY26" s="78" t="str">
        <f>IF(ISBLANK('Malawi 2013'!$D$76),"",'Malawi 2013'!$D$76)</f>
        <v>Yes</v>
      </c>
      <c r="CZ26" s="78" t="str">
        <f>IF(ISBLANK('Malawi 2013'!$D$77),"",'Malawi 2013'!$D$77)</f>
        <v>Yes</v>
      </c>
      <c r="DA26" s="78" t="str">
        <f>IF(ISBLANK('Malawi 2013'!$D$78),"",'Malawi 2013'!$D$78)</f>
        <v>No</v>
      </c>
      <c r="DB26" s="78" t="str">
        <f>IF(ISBLANK('Malawi 2013'!$D$79),"",'Malawi 2013'!$D$79)</f>
        <v/>
      </c>
      <c r="DC26" s="77"/>
      <c r="DD26" s="78" t="str">
        <f>IF(ISBLANK('Malawi 2013'!$F$68),"",'Malawi 2013'!$F$68)</f>
        <v>Yes</v>
      </c>
      <c r="DE26" s="78" t="str">
        <f>IF(ISBLANK('Malawi 2013'!$F$69),"",'Malawi 2013'!$F$69)</f>
        <v>Yes</v>
      </c>
      <c r="DF26" s="78" t="str">
        <f>IF(ISBLANK('Malawi 2013'!$F$70),"",'Malawi 2013'!$F$70)</f>
        <v>Yes</v>
      </c>
      <c r="DG26" s="78" t="str">
        <f>IF(ISBLANK('Malawi 2013'!$F$71),"",'Malawi 2013'!$F$71)</f>
        <v>Yes</v>
      </c>
      <c r="DH26" s="78" t="str">
        <f>IF(ISBLANK('Malawi 2013'!$F$72),"",'Malawi 2013'!$F$72)</f>
        <v>Yes</v>
      </c>
      <c r="DI26" s="78" t="str">
        <f>IF(ISBLANK('Malawi 2013'!$F$73),"",'Malawi 2013'!$F$73)</f>
        <v>Yes</v>
      </c>
      <c r="DJ26" s="78" t="str">
        <f>IF(ISBLANK('Malawi 2013'!$F$74),"",'Malawi 2013'!$F$74)</f>
        <v>Yes</v>
      </c>
      <c r="DK26" s="78" t="str">
        <f>IF(ISBLANK('Malawi 2013'!$F$75),"",'Malawi 2013'!$F$75)</f>
        <v>Yes</v>
      </c>
      <c r="DL26" s="78" t="str">
        <f>IF(ISBLANK('Malawi 2013'!$F$76),"",'Malawi 2013'!$F$76)</f>
        <v>Yes</v>
      </c>
      <c r="DM26" s="78" t="str">
        <f>IF(ISBLANK('Malawi 2013'!$F$77),"",'Malawi 2013'!$F$77)</f>
        <v>Yes</v>
      </c>
      <c r="DN26" s="78" t="str">
        <f>IF(ISBLANK('Malawi 2013'!$F$78),"",'Malawi 2013'!$F$78)</f>
        <v>Yes</v>
      </c>
      <c r="DO26" s="78" t="str">
        <f>IF(ISBLANK('Malawi 2013'!$F$79),"",'Malawi 2013'!$F$79)</f>
        <v/>
      </c>
      <c r="DP26" s="79"/>
      <c r="DQ26" s="78" t="str">
        <f>IF(ISBLANK('Malawi 2013'!$G$68),"",'Malawi 2013'!$G$68)</f>
        <v>Yes</v>
      </c>
      <c r="DR26" s="78" t="str">
        <f>IF(ISBLANK('Malawi 2013'!$G$69),"",'Malawi 2013'!$G$69)</f>
        <v>Yes</v>
      </c>
      <c r="DS26" s="78" t="str">
        <f>IF(ISBLANK('Malawi 2013'!$G$70),"",'Malawi 2013'!$G$70)</f>
        <v>Yes</v>
      </c>
      <c r="DT26" s="78" t="str">
        <f>IF(ISBLANK('Malawi 2013'!$G$71),"",'Malawi 2013'!$G$71)</f>
        <v>Yes</v>
      </c>
      <c r="DU26" s="78" t="str">
        <f>IF(ISBLANK('Malawi 2013'!$G$72),"",'Malawi 2013'!$G$72)</f>
        <v>Yes</v>
      </c>
      <c r="DV26" s="78" t="str">
        <f>IF(ISBLANK('Malawi 2013'!$G$73),"",'Malawi 2013'!$G$73)</f>
        <v>Yes</v>
      </c>
      <c r="DW26" s="78" t="str">
        <f>IF(ISBLANK('Malawi 2013'!$G$74),"",'Malawi 2013'!$G$74)</f>
        <v>Yes</v>
      </c>
      <c r="DX26" s="78" t="str">
        <f>IF(ISBLANK('Malawi 2013'!$G$75),"",'Malawi 2013'!$G$75)</f>
        <v>Yes</v>
      </c>
      <c r="DY26" s="78" t="str">
        <f>IF(ISBLANK('Malawi 2013'!$G$76),"",'Malawi 2013'!$G$76)</f>
        <v>Yes</v>
      </c>
      <c r="DZ26" s="78" t="str">
        <f>IF(ISBLANK('Malawi 2013'!$G$77),"",'Malawi 2013'!$G$77)</f>
        <v>Yes</v>
      </c>
      <c r="EA26" s="78" t="str">
        <f>IF(ISBLANK('Malawi 2013'!$G$78),"",'Malawi 2013'!$G$78)</f>
        <v>Yes</v>
      </c>
      <c r="EB26" s="78" t="str">
        <f>IF(ISBLANK('Malawi 2013'!$G$79),"",'Malawi 2013'!$G$79)</f>
        <v/>
      </c>
      <c r="EC26" s="79"/>
      <c r="ED26" s="78" t="str">
        <f>IF(ISBLANK('Malawi 2013'!$H$68),"",'Malawi 2013'!$H$68)</f>
        <v>Yes</v>
      </c>
      <c r="EE26" s="78" t="str">
        <f>IF(ISBLANK('Malawi 2013'!$H$69),"",'Malawi 2013'!$H$69)</f>
        <v>Yes</v>
      </c>
      <c r="EF26" s="78" t="str">
        <f>IF(ISBLANK('Malawi 2013'!$H$70),"",'Malawi 2013'!$H$70)</f>
        <v>Yes</v>
      </c>
      <c r="EG26" s="78" t="str">
        <f>IF(ISBLANK('Malawi 2013'!$H$71),"",'Malawi 2013'!$H$71)</f>
        <v>Yes</v>
      </c>
      <c r="EH26" s="78" t="str">
        <f>IF(ISBLANK('Malawi 2013'!$H$72),"",'Malawi 2013'!$H$72)</f>
        <v>No</v>
      </c>
      <c r="EI26" s="78" t="str">
        <f>IF(ISBLANK('Malawi 2013'!$H$73),"",'Malawi 2013'!$H$73)</f>
        <v>Yes</v>
      </c>
      <c r="EJ26" s="78" t="str">
        <f>IF(ISBLANK('Malawi 2013'!$H$74),"",'Malawi 2013'!$H$74)</f>
        <v>Yes</v>
      </c>
      <c r="EK26" s="78" t="str">
        <f>IF(ISBLANK('Malawi 2013'!$H$75),"",'Malawi 2013'!$H$75)</f>
        <v>No</v>
      </c>
      <c r="EL26" s="78" t="str">
        <f>IF(ISBLANK('Malawi 2013'!$H$76),"",'Malawi 2013'!$H$76)</f>
        <v>No</v>
      </c>
      <c r="EM26" s="78" t="str">
        <f>IF(ISBLANK('Malawi 2013'!$H$77),"",'Malawi 2013'!$H$77)</f>
        <v>No</v>
      </c>
      <c r="EN26" s="78" t="str">
        <f>IF(ISBLANK('Malawi 2013'!$H$78),"",'Malawi 2013'!$H$78)</f>
        <v>No</v>
      </c>
      <c r="EO26" s="78" t="str">
        <f>IF(ISBLANK('Malawi 2013'!$H$79),"",'Malawi 2013'!$H$79)</f>
        <v/>
      </c>
      <c r="EP26" s="78" t="str">
        <f>IF(ISBLANK('Malawi 2013'!$D$80),"",'Malawi 2013'!$D$80)</f>
        <v/>
      </c>
      <c r="EQ26" s="80"/>
      <c r="ER26" s="81" t="str">
        <f>IF(ISBLANK('Malawi 2013'!$H$82),"",'Malawi 2013'!$H$82)</f>
        <v>Yes</v>
      </c>
      <c r="ES26" s="81" t="str">
        <f>IF(ISBLANK('Malawi 2013'!$C$85),"",'Malawi 2013'!$C$85)</f>
        <v>Sexual and Reproductive Health and Rights Strategy</v>
      </c>
      <c r="ET26" s="81" t="str">
        <f>IF(ISBLANK('Malawi 2013'!$D$85),"",'Malawi 2013'!$D$85)</f>
        <v>2012-2016</v>
      </c>
      <c r="EU26" s="81" t="str">
        <f>IF(ISBLANK('Malawi 2013'!$F$85),"",'Malawi 2013'!$F$85)</f>
        <v>Yes</v>
      </c>
      <c r="EV26" s="81" t="str">
        <f>IF(ISBLANK('Malawi 2013'!$G$85),"",'Malawi 2013'!$G$85)</f>
        <v>Yes</v>
      </c>
      <c r="EW26" s="81" t="str">
        <f>IF(ISBLANK('Malawi 2013'!$F$86),"",'Malawi 2013'!$F$86)</f>
        <v>Yes</v>
      </c>
      <c r="EX26" s="81" t="str">
        <f>IF(ISBLANK('Malawi 2013'!$E$87),"",'Malawi 2013'!$E$87)</f>
        <v>Handling fees are charged in the public sector and are differentiated for donated products and for those procured by the government. These have tended to limit access to the government procured commodities.</v>
      </c>
      <c r="EY26" s="81" t="str">
        <f>IF(ISBLANK('Malawi 2013'!$E$88),"",'Malawi 2013'!$E$88)</f>
        <v>Cost is 12.5% handling fee plus commodity cost for the government procured commodities and only 5% handling fee for the donated commodities. The 5% is under discussion and likely to be raised.</v>
      </c>
      <c r="EZ26" s="81" t="str">
        <f>IF(ISBLANK('Malawi 2013'!$H$89),"",'Malawi 2013'!$H$89)</f>
        <v>No</v>
      </c>
      <c r="FA26" s="81" t="str">
        <f>IF(ISBLANK('Malawi 2013'!$D$90),"",'Malawi 2013'!$D$90)</f>
        <v>Not applicable</v>
      </c>
      <c r="FB26" s="81" t="str">
        <f>IF(ISBLANK('Malawi 2013'!$H$91),"",'Malawi 2013'!$H$91)</f>
        <v>Yes</v>
      </c>
      <c r="FC26" s="81" t="str">
        <f>IF(ISBLANK('Malawi 2013'!$D$92),"",'Malawi 2013'!$D$92)</f>
        <v>Contained in the Sexual and Reproductive Health and Rights Strategy, which notes the country’s objectives, targets, and contraceptive commodities to be used in Malawi</v>
      </c>
      <c r="FD26" s="276"/>
      <c r="FE26" s="81" t="str">
        <f>IF(ISBLANK('Malawi 2013'!$D$95),"",'Malawi 2013'!$D$95)</f>
        <v>Community health worker</v>
      </c>
      <c r="FF26" s="81" t="str">
        <f>IF(ISBLANK('Malawi 2013'!$G$95),"",'Malawi 2013'!$G$95)</f>
        <v>Community health worker</v>
      </c>
      <c r="FG26" s="81" t="str">
        <f>IF(ISBLANK('Malawi 2013'!$D$96),"",'Malawi 2013'!$D$96)</f>
        <v>Community health worker</v>
      </c>
      <c r="FH26" s="81" t="str">
        <f>IF(ISBLANK('Malawi 2013'!$G$96),"",'Malawi 2013'!$G$96)</f>
        <v>Midwife</v>
      </c>
      <c r="FI26" s="81" t="str">
        <f>IF(ISBLANK('Malawi 2013'!$D$97),"",'Malawi 2013'!$D$97)</f>
        <v>Midwife</v>
      </c>
      <c r="FJ26" s="81" t="str">
        <f>IF(ISBLANK('Malawi 2013'!$G$97),"",'Malawi 2013'!$G$97)</f>
        <v>Midwife</v>
      </c>
      <c r="FK26" s="81" t="str">
        <f>IF(ISBLANK('Malawi 2013'!$D$98),"",'Malawi 2013'!$D$98)</f>
        <v>Nurse</v>
      </c>
      <c r="FL26" s="81" t="str">
        <f>IF(ISBLANK('Malawi 2013'!$G$98),"",'Malawi 2013'!$G$98)</f>
        <v>Nurse</v>
      </c>
      <c r="FM26" s="81" t="str">
        <f>IF(ISBLANK('Malawi 2013'!$D$99),"",'Malawi 2013'!$D$99)</f>
        <v>Community health worker</v>
      </c>
      <c r="FN26" s="81" t="str">
        <f>IF(ISBLANK('Malawi 2013'!$G$99),"",'Malawi 2013'!$G$99)</f>
        <v>Community health worker</v>
      </c>
      <c r="FO26" s="81" t="str">
        <f>IF(ISBLANK('Malawi 2013'!$D$100),"",'Malawi 2013'!$D$100)</f>
        <v>Midwife</v>
      </c>
      <c r="FP26" s="81" t="str">
        <f>IF(ISBLANK('Malawi 2013'!$G$100),"",'Malawi 2013'!$G$100)</f>
        <v>Midwife</v>
      </c>
      <c r="FQ26" s="81" t="str">
        <f>IF(ISBLANK('Malawi 2013'!$D$101),"",'Malawi 2013'!$D$101)</f>
        <v>Clinical Officer</v>
      </c>
      <c r="FR26" s="81" t="str">
        <f>IF(ISBLANK('Malawi 2013'!$G$101),"",'Malawi 2013'!$G$101)</f>
        <v>Clinical Officer</v>
      </c>
      <c r="FS26" s="81" t="str">
        <f>IF(ISBLANK('Malawi 2013'!$D$102),"",'Malawi 2013'!$D$102)</f>
        <v>Community health worker</v>
      </c>
      <c r="FT26" s="81" t="str">
        <f>IF(ISBLANK('Malawi 2013'!$G$102),"",'Malawi 2013'!$G$102)</f>
        <v>Community health worker</v>
      </c>
      <c r="FU26" s="81" t="str">
        <f>IF(ISBLANK('Malawi 2013'!$D$103),"",'Malawi 2013'!$D$103)</f>
        <v>Not applicable</v>
      </c>
      <c r="FV26" s="87"/>
      <c r="FW26" s="81" t="str">
        <f>IF(ISBLANK('Malawi 2013'!$D$106),"",'Malawi 2013'!$D$106)</f>
        <v>No</v>
      </c>
      <c r="FX26" s="81" t="str">
        <f>IF(ISBLANK('Malawi 2013'!$E$106),"",'Malawi 2013'!$E$106)</f>
        <v/>
      </c>
      <c r="FY26" s="81" t="str">
        <f>IF(ISBLANK('Malawi 2013'!$H$106),"",'Malawi 2013'!$H$106)</f>
        <v/>
      </c>
      <c r="FZ26" s="81" t="str">
        <f>IF(ISBLANK('Malawi 2013'!$D$107),"",'Malawi 2013'!$D$107)</f>
        <v>No</v>
      </c>
      <c r="GA26" s="81" t="str">
        <f>IF(ISBLANK('Malawi 2013'!$E$107),"",'Malawi 2013'!$E$107)</f>
        <v/>
      </c>
      <c r="GB26" s="81" t="str">
        <f>IF(ISBLANK('Malawi 2013'!$H$107),"",'Malawi 2013'!$H$107)</f>
        <v/>
      </c>
      <c r="GC26" s="81" t="str">
        <f>IF(ISBLANK('Malawi 2013'!$D$108),"",'Malawi 2013'!$D$108)</f>
        <v>No</v>
      </c>
      <c r="GD26" s="81" t="str">
        <f>IF(ISBLANK('Malawi 2013'!$E$108),"",'Malawi 2013'!$E$108)</f>
        <v/>
      </c>
      <c r="GE26" s="81" t="str">
        <f>IF(ISBLANK('Malawi 2013'!$H$108),"",'Malawi 2013'!$H$108)</f>
        <v/>
      </c>
      <c r="GF26" s="82"/>
      <c r="GG26" s="81" t="str">
        <f>IF(ISBLANK('Malawi 2013'!$G$111),"",'Malawi 2013'!$G$111)</f>
        <v>No</v>
      </c>
      <c r="GH26" s="81" t="str">
        <f>IF(ISBLANK('Malawi 2013'!$G$112),"",'Malawi 2013'!$G$112)</f>
        <v>No</v>
      </c>
      <c r="GI26" s="81" t="str">
        <f>IF(ISBLANK('Malawi 2013'!$G$113),"",'Malawi 2013'!$G$113)</f>
        <v>Not applicable</v>
      </c>
      <c r="GJ26" s="81" t="str">
        <f>IF(ISBLANK('Malawi 2013'!$D$114),"",'Malawi 2013'!$D$114)</f>
        <v>Not applicable</v>
      </c>
      <c r="GK26" s="82"/>
      <c r="GL26" s="81" t="str">
        <f>IF(ISBLANK('Malawi 2013'!$G$116),"",'Malawi 2013'!$G$116)</f>
        <v>Yes</v>
      </c>
      <c r="GM26" s="81" t="str">
        <f>IF(ISBLANK('Malawi 2013'!$G$117),"",'Malawi 2013'!$G$117)</f>
        <v>Yes</v>
      </c>
      <c r="GN26" s="81" t="str">
        <f>IF(ISBLANK('Malawi 2013'!$G$118),"",'Malawi 2013'!$G$118)</f>
        <v>Yes</v>
      </c>
      <c r="GO26" s="81" t="str">
        <f>IF(ISBLANK('Malawi 2013'!$G$119),"",'Malawi 2013'!$G$119)</f>
        <v>Yes</v>
      </c>
      <c r="GP26" s="81" t="str">
        <f>IF(ISBLANK('Malawi 2013'!$G$120),"",'Malawi 2013'!$G$120)</f>
        <v>Yes</v>
      </c>
      <c r="GQ26" s="81" t="str">
        <f>IF(ISBLANK('Malawi 2013'!$G$121),"",'Malawi 2013'!$G$121)</f>
        <v>Yes</v>
      </c>
      <c r="GR26" s="81" t="str">
        <f>IF(ISBLANK('Malawi 2013'!$G$122),"",'Malawi 2013'!$G$122)</f>
        <v>No</v>
      </c>
      <c r="GS26" s="81" t="str">
        <f>IF(ISBLANK('Malawi 2013'!$G$123),"",'Malawi 2013'!$G$123)</f>
        <v>Yes</v>
      </c>
      <c r="GT26" s="81" t="str">
        <f>IF(ISBLANK('Malawi 2013'!$G$124),"",'Malawi 2013'!$G$124)</f>
        <v>No</v>
      </c>
      <c r="GU26" s="81" t="str">
        <f>IF(ISBLANK('Malawi 2013'!$G$125),"",'Malawi 2013'!$G$125)</f>
        <v>No</v>
      </c>
      <c r="GV26" s="81" t="str">
        <f>IF(ISBLANK('Malawi 2013'!$F$126),"",'Malawi 2013'!$F$126)</f>
        <v>Not applicable</v>
      </c>
      <c r="GW26" s="81">
        <f>IF(ISBLANK('Malawi 2013'!$F$127),"",'Malawi 2013'!$F$127)</f>
        <v>2009</v>
      </c>
      <c r="GX26" s="81" t="str">
        <f>IF(ISBLANK('Malawi 2013'!$D$128),"",'Malawi 2013'!$D$128)</f>
        <v>Malawi Essential Medicines List (MEML)</v>
      </c>
      <c r="GY26" s="81" t="str">
        <f>IF(ISBLANK('Malawi 2013'!$D$129),"",'Malawi 2013'!$D$129)</f>
        <v/>
      </c>
      <c r="GZ26" s="82"/>
      <c r="HA26" s="81">
        <f>IF(ISBLANK('Malawi 2013'!$F$131),"",'Malawi 2013'!$F$131)</f>
        <v>2012</v>
      </c>
      <c r="HB26" s="81" t="str">
        <f>IF(ISBLANK('Malawi 2013'!$G$132),"",'Malawi 2013'!$G$132)</f>
        <v>Yes</v>
      </c>
      <c r="HC26" s="81" t="str">
        <f>IF(ISBLANK('Malawi 2013'!$G$133),"",'Malawi 2013'!$G$133)</f>
        <v>Yes</v>
      </c>
      <c r="HD26" s="81" t="str">
        <f>IF(ISBLANK('Malawi 2013'!$G$134),"",'Malawi 2013'!$G$134)</f>
        <v>Yes</v>
      </c>
      <c r="HE26" s="81" t="str">
        <f>IF(ISBLANK('Malawi 2013'!$G$135),"",'Malawi 2013'!$G$135)</f>
        <v>No</v>
      </c>
      <c r="HF26" s="81" t="str">
        <f>IF(ISBLANK('Malawi 2013'!$D$136),"",'Malawi 2013'!$D$136)</f>
        <v/>
      </c>
      <c r="HG26" s="90"/>
      <c r="HH26" s="83" t="str">
        <f>IF(ISBLANK('Malawi 2013'!$G$138),"",'Malawi 2013'!$G$138)</f>
        <v>Yes</v>
      </c>
      <c r="HI26" s="84"/>
      <c r="HJ26" s="83" t="str">
        <f>IF(ISBLANK('Malawi 2013'!$G$140),"",'Malawi 2013'!$G$140)</f>
        <v>No</v>
      </c>
      <c r="HK26" s="83" t="str">
        <f>IF(ISBLANK('Malawi 2013'!$G$141),"",'Malawi 2013'!$G$141)</f>
        <v>Yes</v>
      </c>
      <c r="HL26" s="83" t="str">
        <f>IF(ISBLANK('Malawi 2013'!$G$142),"",'Malawi 2013'!$G$142)</f>
        <v>No</v>
      </c>
      <c r="HM26" s="83" t="str">
        <f>IF(ISBLANK('Malawi 2013'!$G$143),"",'Malawi 2013'!$G$143)</f>
        <v>No</v>
      </c>
      <c r="HN26" s="83" t="str">
        <f>IF(ISBLANK('Malawi 2013'!$G$144),"",'Malawi 2013'!$G$144)</f>
        <v>No</v>
      </c>
      <c r="HO26" s="83" t="str">
        <f>IF(ISBLANK('Malawi 2013'!$G$145),"",'Malawi 2013'!$G$145)</f>
        <v>No</v>
      </c>
      <c r="HP26" s="83" t="str">
        <f>IF(ISBLANK('Malawi 2013'!$G$146),"",'Malawi 2013'!$G$146)</f>
        <v>No</v>
      </c>
      <c r="HQ26" s="83" t="str">
        <f>IF(ISBLANK('Malawi 2013'!$G$147),"",'Malawi 2013'!$G$147)</f>
        <v>No</v>
      </c>
      <c r="HR26" s="83" t="str">
        <f>IF(ISBLANK('Malawi 2013'!$G$148),"",'Malawi 2013'!$G$148)</f>
        <v>Yes</v>
      </c>
      <c r="HS26" s="83" t="str">
        <f>IF(ISBLANK('Malawi 2013'!$F$149),"",'Malawi 2013'!$F$149)</f>
        <v>07/11-06/12</v>
      </c>
      <c r="HT26" s="83" t="str">
        <f>IF(ISBLANK('Malawi 2013'!$F$150),"",'Malawi 2013'!$F$150)</f>
        <v xml:space="preserve">Stock Status Reports (for national stock - CMS and the parallel supply chain combined)
</v>
      </c>
      <c r="HU26" s="84"/>
      <c r="HV26" s="83" t="str">
        <f>IF(ISBLANK('Malawi 2013'!$G$152),"",'Malawi 2013'!$G$152)</f>
        <v>Yes</v>
      </c>
      <c r="HW26" s="83" t="str">
        <f>IF(ISBLANK('Malawi 2013'!$G$153),"",'Malawi 2013'!$G$153)</f>
        <v>No</v>
      </c>
      <c r="HX26" s="88" t="str">
        <f>IF(ISBLANK('Malawi 2013'!$D$154),"",'Malawi 2013'!$D$154)</f>
        <v/>
      </c>
      <c r="HY26" s="816" t="s">
        <v>280</v>
      </c>
    </row>
    <row r="27" spans="1:233" ht="39.950000000000003" customHeight="1">
      <c r="A27" s="846" t="s">
        <v>299</v>
      </c>
      <c r="B27" s="85"/>
      <c r="C27" s="72" t="str">
        <f>IF(ISBLANK('Mali 2013'!$H$12),"",'Mali 2013'!$H$12)</f>
        <v>Yes</v>
      </c>
      <c r="D27" s="72" t="str">
        <f>IF(ISBLANK('Mali 2013'!$D$13),"",'Mali 2013'!$D$13)</f>
        <v>National Committee for Monitoring the Reproductive Health Commodity Security Plan (Comission Nationale de Suivi du Plan de Sécurisation des Produits de la Santé de la Reproduction)</v>
      </c>
      <c r="E27" s="107"/>
      <c r="F27" s="72" t="str">
        <f>IF(ISBLANK('Mali 2013'!$D$15),"",'Mali 2013'!$D$15)</f>
        <v>Yes</v>
      </c>
      <c r="G27" s="72" t="str">
        <f>IF(ISBLANK('Mali 2013'!$F$15),"",'Mali 2013'!$F$15)</f>
        <v>Population Services International (PSI)</v>
      </c>
      <c r="H27" s="72" t="str">
        <f>IF(ISBLANK('Mali 2013'!$D$16),"",'Mali 2013'!$D$16)</f>
        <v>Yes</v>
      </c>
      <c r="I27" s="72" t="str">
        <f>IF(ISBLANK('Mali 2013'!$F$16),"",'Mali 2013'!$F$16)</f>
        <v>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v>
      </c>
      <c r="J27" s="72" t="str">
        <f>IF(ISBLANK('Mali 2013'!$D$17),"",'Mali 2013'!$D$17)</f>
        <v>Yes</v>
      </c>
      <c r="K27" s="72" t="str">
        <f>IF(ISBLANK('Mali 2013'!$F$17),"",'Mali 2013'!$F$17)</f>
        <v>Conseil National de l'ordre des Pharmaciens (CNOP) de l'ordre des Médecins (CNOM) et de l'ordre des Sages Femme (CNOS) (National Council of Pharmacists, Physicians and Midwives)</v>
      </c>
      <c r="L27" s="72" t="str">
        <f>IF(ISBLANK('Mali 2013'!$D$18),"",'Mali 2013'!$D$18)</f>
        <v>Yes</v>
      </c>
      <c r="M27" s="72" t="str">
        <f>IF(ISBLANK('Mali 2013'!$F$18),"",'Mali 2013'!$F$18)</f>
        <v>USAID, KfW, UNFPA</v>
      </c>
      <c r="N27" s="72" t="str">
        <f>IF(ISBLANK('Mali 2013'!$D$19),"",'Mali 2013'!$D$19)</f>
        <v>Yes</v>
      </c>
      <c r="O27" s="72" t="str">
        <f>IF(ISBLANK('Mali 2013'!$F$19),"",'Mali 2013'!$F$19)</f>
        <v>UNFPA, UNICEF, WHO</v>
      </c>
      <c r="P27" s="72" t="str">
        <f>IF(ISBLANK('Mali 2013'!$D$20),"",'Mali 2013'!$D$20)</f>
        <v>Yes</v>
      </c>
      <c r="Q27" s="72" t="str">
        <f>IF(ISBLANK('Mali 2013'!$F$20),"",'Mali 2013'!$F$20)</f>
        <v>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v>
      </c>
      <c r="R27" s="72" t="str">
        <f>IF(ISBLANK('Mali 2013'!$D$21),"",'Mali 2013'!$D$21)</f>
        <v>Yes</v>
      </c>
      <c r="S27" s="72" t="str">
        <f>IF(ISBLANK('Mali 2013'!$F$21),"",'Mali 2013'!$F$21)</f>
        <v>Pharmacie Populaire du Mali (PPM)</v>
      </c>
      <c r="T27" s="72" t="str">
        <f>IF(ISBLANK('Mali 2013'!$D$22),"",'Mali 2013'!$D$22)</f>
        <v>Yes</v>
      </c>
      <c r="U27" s="72" t="str">
        <f>IF(ISBLANK('Mali 2013'!$F$22),"",'Mali 2013'!$F$22)</f>
        <v>Department of Finance and Materials (DFM) of the Ministry of Health (MOH) and Ministry of Finance (MOF)</v>
      </c>
      <c r="V27" s="72" t="str">
        <f>IF(ISBLANK('Mali 2013'!$D$23),"",'Mali 2013'!$D$23)</f>
        <v>Yes</v>
      </c>
      <c r="W27" s="72" t="str">
        <f>IF(ISBLANK('Mali 2013'!$F$23),"",'Mali 2013'!$F$23)</f>
        <v>National Department of Population, National Department of the Promotion of Women and the National Department of the Promotion of Children, National Federation of Community Health Associations (FENASCOM), National Department of the Youth</v>
      </c>
      <c r="X27" s="72" t="str">
        <f>IF(ISBLANK('Mali 2013'!$H$24),"",'Mali 2013'!$H$24)</f>
        <v>0 times</v>
      </c>
      <c r="Y27" s="72" t="str">
        <f>IF(ISBLANK('Mali 2013'!$H$25),"",'Mali 2013'!$H$25)</f>
        <v>Yes</v>
      </c>
      <c r="Z27" s="72" t="str">
        <f>IF(ISBLANK('Mali 2013'!$D$26),"",'Mali 2013'!$D$26)</f>
        <v>Yes</v>
      </c>
      <c r="AA27" s="72" t="str">
        <f>IF(ISBLANK('Mali 2013'!$F$26),"",'Mali 2013'!$F$26)</f>
        <v>MOH, Department of Pharmacy and Medicine (DPM)</v>
      </c>
      <c r="AB27" s="72" t="str">
        <f>IF(ISBLANK('Mali 2013'!$H$26),"",'Mali 2013'!$H$26)</f>
        <v>Head of Training Section, Information and Communication, Focal Point for Reproductive Health</v>
      </c>
      <c r="AC27" s="86"/>
      <c r="AD27" s="73" t="str">
        <f>IF(ISBLANK('Mali 2013'!$F$28),"",'Mali 2013'!$F$28)</f>
        <v>January</v>
      </c>
      <c r="AE27" s="73" t="str">
        <f>IF(ISBLANK('Mali 2013'!$H$28),"",'Mali 2013'!$H$28)</f>
        <v>December</v>
      </c>
      <c r="AF27" s="371">
        <f>IF(ISBLANK('Mali 2013'!$G$29),"",'Mali 2013'!$G$29)</f>
        <v>9360603</v>
      </c>
      <c r="AG27" s="109" t="str">
        <f>IF(ISBLANK('Mali 2013'!$E$30),"",'Mali 2013'!$E$30)</f>
        <v>1/12 - 12/12</v>
      </c>
      <c r="AH27" s="109" t="str">
        <f>IF(ISBLANK('Mali 2013'!$G$30),"",'Mali 2013'!$G$30)</f>
        <v>Pharmacy and Medicines Directorate</v>
      </c>
      <c r="AI27" s="109" t="str">
        <f>IF(ISBLANK('Mali 2013'!$H$31),"",'Mali 2013'!$H$31)</f>
        <v>Yes</v>
      </c>
      <c r="AJ27" s="74" t="str">
        <f>IF(ISBLANK('Mali 2013'!$H$32),"",'Mali 2013'!$H$32)</f>
        <v>Yes</v>
      </c>
      <c r="AK27" s="74">
        <f>IF(ISBLANK('Mali 2013'!$E$35),"",'Mali 2013'!$E$35)</f>
        <v>33760</v>
      </c>
      <c r="AL27" s="73" t="str">
        <f>IF(ISBLANK('Mali 2013'!$F$35),"",'Mali 2013'!$F$35)</f>
        <v>1/12 - 12/12</v>
      </c>
      <c r="AM27" s="73" t="str">
        <f>IF(ISBLANK('Mali 2013'!$G$35),"",'Mali 2013'!$G$35)</f>
        <v xml:space="preserve">PPMR, PPM Bill 
</v>
      </c>
      <c r="AN27" s="73" t="str">
        <f>IF(ISBLANK('Mali 2013'!$H$35),"",'Mali 2013'!$H$35)</f>
        <v xml:space="preserve">The orders from 2011 were delivered in 2012.
</v>
      </c>
      <c r="AO27" s="74">
        <f>IF(ISBLANK('Mali 2013'!$E$36),"",'Mali 2013'!$E$36)</f>
        <v>0</v>
      </c>
      <c r="AP27" s="73" t="str">
        <f>IF(ISBLANK('Mali 2013'!$F$36),"",'Mali 2013'!$F$36)</f>
        <v>1/12 - 12/12</v>
      </c>
      <c r="AQ27" s="73" t="str">
        <f>IF(ISBLANK('Mali 2013'!$G$36),"",'Mali 2013'!$G$36)</f>
        <v/>
      </c>
      <c r="AR27" s="73" t="str">
        <f>IF(ISBLANK('Mali 2013'!$H$36),"",'Mali 2013'!$H$36)</f>
        <v xml:space="preserve">The World Bank and basket funds were not among the reproductive health partners that support the state budget for the purchase of contraceptives.
</v>
      </c>
      <c r="AS27" s="74">
        <f>IF(ISBLANK('Mali 2013'!$E$37),"",'Mali 2013'!$E$37)</f>
        <v>33760</v>
      </c>
      <c r="AT27" s="73" t="str">
        <f>IF(ISBLANK('Mali 2013'!$H$37),"",'Mali 2013'!$H$37)</f>
        <v/>
      </c>
      <c r="AU27" s="73" t="str">
        <f>IF(ISBLANK('Mali 2013'!$H$38),"",'Mali 2013'!$H$38)</f>
        <v>Yes</v>
      </c>
      <c r="AV27" s="73" t="str">
        <f>IF(ISBLANK('Mali 2013'!$D$41),"",'Mali 2013'!$D$41)</f>
        <v>Yes</v>
      </c>
      <c r="AW27" s="73" t="str">
        <f>IF(ISBLANK('Mali 2013'!$D$42),"",'Mali 2013'!$D$42)</f>
        <v xml:space="preserve">Public Treasury of the State of Mali
</v>
      </c>
      <c r="AX27" s="74">
        <f>IF(ISBLANK('Mali 2013'!$E$41),"",'Mali 2013'!$E$41)</f>
        <v>33760</v>
      </c>
      <c r="AY27" s="74" t="str">
        <f>IF(ISBLANK('Mali 2013'!$F$41),"",'Mali 2013'!$F$41)</f>
        <v>1/12 - 12/12</v>
      </c>
      <c r="AZ27" s="74" t="str">
        <f>IF(ISBLANK('Mali 2013'!$G$41),"",'Mali 2013'!$G$41)</f>
        <v xml:space="preserve">PPMR, PPM Bill 
</v>
      </c>
      <c r="BA27" s="73" t="str">
        <f>IF(ISBLANK('Mali 2013'!$H$41),"",'Mali 2013'!$H$41)</f>
        <v/>
      </c>
      <c r="BB27" s="73" t="str">
        <f>IF(ISBLANK('Mali 2013'!$D$43),"",'Mali 2013'!$D$43)</f>
        <v>No</v>
      </c>
      <c r="BC27" s="74" t="str">
        <f>IF(ISBLANK('Mali 2013'!$D$44),"",'Mali 2013'!$D$44)</f>
        <v>Not applicable</v>
      </c>
      <c r="BD27" s="74">
        <f>IF(ISBLANK('Mali 2013'!$E$43),"",'Mali 2013'!$E$43)</f>
        <v>0</v>
      </c>
      <c r="BE27" s="74" t="str">
        <f>IF(ISBLANK('Mali 2013'!$F$43),"",'Mali 2013'!$F$43)</f>
        <v>1/12 - 12/12</v>
      </c>
      <c r="BF27" s="74" t="str">
        <f>IF(ISBLANK('Mali 2013'!$G$43),"",'Mali 2013'!$G$43)</f>
        <v/>
      </c>
      <c r="BG27" s="73" t="str">
        <f>IF(ISBLANK('Mali 2013'!$H$43),"",'Mali 2013'!$H$43)</f>
        <v/>
      </c>
      <c r="BH27" s="763">
        <f>IF(ISBLANK('Mali 2013'!$E$45),"",'Mali 2013'!$E$45)</f>
        <v>33760</v>
      </c>
      <c r="BI27" s="73" t="str">
        <f>IF(ISBLANK('Mali 2013'!$H$45),"",'Mali 2013'!$H$45)</f>
        <v/>
      </c>
      <c r="BJ27" s="75"/>
      <c r="BK27" s="73" t="str">
        <f>IF(ISBLANK('Mali 2013'!$D$49),"",'Mali 2013'!$D$49)</f>
        <v>Yes</v>
      </c>
      <c r="BL27" s="74" t="str">
        <f>IF(ISBLANK('Mali 2013'!$D$50),"",'Mali 2013'!$D$50)</f>
        <v>UNFPA</v>
      </c>
      <c r="BM27" s="74">
        <f>IF(ISBLANK('Mali 2013'!$E$49),"",'Mali 2013'!$E$49)</f>
        <v>2021064.8</v>
      </c>
      <c r="BN27" s="74" t="str">
        <f>IF(ISBLANK('Mali 2013'!$F$49),"",'Mali 2013'!$F$49)</f>
        <v>1/12 -12/12</v>
      </c>
      <c r="BO27" s="74" t="str">
        <f>IF(ISBLANK('Mali 2013'!$G$49),"",'Mali 2013'!$G$49)</f>
        <v/>
      </c>
      <c r="BP27" s="73" t="str">
        <f>IF(ISBLANK('Mali 2013'!$H$49),"",'Mali 2013'!$H$49)</f>
        <v/>
      </c>
      <c r="BQ27" s="73" t="str">
        <f>IF(ISBLANK('Mali 2013'!$D$51),"",'Mali 2013'!$D$51)</f>
        <v>Don't know</v>
      </c>
      <c r="BR27" s="74" t="str">
        <f>IF(ISBLANK('Mali 2013'!$E$51),"",'Mali 2013'!$E$51)</f>
        <v/>
      </c>
      <c r="BS27" s="74" t="str">
        <f>IF(ISBLANK('Mali 2013'!$F$51),"",'Mali 2013'!$F$51)</f>
        <v>1/12 -12/12</v>
      </c>
      <c r="BT27" s="89" t="str">
        <f>IF(ISBLANK('Mali 2013'!$G$51),"",'Mali 2013'!$G$51)</f>
        <v/>
      </c>
      <c r="BU27" s="74" t="str">
        <f>IF(ISBLANK('Mali 2013'!$H$51),"",'Mali 2013'!$H$51)</f>
        <v xml:space="preserve">The Global Fund buys male condoms for the fight against AIDS, not for contraception.  
 </v>
      </c>
      <c r="BV27" s="73" t="str">
        <f>IF(ISBLANK('Mali 2013'!$D$52),"",'Mali 2013'!$D$52)</f>
        <v>Don't know</v>
      </c>
      <c r="BW27" s="74" t="str">
        <f>IF(ISBLANK('Mali 2013'!$E$52),"",'Mali 2013'!$E$52)</f>
        <v/>
      </c>
      <c r="BX27" s="73" t="str">
        <f>IF(ISBLANK('Mali 2013'!$F$52),"",'Mali 2013'!$F$52)</f>
        <v>1/12 -12/12</v>
      </c>
      <c r="BY27" s="74" t="str">
        <f>IF(ISBLANK('Mali 2013'!$G$52),"",'Mali 2013'!$G$52)</f>
        <v/>
      </c>
      <c r="BZ27" s="74" t="str">
        <f>IF(ISBLANK('Mali 2013'!$H$52),"",'Mali 2013'!$H$52)</f>
        <v/>
      </c>
      <c r="CA27" s="763">
        <f>IF(ISBLANK('Mali 2013'!$E$53),"",'Mali 2013'!$E$53)</f>
        <v>2021064.8</v>
      </c>
      <c r="CB27" s="74" t="str">
        <f>IF(ISBLANK('Mali 2013'!$H$53),"",'Mali 2013'!$H$53)</f>
        <v xml:space="preserve">Due to the coup of March 2012, other partners suspended their funding contribution for the purchase of contraceptives. 
</v>
      </c>
      <c r="CC27" s="76">
        <f>IF(ISBLANK('Mali 2013'!$F$56),"",'Mali 2013'!$F$56)</f>
        <v>1.6429624559719153E-2</v>
      </c>
      <c r="CD27" s="73" t="str">
        <f>IF(ISBLANK('Mali 2013'!$G$56),"",'Mali 2013'!$G$56)</f>
        <v xml:space="preserve">Comments:
</v>
      </c>
      <c r="CE27" s="76">
        <f>IF(ISBLANK('Mali 2013'!$F$57),"",'Mali 2013'!$F$57)</f>
        <v>1</v>
      </c>
      <c r="CF27" s="73" t="str">
        <f>IF(ISBLANK('Mali 2013'!$G$57),"",'Mali 2013'!$G$57)</f>
        <v xml:space="preserve">Comments:
</v>
      </c>
      <c r="CG27" s="76">
        <f>IF(ISBLANK('Mali 2013'!$F$58),"",'Mali 2013'!$F$58)</f>
        <v>0.21951842205037433</v>
      </c>
      <c r="CH27" s="73" t="str">
        <f>IF(ISBLANK('Mali 2013'!$G$58),"",'Mali 2013'!$G$58)</f>
        <v>Comments: Due to the coup of March 2012, other partners suspended their funding contribution for the purchase of contraceptives.</v>
      </c>
      <c r="CI27" s="73" t="str">
        <f>IF(ISBLANK('Mali 2013'!$F$59),"",'Mali 2013'!$F$59)</f>
        <v>Yes</v>
      </c>
      <c r="CJ27" s="73" t="str">
        <f>IF(ISBLANK('Mali 2013'!$G$59),"",'Mali 2013'!$G$59)</f>
        <v xml:space="preserve">Comments:
</v>
      </c>
      <c r="CK27" s="73" t="str">
        <f>IF(ISBLANK('Mali 2013'!$F$61),"",'Mali 2013'!$F$61)</f>
        <v>The government (e.g., Central Medical Stores, MOH logistics unit, MOH procurement unit)</v>
      </c>
      <c r="CL27" s="73" t="str">
        <f>IF(ISBLANK('Mali 2013'!$F$62),"",'Mali 2013'!$F$62)</f>
        <v>Pharmacie Populaire du Mali (PPM)</v>
      </c>
      <c r="CM27" s="73" t="str">
        <f>IF(ISBLANK('Mali 2013'!$F$63),"",'Mali 2013'!$F$63)</f>
        <v>Yes</v>
      </c>
      <c r="CN27" s="73" t="str">
        <f>IF(ISBLANK('Mali 2013'!$D$64),"",'Mali 2013'!$D$64)</f>
        <v xml:space="preserve">During the last year, the public sector has not received any contraceptive supplies from donors. </v>
      </c>
      <c r="CO27" s="106"/>
      <c r="CP27" s="77"/>
      <c r="CQ27" s="78" t="str">
        <f>IF(ISBLANK('Mali 2013'!$D$68),"",'Mali 2013'!$D$68)</f>
        <v>Yes</v>
      </c>
      <c r="CR27" s="78" t="str">
        <f>IF(ISBLANK('Mali 2013'!$D$69),"",'Mali 2013'!$D$69)</f>
        <v>Yes</v>
      </c>
      <c r="CS27" s="78" t="str">
        <f>IF(ISBLANK('Mali 2013'!$D$70),"",'Mali 2013'!$D$70)</f>
        <v>Yes</v>
      </c>
      <c r="CT27" s="78" t="str">
        <f>IF(ISBLANK('Mali 2013'!$D$71),"",'Mali 2013'!$D$71)</f>
        <v>Yes</v>
      </c>
      <c r="CU27" s="78" t="str">
        <f>IF(ISBLANK('Mali 2013'!$D$72),"",'Mali 2013'!$D$72)</f>
        <v>Yes</v>
      </c>
      <c r="CV27" s="78" t="str">
        <f>IF(ISBLANK('Mali 2013'!$D$73),"",'Mali 2013'!$D$73)</f>
        <v>Yes</v>
      </c>
      <c r="CW27" s="78" t="str">
        <f>IF(ISBLANK('Mali 2013'!$D$74),"",'Mali 2013'!$D$74)</f>
        <v>Yes</v>
      </c>
      <c r="CX27" s="78" t="str">
        <f>IF(ISBLANK('Mali 2013'!$D$75),"",'Mali 2013'!$D$75)</f>
        <v>Yes</v>
      </c>
      <c r="CY27" s="78" t="str">
        <f>IF(ISBLANK('Mali 2013'!$D$76),"",'Mali 2013'!$D$76)</f>
        <v>No</v>
      </c>
      <c r="CZ27" s="78" t="str">
        <f>IF(ISBLANK('Mali 2013'!$D$77),"",'Mali 2013'!$D$77)</f>
        <v>No</v>
      </c>
      <c r="DA27" s="78" t="str">
        <f>IF(ISBLANK('Mali 2013'!$D$78),"",'Mali 2013'!$D$78)</f>
        <v>Yes</v>
      </c>
      <c r="DB27" s="78" t="str">
        <f>IF(ISBLANK('Mali 2013'!$D$79),"",'Mali 2013'!$D$79)</f>
        <v>No</v>
      </c>
      <c r="DC27" s="77"/>
      <c r="DD27" s="78" t="str">
        <f>IF(ISBLANK('Mali 2013'!$F$68),"",'Mali 2013'!$F$68)</f>
        <v>Yes</v>
      </c>
      <c r="DE27" s="78" t="str">
        <f>IF(ISBLANK('Mali 2013'!$F$69),"",'Mali 2013'!$F$69)</f>
        <v>Yes</v>
      </c>
      <c r="DF27" s="78" t="str">
        <f>IF(ISBLANK('Mali 2013'!$F$70),"",'Mali 2013'!$F$70)</f>
        <v>Yes</v>
      </c>
      <c r="DG27" s="78" t="str">
        <f>IF(ISBLANK('Mali 2013'!$F$71),"",'Mali 2013'!$F$71)</f>
        <v>Yes</v>
      </c>
      <c r="DH27" s="78" t="str">
        <f>IF(ISBLANK('Mali 2013'!$F$72),"",'Mali 2013'!$F$72)</f>
        <v>Yes</v>
      </c>
      <c r="DI27" s="78" t="str">
        <f>IF(ISBLANK('Mali 2013'!$F$73),"",'Mali 2013'!$F$73)</f>
        <v>Yes</v>
      </c>
      <c r="DJ27" s="78" t="str">
        <f>IF(ISBLANK('Mali 2013'!$F$74),"",'Mali 2013'!$F$74)</f>
        <v>Yes</v>
      </c>
      <c r="DK27" s="78" t="str">
        <f>IF(ISBLANK('Mali 2013'!$F$75),"",'Mali 2013'!$F$75)</f>
        <v>No</v>
      </c>
      <c r="DL27" s="78" t="str">
        <f>IF(ISBLANK('Mali 2013'!$F$76),"",'Mali 2013'!$F$76)</f>
        <v>Yes</v>
      </c>
      <c r="DM27" s="78" t="str">
        <f>IF(ISBLANK('Mali 2013'!$F$77),"",'Mali 2013'!$F$77)</f>
        <v>Yes</v>
      </c>
      <c r="DN27" s="78" t="str">
        <f>IF(ISBLANK('Mali 2013'!$F$78),"",'Mali 2013'!$F$78)</f>
        <v>Yes</v>
      </c>
      <c r="DO27" s="78" t="str">
        <f>IF(ISBLANK('Mali 2013'!$F$79),"",'Mali 2013'!$F$79)</f>
        <v>No</v>
      </c>
      <c r="DP27" s="79"/>
      <c r="DQ27" s="78" t="str">
        <f>IF(ISBLANK('Mali 2013'!$G$68),"",'Mali 2013'!$G$68)</f>
        <v>Yes</v>
      </c>
      <c r="DR27" s="78" t="str">
        <f>IF(ISBLANK('Mali 2013'!$G$69),"",'Mali 2013'!$G$69)</f>
        <v>Yes</v>
      </c>
      <c r="DS27" s="78" t="str">
        <f>IF(ISBLANK('Mali 2013'!$G$70),"",'Mali 2013'!$G$70)</f>
        <v>Yes</v>
      </c>
      <c r="DT27" s="78" t="str">
        <f>IF(ISBLANK('Mali 2013'!$G$71),"",'Mali 2013'!$G$71)</f>
        <v>Yes</v>
      </c>
      <c r="DU27" s="78" t="str">
        <f>IF(ISBLANK('Mali 2013'!$G$72),"",'Mali 2013'!$G$72)</f>
        <v>Yes</v>
      </c>
      <c r="DV27" s="78" t="str">
        <f>IF(ISBLANK('Mali 2013'!$G$73),"",'Mali 2013'!$G$73)</f>
        <v>Yes</v>
      </c>
      <c r="DW27" s="78" t="str">
        <f>IF(ISBLANK('Mali 2013'!$G$74),"",'Mali 2013'!$G$74)</f>
        <v>Yes</v>
      </c>
      <c r="DX27" s="78" t="str">
        <f>IF(ISBLANK('Mali 2013'!$G$75),"",'Mali 2013'!$G$75)</f>
        <v>No</v>
      </c>
      <c r="DY27" s="78" t="str">
        <f>IF(ISBLANK('Mali 2013'!$G$76),"",'Mali 2013'!$G$76)</f>
        <v>No</v>
      </c>
      <c r="DZ27" s="78" t="str">
        <f>IF(ISBLANK('Mali 2013'!$G$77),"",'Mali 2013'!$G$77)</f>
        <v>No</v>
      </c>
      <c r="EA27" s="78" t="str">
        <f>IF(ISBLANK('Mali 2013'!$G$78),"",'Mali 2013'!$G$78)</f>
        <v>Yes</v>
      </c>
      <c r="EB27" s="78" t="str">
        <f>IF(ISBLANK('Mali 2013'!$G$79),"",'Mali 2013'!$G$79)</f>
        <v>No</v>
      </c>
      <c r="EC27" s="79"/>
      <c r="ED27" s="78" t="str">
        <f>IF(ISBLANK('Mali 2013'!$H$68),"",'Mali 2013'!$H$68)</f>
        <v>Yes</v>
      </c>
      <c r="EE27" s="78" t="str">
        <f>IF(ISBLANK('Mali 2013'!$H$69),"",'Mali 2013'!$H$69)</f>
        <v>Yes</v>
      </c>
      <c r="EF27" s="78" t="str">
        <f>IF(ISBLANK('Mali 2013'!$H$70),"",'Mali 2013'!$H$70)</f>
        <v>Yes</v>
      </c>
      <c r="EG27" s="78" t="str">
        <f>IF(ISBLANK('Mali 2013'!$H$71),"",'Mali 2013'!$H$71)</f>
        <v>Yes</v>
      </c>
      <c r="EH27" s="78" t="str">
        <f>IF(ISBLANK('Mali 2013'!$H$72),"",'Mali 2013'!$H$72)</f>
        <v>Yes</v>
      </c>
      <c r="EI27" s="78" t="str">
        <f>IF(ISBLANK('Mali 2013'!$H$73),"",'Mali 2013'!$H$73)</f>
        <v>Yes</v>
      </c>
      <c r="EJ27" s="78" t="str">
        <f>IF(ISBLANK('Mali 2013'!$H$74),"",'Mali 2013'!$H$74)</f>
        <v>Yes</v>
      </c>
      <c r="EK27" s="78" t="str">
        <f>IF(ISBLANK('Mali 2013'!$H$75),"",'Mali 2013'!$H$75)</f>
        <v>No</v>
      </c>
      <c r="EL27" s="78" t="str">
        <f>IF(ISBLANK('Mali 2013'!$H$76),"",'Mali 2013'!$H$76)</f>
        <v>No</v>
      </c>
      <c r="EM27" s="78" t="str">
        <f>IF(ISBLANK('Mali 2013'!$H$77),"",'Mali 2013'!$H$77)</f>
        <v>No</v>
      </c>
      <c r="EN27" s="78" t="str">
        <f>IF(ISBLANK('Mali 2013'!$H$78),"",'Mali 2013'!$H$78)</f>
        <v>Yes</v>
      </c>
      <c r="EO27" s="78" t="str">
        <f>IF(ISBLANK('Mali 2013'!$H$79),"",'Mali 2013'!$H$79)</f>
        <v>No</v>
      </c>
      <c r="EP27" s="78" t="str">
        <f>IF(ISBLANK('Mali 2013'!$D$80),"",'Mali 2013'!$D$80)</f>
        <v/>
      </c>
      <c r="EQ27" s="80"/>
      <c r="ER27" s="81" t="str">
        <f>IF(ISBLANK('Mali 2013'!$H$82),"",'Mali 2013'!$H$82)</f>
        <v>Yes</v>
      </c>
      <c r="ES27" s="81" t="str">
        <f>IF(ISBLANK('Mali 2013'!$C$85),"",'Mali 2013'!$C$85)</f>
        <v>Strategic Plan for Reproductive Health Commodity Security</v>
      </c>
      <c r="ET27" s="81" t="str">
        <f>IF(ISBLANK('Mali 2013'!$D$85),"",'Mali 2013'!$D$85)</f>
        <v>2011-2015</v>
      </c>
      <c r="EU27" s="81" t="str">
        <f>IF(ISBLANK('Mali 2013'!$F$85),"",'Mali 2013'!$F$85)</f>
        <v>No</v>
      </c>
      <c r="EV27" s="81" t="str">
        <f>IF(ISBLANK('Mali 2013'!$G$85),"",'Mali 2013'!$G$85)</f>
        <v>Yes</v>
      </c>
      <c r="EW27" s="81" t="str">
        <f>IF(ISBLANK('Mali 2013'!$F$86),"",'Mali 2013'!$F$86)</f>
        <v>Yes</v>
      </c>
      <c r="EX27" s="81" t="str">
        <f>IF(ISBLANK('Mali 2013'!$E$87),"",'Mali 2013'!$E$87)</f>
        <v>Public, NGO, social marketing, and commercial sectors</v>
      </c>
      <c r="EY27" s="81" t="str">
        <f>IF(ISBLANK('Mali 2013'!$E$88),"",'Mali 2013'!$E$88)</f>
        <v>Don't know</v>
      </c>
      <c r="EZ27" s="81" t="str">
        <f>IF(ISBLANK('Mali 2013'!$H$89),"",'Mali 2013'!$H$89)</f>
        <v>No</v>
      </c>
      <c r="FA27" s="81" t="str">
        <f>IF(ISBLANK('Mali 2013'!$D$90),"",'Mali 2013'!$D$90)</f>
        <v>(Contraceptives are sold in the private sector under the same administrative procedures as other products. There is not a policy of price controls as there is for contraceptives for the public sector [governed by a ministerial circular].)</v>
      </c>
      <c r="FB27" s="81" t="str">
        <f>IF(ISBLANK('Mali 2013'!$H$91),"",'Mali 2013'!$H$91)</f>
        <v>No</v>
      </c>
      <c r="FC27" s="81" t="str">
        <f>IF(ISBLANK('Mali 2013'!$D$92),"",'Mali 2013'!$D$92)</f>
        <v>Not applicable</v>
      </c>
      <c r="FD27" s="276"/>
      <c r="FE27" s="81" t="str">
        <f>IF(ISBLANK('Mali 2013'!$D$95),"",'Mali 2013'!$D$95)</f>
        <v>Community health worker</v>
      </c>
      <c r="FF27" s="81" t="str">
        <f>IF(ISBLANK('Mali 2013'!$G$95),"",'Mali 2013'!$G$95)</f>
        <v>Community health worker</v>
      </c>
      <c r="FG27" s="81" t="str">
        <f>IF(ISBLANK('Mali 2013'!$D$96),"",'Mali 2013'!$D$96)</f>
        <v>Midwife</v>
      </c>
      <c r="FH27" s="81" t="str">
        <f>IF(ISBLANK('Mali 2013'!$G$96),"",'Mali 2013'!$G$96)</f>
        <v>Midwife</v>
      </c>
      <c r="FI27" s="81" t="str">
        <f>IF(ISBLANK('Mali 2013'!$D$97),"",'Mali 2013'!$D$97)</f>
        <v>Midwife</v>
      </c>
      <c r="FJ27" s="81" t="str">
        <f>IF(ISBLANK('Mali 2013'!$G$97),"",'Mali 2013'!$G$97)</f>
        <v>Midwife</v>
      </c>
      <c r="FK27" s="81" t="str">
        <f>IF(ISBLANK('Mali 2013'!$D$98),"",'Mali 2013'!$D$98)</f>
        <v>Midwife</v>
      </c>
      <c r="FL27" s="81" t="str">
        <f>IF(ISBLANK('Mali 2013'!$G$98),"",'Mali 2013'!$G$98)</f>
        <v>Auxiliary nurse</v>
      </c>
      <c r="FM27" s="81" t="str">
        <f>IF(ISBLANK('Mali 2013'!$D$99),"",'Mali 2013'!$D$99)</f>
        <v>Community health worker</v>
      </c>
      <c r="FN27" s="81" t="str">
        <f>IF(ISBLANK('Mali 2013'!$G$99),"",'Mali 2013'!$G$99)</f>
        <v>Community health worker</v>
      </c>
      <c r="FO27" s="81" t="str">
        <f>IF(ISBLANK('Mali 2013'!$D$100),"",'Mali 2013'!$D$100)</f>
        <v>Not applicable</v>
      </c>
      <c r="FP27" s="81" t="str">
        <f>IF(ISBLANK('Mali 2013'!$G$100),"",'Mali 2013'!$G$100)</f>
        <v>Don't know</v>
      </c>
      <c r="FQ27" s="81" t="str">
        <f>IF(ISBLANK('Mali 2013'!$D$101),"",'Mali 2013'!$D$101)</f>
        <v>Doctor</v>
      </c>
      <c r="FR27" s="81" t="str">
        <f>IF(ISBLANK('Mali 2013'!$G$101),"",'Mali 2013'!$G$101)</f>
        <v>Auxiliary nurse</v>
      </c>
      <c r="FS27" s="81" t="str">
        <f>IF(ISBLANK('Mali 2013'!$D$102),"",'Mali 2013'!$D$102)</f>
        <v>Community health worker</v>
      </c>
      <c r="FT27" s="81" t="str">
        <f>IF(ISBLANK('Mali 2013'!$G$102),"",'Mali 2013'!$G$102)</f>
        <v>Community health worker</v>
      </c>
      <c r="FU27" s="81" t="str">
        <f>IF(ISBLANK('Mali 2013'!$D$103),"",'Mali 2013'!$D$103)</f>
        <v>There are no policies that regulate the dispensing of contraceptives at country level. Only contraceptives which require a medical procedure are administered by technicians.</v>
      </c>
      <c r="FV27" s="87"/>
      <c r="FW27" s="81" t="str">
        <f>IF(ISBLANK('Mali 2013'!$D$106),"",'Mali 2013'!$D$106)</f>
        <v>No</v>
      </c>
      <c r="FX27" s="81" t="str">
        <f>IF(ISBLANK('Mali 2013'!$E$106),"",'Mali 2013'!$E$106)</f>
        <v/>
      </c>
      <c r="FY27" s="81" t="str">
        <f>IF(ISBLANK('Mali 2013'!$H$106),"",'Mali 2013'!$H$106)</f>
        <v/>
      </c>
      <c r="FZ27" s="81" t="str">
        <f>IF(ISBLANK('Mali 2013'!$D$107),"",'Mali 2013'!$D$107)</f>
        <v>No</v>
      </c>
      <c r="GA27" s="81" t="str">
        <f>IF(ISBLANK('Mali 2013'!$E$107),"",'Mali 2013'!$E$107)</f>
        <v/>
      </c>
      <c r="GB27" s="81" t="str">
        <f>IF(ISBLANK('Mali 2013'!$H$107),"",'Mali 2013'!$H$107)</f>
        <v/>
      </c>
      <c r="GC27" s="81" t="str">
        <f>IF(ISBLANK('Mali 2013'!$D$108),"",'Mali 2013'!$D$108)</f>
        <v>No</v>
      </c>
      <c r="GD27" s="81" t="str">
        <f>IF(ISBLANK('Mali 2013'!$E$108),"",'Mali 2013'!$E$108)</f>
        <v/>
      </c>
      <c r="GE27" s="81" t="str">
        <f>IF(ISBLANK('Mali 2013'!$H$108),"",'Mali 2013'!$H$108)</f>
        <v/>
      </c>
      <c r="GF27" s="82"/>
      <c r="GG27" s="81" t="str">
        <f>IF(ISBLANK('Mali 2013'!$G$111),"",'Mali 2013'!$G$111)</f>
        <v>Yes</v>
      </c>
      <c r="GH27" s="81" t="str">
        <f>IF(ISBLANK('Mali 2013'!$G$112),"",'Mali 2013'!$G$112)</f>
        <v>Yes</v>
      </c>
      <c r="GI27" s="81" t="str">
        <f>IF(ISBLANK('Mali 2013'!$G$113),"",'Mali 2013'!$G$113)</f>
        <v>Yes</v>
      </c>
      <c r="GJ27" s="81" t="str">
        <f>IF(ISBLANK('Mali 2013'!$D$114),"",'Mali 2013'!$D$114)</f>
        <v>Exemptions for HIV-positive people</v>
      </c>
      <c r="GK27" s="82"/>
      <c r="GL27" s="81" t="str">
        <f>IF(ISBLANK('Mali 2013'!$G$116),"",'Mali 2013'!$G$116)</f>
        <v>Yes</v>
      </c>
      <c r="GM27" s="81" t="str">
        <f>IF(ISBLANK('Mali 2013'!$G$117),"",'Mali 2013'!$G$117)</f>
        <v>Yes</v>
      </c>
      <c r="GN27" s="81" t="str">
        <f>IF(ISBLANK('Mali 2013'!$G$118),"",'Mali 2013'!$G$118)</f>
        <v>Yes</v>
      </c>
      <c r="GO27" s="81" t="str">
        <f>IF(ISBLANK('Mali 2013'!$G$119),"",'Mali 2013'!$G$119)</f>
        <v>Yes</v>
      </c>
      <c r="GP27" s="81" t="str">
        <f>IF(ISBLANK('Mali 2013'!$G$120),"",'Mali 2013'!$G$120)</f>
        <v>Yes</v>
      </c>
      <c r="GQ27" s="81" t="str">
        <f>IF(ISBLANK('Mali 2013'!$G$121),"",'Mali 2013'!$G$121)</f>
        <v>Yes</v>
      </c>
      <c r="GR27" s="81" t="str">
        <f>IF(ISBLANK('Mali 2013'!$G$122),"",'Mali 2013'!$G$122)</f>
        <v>Yes</v>
      </c>
      <c r="GS27" s="81" t="str">
        <f>IF(ISBLANK('Mali 2013'!$G$123),"",'Mali 2013'!$G$123)</f>
        <v>No</v>
      </c>
      <c r="GT27" s="81" t="str">
        <f>IF(ISBLANK('Mali 2013'!$G$124),"",'Mali 2013'!$G$124)</f>
        <v>Yes</v>
      </c>
      <c r="GU27" s="81" t="str">
        <f>IF(ISBLANK('Mali 2013'!$G$125),"",'Mali 2013'!$G$125)</f>
        <v>Yes</v>
      </c>
      <c r="GV27" s="81" t="str">
        <f>IF(ISBLANK('Mali 2013'!$F$126),"",'Mali 2013'!$F$126)</f>
        <v>Neosampoon</v>
      </c>
      <c r="GW27" s="81">
        <f>IF(ISBLANK('Mali 2013'!$F$127),"",'Mali 2013'!$F$127)</f>
        <v>2012</v>
      </c>
      <c r="GX27" s="81" t="str">
        <f>IF(ISBLANK('Mali 2013'!$D$128),"",'Mali 2013'!$D$128)</f>
        <v>National Essential Medicine list (NEML)</v>
      </c>
      <c r="GY27" s="81" t="str">
        <f>IF(ISBLANK('Mali 2013'!$D$129),"",'Mali 2013'!$D$129)</f>
        <v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v>
      </c>
      <c r="GZ27" s="82"/>
      <c r="HA27" s="81">
        <f>IF(ISBLANK('Mali 2013'!$F$131),"",'Mali 2013'!$F$131)</f>
        <v>2008</v>
      </c>
      <c r="HB27" s="81" t="str">
        <f>IF(ISBLANK('Mali 2013'!$G$132),"",'Mali 2013'!$G$132)</f>
        <v>No</v>
      </c>
      <c r="HC27" s="81" t="str">
        <f>IF(ISBLANK('Mali 2013'!$G$133),"",'Mali 2013'!$G$133)</f>
        <v>No</v>
      </c>
      <c r="HD27" s="81" t="str">
        <f>IF(ISBLANK('Mali 2013'!$G$134),"",'Mali 2013'!$G$134)</f>
        <v>No</v>
      </c>
      <c r="HE27" s="81" t="str">
        <f>IF(ISBLANK('Mali 2013'!$G$135),"",'Mali 2013'!$G$135)</f>
        <v>No</v>
      </c>
      <c r="HF27" s="81" t="str">
        <f>IF(ISBLANK('Mali 2013'!$D$136),"",'Mali 2013'!$D$136)</f>
        <v/>
      </c>
      <c r="HG27" s="90"/>
      <c r="HH27" s="83" t="str">
        <f>IF(ISBLANK('Mali 2013'!$G$138),"",'Mali 2013'!$G$138)</f>
        <v>Yes</v>
      </c>
      <c r="HI27" s="84"/>
      <c r="HJ27" s="83" t="str">
        <f>IF(ISBLANK('Mali 2013'!$G$140),"",'Mali 2013'!$G$140)</f>
        <v>No</v>
      </c>
      <c r="HK27" s="83" t="str">
        <f>IF(ISBLANK('Mali 2013'!$G$141),"",'Mali 2013'!$G$141)</f>
        <v>No</v>
      </c>
      <c r="HL27" s="83" t="str">
        <f>IF(ISBLANK('Mali 2013'!$G$142),"",'Mali 2013'!$G$142)</f>
        <v>Yes</v>
      </c>
      <c r="HM27" s="83" t="str">
        <f>IF(ISBLANK('Mali 2013'!$G$143),"",'Mali 2013'!$G$143)</f>
        <v>Yes</v>
      </c>
      <c r="HN27" s="83" t="str">
        <f>IF(ISBLANK('Mali 2013'!$G$144),"",'Mali 2013'!$G$144)</f>
        <v>No</v>
      </c>
      <c r="HO27" s="83" t="str">
        <f>IF(ISBLANK('Mali 2013'!$G$145),"",'Mali 2013'!$G$145)</f>
        <v>No</v>
      </c>
      <c r="HP27" s="83" t="str">
        <f>IF(ISBLANK('Mali 2013'!$G$146),"",'Mali 2013'!$G$146)</f>
        <v>No</v>
      </c>
      <c r="HQ27" s="83" t="str">
        <f>IF(ISBLANK('Mali 2013'!$G$147),"",'Mali 2013'!$G$147)</f>
        <v>Not applicable</v>
      </c>
      <c r="HR27" s="83" t="str">
        <f>IF(ISBLANK('Mali 2013'!$G$148),"",'Mali 2013'!$G$148)</f>
        <v>No</v>
      </c>
      <c r="HS27" s="83" t="str">
        <f>IF(ISBLANK('Mali 2013'!$F$149),"",'Mali 2013'!$F$149)</f>
        <v>01/12-12/12</v>
      </c>
      <c r="HT27" s="83" t="str">
        <f>IF(ISBLANK('Mali 2013'!$F$150),"",'Mali 2013'!$F$150)</f>
        <v xml:space="preserve">Semi-annual PPM stock status report. 
</v>
      </c>
      <c r="HU27" s="84"/>
      <c r="HV27" s="83" t="str">
        <f>IF(ISBLANK('Mali 2013'!$G$152),"",'Mali 2013'!$G$152)</f>
        <v>Yes</v>
      </c>
      <c r="HW27" s="83" t="str">
        <f>IF(ISBLANK('Mali 2013'!$G$153),"",'Mali 2013'!$G$153)</f>
        <v>Yes</v>
      </c>
      <c r="HX27" s="88" t="str">
        <f>IF(ISBLANK('Mali 2013'!$D$154),"",'Mali 2013'!$D$154)</f>
        <v xml:space="preserve">The stockouts relate mostly to the Jadelle and Depoprovera implants; the major challenge is the sustainability of the contraceptive supply system for the promotion of family planning. 
</v>
      </c>
      <c r="HY27" s="762" t="s">
        <v>280</v>
      </c>
    </row>
    <row r="28" spans="1:233" ht="39.950000000000003" customHeight="1">
      <c r="A28" s="846" t="s">
        <v>300</v>
      </c>
      <c r="B28" s="85"/>
      <c r="C28" s="72" t="str">
        <f>IF(ISBLANK('Mauritania 2013'!$H$12),"",'Mauritania 2013'!$H$12)</f>
        <v>No</v>
      </c>
      <c r="D28" s="72" t="str">
        <f>IF(ISBLANK('Mauritania 2013'!$D$13),"",'Mauritania 2013'!$D$13)</f>
        <v>Not applicable</v>
      </c>
      <c r="E28" s="107"/>
      <c r="F28" s="72" t="str">
        <f>IF(ISBLANK('Mauritania 2013'!$D$15),"",'Mauritania 2013'!$D$15)</f>
        <v>Not applicable</v>
      </c>
      <c r="G28" s="72" t="str">
        <f>IF(ISBLANK('Mauritania 2013'!$F$15),"",'Mauritania 2013'!$F$15)</f>
        <v/>
      </c>
      <c r="H28" s="72" t="str">
        <f>IF(ISBLANK('Mauritania 2013'!$D$16),"",'Mauritania 2013'!$D$16)</f>
        <v>Not applicable</v>
      </c>
      <c r="I28" s="72" t="str">
        <f>IF(ISBLANK('Mauritania 2013'!$F$16),"",'Mauritania 2013'!$F$16)</f>
        <v/>
      </c>
      <c r="J28" s="72" t="str">
        <f>IF(ISBLANK('Mauritania 2013'!$D$17),"",'Mauritania 2013'!$D$17)</f>
        <v>Not applicable</v>
      </c>
      <c r="K28" s="72" t="str">
        <f>IF(ISBLANK('Mauritania 2013'!$F$17),"",'Mauritania 2013'!$F$17)</f>
        <v/>
      </c>
      <c r="L28" s="72" t="str">
        <f>IF(ISBLANK('Mauritania 2013'!$D$18),"",'Mauritania 2013'!$D$18)</f>
        <v>Not applicable</v>
      </c>
      <c r="M28" s="72" t="str">
        <f>IF(ISBLANK('Mauritania 2013'!$F$18),"",'Mauritania 2013'!$F$18)</f>
        <v/>
      </c>
      <c r="N28" s="72" t="str">
        <f>IF(ISBLANK('Mauritania 2013'!$D$19),"",'Mauritania 2013'!$D$19)</f>
        <v>Not applicable</v>
      </c>
      <c r="O28" s="72" t="str">
        <f>IF(ISBLANK('Mauritania 2013'!$F$19),"",'Mauritania 2013'!$F$19)</f>
        <v/>
      </c>
      <c r="P28" s="72" t="str">
        <f>IF(ISBLANK('Mauritania 2013'!$D$20),"",'Mauritania 2013'!$D$20)</f>
        <v>Not applicable</v>
      </c>
      <c r="Q28" s="72" t="str">
        <f>IF(ISBLANK('Mauritania 2013'!$F$20),"",'Mauritania 2013'!$F$20)</f>
        <v/>
      </c>
      <c r="R28" s="72" t="str">
        <f>IF(ISBLANK('Mauritania 2013'!$D$21),"",'Mauritania 2013'!$D$21)</f>
        <v>Not applicable</v>
      </c>
      <c r="S28" s="72" t="str">
        <f>IF(ISBLANK('Mauritania 2013'!$F$21),"",'Mauritania 2013'!$F$21)</f>
        <v/>
      </c>
      <c r="T28" s="72" t="str">
        <f>IF(ISBLANK('Mauritania 2013'!$D$22),"",'Mauritania 2013'!$D$22)</f>
        <v>Not applicable</v>
      </c>
      <c r="U28" s="72" t="str">
        <f>IF(ISBLANK('Mauritania 2013'!$F$22),"",'Mauritania 2013'!$F$22)</f>
        <v/>
      </c>
      <c r="V28" s="72" t="str">
        <f>IF(ISBLANK('Mauritania 2013'!$D$23),"",'Mauritania 2013'!$D$23)</f>
        <v>Not applicable</v>
      </c>
      <c r="W28" s="72" t="str">
        <f>IF(ISBLANK('Mauritania 2013'!$F$23),"",'Mauritania 2013'!$F$23)</f>
        <v/>
      </c>
      <c r="X28" s="72" t="str">
        <f>IF(ISBLANK('Mauritania 2013'!$H$24),"",'Mauritania 2013'!$H$24)</f>
        <v>Not applicable</v>
      </c>
      <c r="Y28" s="72" t="str">
        <f>IF(ISBLANK('Mauritania 2013'!$H$25),"",'Mauritania 2013'!$H$25)</f>
        <v>Not applicable</v>
      </c>
      <c r="Z28" s="72" t="str">
        <f>IF(ISBLANK('Mauritania 2013'!$D$26),"",'Mauritania 2013'!$D$26)</f>
        <v>No</v>
      </c>
      <c r="AA28" s="72" t="str">
        <f>IF(ISBLANK('Mauritania 2013'!$F$26),"",'Mauritania 2013'!$F$26)</f>
        <v>Not applicable</v>
      </c>
      <c r="AB28" s="72" t="str">
        <f>IF(ISBLANK('Mauritania 2013'!$H$26),"",'Mauritania 2013'!$H$26)</f>
        <v>Not applicable</v>
      </c>
      <c r="AC28" s="86"/>
      <c r="AD28" s="73" t="str">
        <f>IF(ISBLANK('Mauritania 2013'!$F$28),"",'Mauritania 2013'!$F$28)</f>
        <v>January</v>
      </c>
      <c r="AE28" s="73" t="str">
        <f>IF(ISBLANK('Mauritania 2013'!$H$28),"",'Mauritania 2013'!$H$28)</f>
        <v>December</v>
      </c>
      <c r="AF28" s="371" t="str">
        <f>IF(ISBLANK('Mauritania 2013'!$G$29),"",'Mauritania 2013'!$G$29)</f>
        <v>Not applicable - a quantification was not conducted in 2012.</v>
      </c>
      <c r="AG28" s="109" t="str">
        <f>IF(ISBLANK('Mauritania 2013'!$E$30),"",'Mauritania 2013'!$E$30)</f>
        <v>Not applicable</v>
      </c>
      <c r="AH28" s="109" t="str">
        <f>IF(ISBLANK('Mauritania 2013'!$G$30),"",'Mauritania 2013'!$G$30)</f>
        <v>Not applicable</v>
      </c>
      <c r="AI28" s="109" t="str">
        <f>IF(ISBLANK('Mauritania 2013'!$H$31),"",'Mauritania 2013'!$H$31)</f>
        <v>No</v>
      </c>
      <c r="AJ28" s="74" t="str">
        <f>IF(ISBLANK('Mauritania 2013'!$H$32),"",'Mauritania 2013'!$H$32)</f>
        <v>No</v>
      </c>
      <c r="AK28" s="74">
        <f>IF(ISBLANK('Mauritania 2013'!$E$35),"",'Mauritania 2013'!$E$35)</f>
        <v>0</v>
      </c>
      <c r="AL28" s="73" t="str">
        <f>IF(ISBLANK('Mauritania 2013'!$F$35),"",'Mauritania 2013'!$F$35)</f>
        <v>1/12 - 12/12</v>
      </c>
      <c r="AM28" s="73" t="str">
        <f>IF(ISBLANK('Mauritania 2013'!$G$35),"",'Mauritania 2013'!$G$35)</f>
        <v/>
      </c>
      <c r="AN28" s="73" t="str">
        <f>IF(ISBLANK('Mauritania 2013'!$H$35),"",'Mauritania 2013'!$H$35)</f>
        <v/>
      </c>
      <c r="AO28" s="74">
        <f>IF(ISBLANK('Mauritania 2013'!$E$36),"",'Mauritania 2013'!$E$36)</f>
        <v>0</v>
      </c>
      <c r="AP28" s="73" t="str">
        <f>IF(ISBLANK('Mauritania 2013'!$F$36),"",'Mauritania 2013'!$F$36)</f>
        <v>1/12 - 12/12</v>
      </c>
      <c r="AQ28" s="73" t="str">
        <f>IF(ISBLANK('Mauritania 2013'!$G$36),"",'Mauritania 2013'!$G$36)</f>
        <v/>
      </c>
      <c r="AR28" s="73" t="str">
        <f>IF(ISBLANK('Mauritania 2013'!$H$36),"",'Mauritania 2013'!$H$36)</f>
        <v/>
      </c>
      <c r="AS28" s="74">
        <f>IF(ISBLANK('Mauritania 2013'!$E$37),"",'Mauritania 2013'!$E$37)</f>
        <v>0</v>
      </c>
      <c r="AT28" s="73" t="str">
        <f>IF(ISBLANK('Mauritania 2013'!$H$37),"",'Mauritania 2013'!$H$37)</f>
        <v>The government does not purchase contraceptives.</v>
      </c>
      <c r="AU28" s="73" t="str">
        <f>IF(ISBLANK('Mauritania 2013'!$H$38),"",'Mauritania 2013'!$H$38)</f>
        <v>No</v>
      </c>
      <c r="AV28" s="73" t="str">
        <f>IF(ISBLANK('Mauritania 2013'!$D$41),"",'Mauritania 2013'!$D$41)</f>
        <v>No</v>
      </c>
      <c r="AW28" s="73" t="str">
        <f>IF(ISBLANK('Mauritania 2013'!$D$42),"",'Mauritania 2013'!$D$42)</f>
        <v>Not applicable</v>
      </c>
      <c r="AX28" s="74">
        <f>IF(ISBLANK('Mauritania 2013'!$E$41),"",'Mauritania 2013'!$E$41)</f>
        <v>0</v>
      </c>
      <c r="AY28" s="74" t="str">
        <f>IF(ISBLANK('Mauritania 2013'!$F$41),"",'Mauritania 2013'!$F$41)</f>
        <v>1/12 -12/12</v>
      </c>
      <c r="AZ28" s="74" t="str">
        <f>IF(ISBLANK('Mauritania 2013'!$G$41),"",'Mauritania 2013'!$G$41)</f>
        <v/>
      </c>
      <c r="BA28" s="73" t="str">
        <f>IF(ISBLANK('Mauritania 2013'!$H$41),"",'Mauritania 2013'!$H$41)</f>
        <v/>
      </c>
      <c r="BB28" s="73" t="str">
        <f>IF(ISBLANK('Mauritania 2013'!$D$43),"",'Mauritania 2013'!$D$43)</f>
        <v>No</v>
      </c>
      <c r="BC28" s="74" t="str">
        <f>IF(ISBLANK('Mauritania 2013'!$D$44),"",'Mauritania 2013'!$D$44)</f>
        <v>Not applicable</v>
      </c>
      <c r="BD28" s="74">
        <f>IF(ISBLANK('Mauritania 2013'!$E$43),"",'Mauritania 2013'!$E$43)</f>
        <v>0</v>
      </c>
      <c r="BE28" s="74" t="str">
        <f>IF(ISBLANK('Mauritania 2013'!$F$43),"",'Mauritania 2013'!$F$43)</f>
        <v>1/12 -12/12</v>
      </c>
      <c r="BF28" s="74" t="str">
        <f>IF(ISBLANK('Mauritania 2013'!$G$43),"",'Mauritania 2013'!$G$43)</f>
        <v/>
      </c>
      <c r="BG28" s="73" t="str">
        <f>IF(ISBLANK('Mauritania 2013'!$H$43),"",'Mauritania 2013'!$H$43)</f>
        <v/>
      </c>
      <c r="BH28" s="763">
        <f>IF(ISBLANK('Mauritania 2013'!$E$45),"",'Mauritania 2013'!$E$45)</f>
        <v>0</v>
      </c>
      <c r="BI28" s="73" t="str">
        <f>IF(ISBLANK('Mauritania 2013'!$H$45),"",'Mauritania 2013'!$H$45)</f>
        <v/>
      </c>
      <c r="BJ28" s="75"/>
      <c r="BK28" s="73" t="str">
        <f>IF(ISBLANK('Mauritania 2013'!$D$49),"",'Mauritania 2013'!$D$49)</f>
        <v>Yes</v>
      </c>
      <c r="BL28" s="74" t="str">
        <f>IF(ISBLANK('Mauritania 2013'!$D$50),"",'Mauritania 2013'!$D$50)</f>
        <v>UNFPA</v>
      </c>
      <c r="BM28" s="74">
        <f>IF(ISBLANK('Mauritania 2013'!$E$49),"",'Mauritania 2013'!$E$49)</f>
        <v>13981</v>
      </c>
      <c r="BN28" s="74" t="str">
        <f>IF(ISBLANK('Mauritania 2013'!$F$49),"",'Mauritania 2013'!$F$49)</f>
        <v>1/12 - 12/12</v>
      </c>
      <c r="BO28" s="74" t="str">
        <f>IF(ISBLANK('Mauritania 2013'!$G$49),"",'Mauritania 2013'!$G$49)</f>
        <v>RHI</v>
      </c>
      <c r="BP28" s="73" t="str">
        <f>IF(ISBLANK('Mauritania 2013'!$H$49),"",'Mauritania 2013'!$H$49)</f>
        <v>Only 13,400 vials of Depo-Provera shipped to Mauritania in 2012.</v>
      </c>
      <c r="BQ28" s="73" t="str">
        <f>IF(ISBLANK('Mauritania 2013'!$D$51),"",'Mauritania 2013'!$D$51)</f>
        <v>No</v>
      </c>
      <c r="BR28" s="74">
        <f>IF(ISBLANK('Mauritania 2013'!$E$51),"",'Mauritania 2013'!$E$51)</f>
        <v>0</v>
      </c>
      <c r="BS28" s="74" t="str">
        <f>IF(ISBLANK('Mauritania 2013'!$F$51),"",'Mauritania 2013'!$F$51)</f>
        <v>1/12 - 12/12</v>
      </c>
      <c r="BT28" s="89" t="str">
        <f>IF(ISBLANK('Mauritania 2013'!$G$51),"",'Mauritania 2013'!$G$51)</f>
        <v/>
      </c>
      <c r="BU28" s="74" t="str">
        <f>IF(ISBLANK('Mauritania 2013'!$H$51),"",'Mauritania 2013'!$H$51)</f>
        <v/>
      </c>
      <c r="BV28" s="73" t="str">
        <f>IF(ISBLANK('Mauritania 2013'!$D$52),"",'Mauritania 2013'!$D$52)</f>
        <v>No</v>
      </c>
      <c r="BW28" s="74">
        <f>IF(ISBLANK('Mauritania 2013'!$E$52),"",'Mauritania 2013'!$E$52)</f>
        <v>0</v>
      </c>
      <c r="BX28" s="73" t="str">
        <f>IF(ISBLANK('Mauritania 2013'!$F$52),"",'Mauritania 2013'!$F$52)</f>
        <v>1/12 - 12/12</v>
      </c>
      <c r="BY28" s="74" t="str">
        <f>IF(ISBLANK('Mauritania 2013'!$G$52),"",'Mauritania 2013'!$G$52)</f>
        <v/>
      </c>
      <c r="BZ28" s="74" t="str">
        <f>IF(ISBLANK('Mauritania 2013'!$H$52),"",'Mauritania 2013'!$H$52)</f>
        <v/>
      </c>
      <c r="CA28" s="763">
        <f>IF(ISBLANK('Mauritania 2013'!$E$53),"",'Mauritania 2013'!$E$53)</f>
        <v>13981</v>
      </c>
      <c r="CB28" s="74" t="str">
        <f>IF(ISBLANK('Mauritania 2013'!$H$53),"",'Mauritania 2013'!$H$53)</f>
        <v/>
      </c>
      <c r="CC28" s="76">
        <f>IF(ISBLANK('Mauritania 2013'!$F$56),"",'Mauritania 2013'!$F$56)</f>
        <v>0</v>
      </c>
      <c r="CD28" s="73" t="str">
        <f>IF(ISBLANK('Mauritania 2013'!$G$56),"",'Mauritania 2013'!$G$56)</f>
        <v xml:space="preserve">Comments:
</v>
      </c>
      <c r="CE28" s="76" t="str">
        <f>IF(ISBLANK('Mauritania 2013'!$F$57),"",'Mauritania 2013'!$F$57)</f>
        <v>Not applicable</v>
      </c>
      <c r="CF28" s="73" t="str">
        <f>IF(ISBLANK('Mauritania 2013'!$G$57),"",'Mauritania 2013'!$G$57)</f>
        <v xml:space="preserve">Comments:
</v>
      </c>
      <c r="CG28" s="76" t="str">
        <f>IF(ISBLANK('Mauritania 2013'!$F$58),"",'Mauritania 2013'!$F$58)</f>
        <v>Don't know</v>
      </c>
      <c r="CH28" s="73" t="str">
        <f>IF(ISBLANK('Mauritania 2013'!$G$58),"",'Mauritania 2013'!$G$58)</f>
        <v xml:space="preserve">Comments: </v>
      </c>
      <c r="CI28" s="73" t="str">
        <f>IF(ISBLANK('Mauritania 2013'!$F$59),"",'Mauritania 2013'!$F$59)</f>
        <v/>
      </c>
      <c r="CJ28" s="73" t="str">
        <f>IF(ISBLANK('Mauritania 2013'!$G$59),"",'Mauritania 2013'!$G$59)</f>
        <v xml:space="preserve">Comments:
</v>
      </c>
      <c r="CK28" s="73" t="str">
        <f>IF(ISBLANK('Mauritania 2013'!$F$61),"",'Mauritania 2013'!$F$61)</f>
        <v>Not applicable</v>
      </c>
      <c r="CL28" s="73" t="str">
        <f>IF(ISBLANK('Mauritania 2013'!$F$62),"",'Mauritania 2013'!$F$62)</f>
        <v>Not applicable</v>
      </c>
      <c r="CM28" s="73" t="str">
        <f>IF(ISBLANK('Mauritania 2013'!$F$63),"",'Mauritania 2013'!$F$63)</f>
        <v>Not applicable</v>
      </c>
      <c r="CN28" s="73" t="str">
        <f>IF(ISBLANK('Mauritania 2013'!$D$64),"",'Mauritania 2013'!$D$64)</f>
        <v>While a quantification was not done for 2012, one was conducted in September 2012 for 2013 - 2014 with support from the USAID | DELIVER PROJECT.</v>
      </c>
      <c r="CO28" s="106"/>
      <c r="CP28" s="77"/>
      <c r="CQ28" s="78" t="str">
        <f>IF(ISBLANK('Mauritania 2013'!$D$68),"",'Mauritania 2013'!$D$68)</f>
        <v>Yes</v>
      </c>
      <c r="CR28" s="78" t="str">
        <f>IF(ISBLANK('Mauritania 2013'!$D$69),"",'Mauritania 2013'!$D$69)</f>
        <v>Yes</v>
      </c>
      <c r="CS28" s="78" t="str">
        <f>IF(ISBLANK('Mauritania 2013'!$D$70),"",'Mauritania 2013'!$D$70)</f>
        <v>Yes</v>
      </c>
      <c r="CT28" s="78" t="str">
        <f>IF(ISBLANK('Mauritania 2013'!$D$71),"",'Mauritania 2013'!$D$71)</f>
        <v>Yes</v>
      </c>
      <c r="CU28" s="78" t="str">
        <f>IF(ISBLANK('Mauritania 2013'!$D$72),"",'Mauritania 2013'!$D$72)</f>
        <v>Yes</v>
      </c>
      <c r="CV28" s="78" t="str">
        <f>IF(ISBLANK('Mauritania 2013'!$D$73),"",'Mauritania 2013'!$D$73)</f>
        <v>Yes</v>
      </c>
      <c r="CW28" s="78" t="str">
        <f>IF(ISBLANK('Mauritania 2013'!$D$74),"",'Mauritania 2013'!$D$74)</f>
        <v>No</v>
      </c>
      <c r="CX28" s="78" t="str">
        <f>IF(ISBLANK('Mauritania 2013'!$D$75),"",'Mauritania 2013'!$D$75)</f>
        <v>Yes</v>
      </c>
      <c r="CY28" s="78" t="str">
        <f>IF(ISBLANK('Mauritania 2013'!$D$76),"",'Mauritania 2013'!$D$76)</f>
        <v>No</v>
      </c>
      <c r="CZ28" s="78" t="str">
        <f>IF(ISBLANK('Mauritania 2013'!$D$77),"",'Mauritania 2013'!$D$77)</f>
        <v>Yes</v>
      </c>
      <c r="DA28" s="78" t="str">
        <f>IF(ISBLANK('Mauritania 2013'!$D$78),"",'Mauritania 2013'!$D$78)</f>
        <v>No</v>
      </c>
      <c r="DB28" s="78" t="str">
        <f>IF(ISBLANK('Mauritania 2013'!$D$79),"",'Mauritania 2013'!$D$79)</f>
        <v/>
      </c>
      <c r="DC28" s="77"/>
      <c r="DD28" s="78" t="str">
        <f>IF(ISBLANK('Mauritania 2013'!$F$68),"",'Mauritania 2013'!$F$68)</f>
        <v>Yes</v>
      </c>
      <c r="DE28" s="78" t="str">
        <f>IF(ISBLANK('Mauritania 2013'!$F$69),"",'Mauritania 2013'!$F$69)</f>
        <v>Yes</v>
      </c>
      <c r="DF28" s="78" t="str">
        <f>IF(ISBLANK('Mauritania 2013'!$F$70),"",'Mauritania 2013'!$F$70)</f>
        <v>Yes</v>
      </c>
      <c r="DG28" s="78" t="str">
        <f>IF(ISBLANK('Mauritania 2013'!$F$71),"",'Mauritania 2013'!$F$71)</f>
        <v>Yes</v>
      </c>
      <c r="DH28" s="78" t="str">
        <f>IF(ISBLANK('Mauritania 2013'!$F$72),"",'Mauritania 2013'!$F$72)</f>
        <v>Yes</v>
      </c>
      <c r="DI28" s="78" t="str">
        <f>IF(ISBLANK('Mauritania 2013'!$F$73),"",'Mauritania 2013'!$F$73)</f>
        <v>Yes</v>
      </c>
      <c r="DJ28" s="78" t="str">
        <f>IF(ISBLANK('Mauritania 2013'!$F$74),"",'Mauritania 2013'!$F$74)</f>
        <v>Yes</v>
      </c>
      <c r="DK28" s="78" t="str">
        <f>IF(ISBLANK('Mauritania 2013'!$F$75),"",'Mauritania 2013'!$F$75)</f>
        <v>No</v>
      </c>
      <c r="DL28" s="78" t="str">
        <f>IF(ISBLANK('Mauritania 2013'!$F$76),"",'Mauritania 2013'!$F$76)</f>
        <v>No</v>
      </c>
      <c r="DM28" s="78" t="str">
        <f>IF(ISBLANK('Mauritania 2013'!$F$77),"",'Mauritania 2013'!$F$77)</f>
        <v>Yes</v>
      </c>
      <c r="DN28" s="78" t="str">
        <f>IF(ISBLANK('Mauritania 2013'!$F$78),"",'Mauritania 2013'!$F$78)</f>
        <v>No</v>
      </c>
      <c r="DO28" s="78" t="str">
        <f>IF(ISBLANK('Mauritania 2013'!$F$79),"",'Mauritania 2013'!$F$79)</f>
        <v/>
      </c>
      <c r="DP28" s="79"/>
      <c r="DQ28" s="78" t="str">
        <f>IF(ISBLANK('Mauritania 2013'!$G$68),"",'Mauritania 2013'!$G$68)</f>
        <v>Yes</v>
      </c>
      <c r="DR28" s="78" t="str">
        <f>IF(ISBLANK('Mauritania 2013'!$G$69),"",'Mauritania 2013'!$G$69)</f>
        <v>Yes</v>
      </c>
      <c r="DS28" s="78" t="str">
        <f>IF(ISBLANK('Mauritania 2013'!$G$70),"",'Mauritania 2013'!$G$70)</f>
        <v>Yes</v>
      </c>
      <c r="DT28" s="78" t="str">
        <f>IF(ISBLANK('Mauritania 2013'!$G$71),"",'Mauritania 2013'!$G$71)</f>
        <v>Yes</v>
      </c>
      <c r="DU28" s="78" t="str">
        <f>IF(ISBLANK('Mauritania 2013'!$G$72),"",'Mauritania 2013'!$G$72)</f>
        <v>Yes</v>
      </c>
      <c r="DV28" s="78" t="str">
        <f>IF(ISBLANK('Mauritania 2013'!$G$73),"",'Mauritania 2013'!$G$73)</f>
        <v>Yes</v>
      </c>
      <c r="DW28" s="78" t="str">
        <f>IF(ISBLANK('Mauritania 2013'!$G$74),"",'Mauritania 2013'!$G$74)</f>
        <v>Yes</v>
      </c>
      <c r="DX28" s="78" t="str">
        <f>IF(ISBLANK('Mauritania 2013'!$G$75),"",'Mauritania 2013'!$G$75)</f>
        <v>Yes</v>
      </c>
      <c r="DY28" s="78" t="str">
        <f>IF(ISBLANK('Mauritania 2013'!$G$76),"",'Mauritania 2013'!$G$76)</f>
        <v>No</v>
      </c>
      <c r="DZ28" s="78" t="str">
        <f>IF(ISBLANK('Mauritania 2013'!$G$77),"",'Mauritania 2013'!$G$77)</f>
        <v>No</v>
      </c>
      <c r="EA28" s="78" t="str">
        <f>IF(ISBLANK('Mauritania 2013'!$G$78),"",'Mauritania 2013'!$G$78)</f>
        <v>No</v>
      </c>
      <c r="EB28" s="78" t="str">
        <f>IF(ISBLANK('Mauritania 2013'!$G$79),"",'Mauritania 2013'!$G$79)</f>
        <v/>
      </c>
      <c r="EC28" s="79"/>
      <c r="ED28" s="78" t="str">
        <f>IF(ISBLANK('Mauritania 2013'!$H$68),"",'Mauritania 2013'!$H$68)</f>
        <v>Not applicable</v>
      </c>
      <c r="EE28" s="78" t="str">
        <f>IF(ISBLANK('Mauritania 2013'!$H$69),"",'Mauritania 2013'!$H$69)</f>
        <v>Not applicable</v>
      </c>
      <c r="EF28" s="78" t="str">
        <f>IF(ISBLANK('Mauritania 2013'!$H$70),"",'Mauritania 2013'!$H$70)</f>
        <v>Not applicable</v>
      </c>
      <c r="EG28" s="78" t="str">
        <f>IF(ISBLANK('Mauritania 2013'!$H$71),"",'Mauritania 2013'!$H$71)</f>
        <v>Not applicable</v>
      </c>
      <c r="EH28" s="78" t="str">
        <f>IF(ISBLANK('Mauritania 2013'!$H$72),"",'Mauritania 2013'!$H$72)</f>
        <v>Not applicable</v>
      </c>
      <c r="EI28" s="78" t="str">
        <f>IF(ISBLANK('Mauritania 2013'!$H$73),"",'Mauritania 2013'!$H$73)</f>
        <v>Not applicable</v>
      </c>
      <c r="EJ28" s="78" t="str">
        <f>IF(ISBLANK('Mauritania 2013'!$H$74),"",'Mauritania 2013'!$H$74)</f>
        <v>Not applicable</v>
      </c>
      <c r="EK28" s="78" t="str">
        <f>IF(ISBLANK('Mauritania 2013'!$H$75),"",'Mauritania 2013'!$H$75)</f>
        <v>Not applicable</v>
      </c>
      <c r="EL28" s="78" t="str">
        <f>IF(ISBLANK('Mauritania 2013'!$H$76),"",'Mauritania 2013'!$H$76)</f>
        <v>Not applicable</v>
      </c>
      <c r="EM28" s="78" t="str">
        <f>IF(ISBLANK('Mauritania 2013'!$H$77),"",'Mauritania 2013'!$H$77)</f>
        <v>Not applicable</v>
      </c>
      <c r="EN28" s="78" t="str">
        <f>IF(ISBLANK('Mauritania 2013'!$H$78),"",'Mauritania 2013'!$H$78)</f>
        <v>Not applicable</v>
      </c>
      <c r="EO28" s="78" t="str">
        <f>IF(ISBLANK('Mauritania 2013'!$H$79),"",'Mauritania 2013'!$H$79)</f>
        <v/>
      </c>
      <c r="EP28" s="78" t="str">
        <f>IF(ISBLANK('Mauritania 2013'!$D$80),"",'Mauritania 2013'!$D$80)</f>
        <v>Social Marketing does not exist in Mauritania.</v>
      </c>
      <c r="EQ28" s="80"/>
      <c r="ER28" s="81" t="str">
        <f>IF(ISBLANK('Mauritania 2013'!$H$82),"",'Mauritania 2013'!$H$82)</f>
        <v>Yes</v>
      </c>
      <c r="ES28" s="81" t="str">
        <f>IF(ISBLANK('Mauritania 2013'!$C$85),"",'Mauritania 2013'!$C$85)</f>
        <v>Don't know</v>
      </c>
      <c r="ET28" s="81" t="str">
        <f>IF(ISBLANK('Mauritania 2013'!$D$85),"",'Mauritania 2013'!$D$85)</f>
        <v>2010-2015</v>
      </c>
      <c r="EU28" s="81" t="str">
        <f>IF(ISBLANK('Mauritania 2013'!$F$85),"",'Mauritania 2013'!$F$85)</f>
        <v>Yes</v>
      </c>
      <c r="EV28" s="81" t="str">
        <f>IF(ISBLANK('Mauritania 2013'!$G$85),"",'Mauritania 2013'!$G$85)</f>
        <v>No</v>
      </c>
      <c r="EW28" s="81" t="str">
        <f>IF(ISBLANK('Mauritania 2013'!$F$86),"",'Mauritania 2013'!$F$86)</f>
        <v>No</v>
      </c>
      <c r="EX28" s="81" t="str">
        <f>IF(ISBLANK('Mauritania 2013'!$E$87),"",'Mauritania 2013'!$E$87)</f>
        <v>Not applicable</v>
      </c>
      <c r="EY28" s="81" t="str">
        <f>IF(ISBLANK('Mauritania 2013'!$E$88),"",'Mauritania 2013'!$E$88)</f>
        <v>Not applicable</v>
      </c>
      <c r="EZ28" s="81" t="str">
        <f>IF(ISBLANK('Mauritania 2013'!$H$89),"",'Mauritania 2013'!$H$89)</f>
        <v>No</v>
      </c>
      <c r="FA28" s="81" t="str">
        <f>IF(ISBLANK('Mauritania 2013'!$D$90),"",'Mauritania 2013'!$D$90)</f>
        <v>Not applicable</v>
      </c>
      <c r="FB28" s="81" t="str">
        <f>IF(ISBLANK('Mauritania 2013'!$H$91),"",'Mauritania 2013'!$H$91)</f>
        <v>Don't know</v>
      </c>
      <c r="FC28" s="81" t="str">
        <f>IF(ISBLANK('Mauritania 2013'!$D$92),"",'Mauritania 2013'!$D$92)</f>
        <v>Don't know</v>
      </c>
      <c r="FD28" s="276"/>
      <c r="FE28" s="81" t="str">
        <f>IF(ISBLANK('Mauritania 2013'!$D$95),"",'Mauritania 2013'!$D$95)</f>
        <v>Community health worker</v>
      </c>
      <c r="FF28" s="81" t="str">
        <f>IF(ISBLANK('Mauritania 2013'!$G$95),"",'Mauritania 2013'!$G$95)</f>
        <v>Midwife</v>
      </c>
      <c r="FG28" s="81" t="str">
        <f>IF(ISBLANK('Mauritania 2013'!$D$96),"",'Mauritania 2013'!$D$96)</f>
        <v>Auxiliary nurse midwife</v>
      </c>
      <c r="FH28" s="81" t="str">
        <f>IF(ISBLANK('Mauritania 2013'!$G$96),"",'Mauritania 2013'!$G$96)</f>
        <v>Midwife</v>
      </c>
      <c r="FI28" s="81" t="str">
        <f>IF(ISBLANK('Mauritania 2013'!$D$97),"",'Mauritania 2013'!$D$97)</f>
        <v>Midwife</v>
      </c>
      <c r="FJ28" s="81" t="str">
        <f>IF(ISBLANK('Mauritania 2013'!$G$97),"",'Mauritania 2013'!$G$97)</f>
        <v>Midwife</v>
      </c>
      <c r="FK28" s="81" t="str">
        <f>IF(ISBLANK('Mauritania 2013'!$D$98),"",'Mauritania 2013'!$D$98)</f>
        <v>Midwife</v>
      </c>
      <c r="FL28" s="81" t="str">
        <f>IF(ISBLANK('Mauritania 2013'!$G$98),"",'Mauritania 2013'!$G$98)</f>
        <v>Midwife</v>
      </c>
      <c r="FM28" s="81" t="str">
        <f>IF(ISBLANK('Mauritania 2013'!$D$99),"",'Mauritania 2013'!$D$99)</f>
        <v>Community health worker</v>
      </c>
      <c r="FN28" s="81" t="str">
        <f>IF(ISBLANK('Mauritania 2013'!$G$99),"",'Mauritania 2013'!$G$99)</f>
        <v>Midwife</v>
      </c>
      <c r="FO28" s="81" t="str">
        <f>IF(ISBLANK('Mauritania 2013'!$D$100),"",'Mauritania 2013'!$D$100)</f>
        <v>Not applicable</v>
      </c>
      <c r="FP28" s="81" t="str">
        <f>IF(ISBLANK('Mauritania 2013'!$G$100),"",'Mauritania 2013'!$G$100)</f>
        <v>Midwife</v>
      </c>
      <c r="FQ28" s="81" t="str">
        <f>IF(ISBLANK('Mauritania 2013'!$D$101),"",'Mauritania 2013'!$D$101)</f>
        <v>Doctor</v>
      </c>
      <c r="FR28" s="81" t="str">
        <f>IF(ISBLANK('Mauritania 2013'!$G$101),"",'Mauritania 2013'!$G$101)</f>
        <v>Doctor</v>
      </c>
      <c r="FS28" s="81" t="str">
        <f>IF(ISBLANK('Mauritania 2013'!$D$102),"",'Mauritania 2013'!$D$102)</f>
        <v>Not applicable</v>
      </c>
      <c r="FT28" s="81" t="str">
        <f>IF(ISBLANK('Mauritania 2013'!$G$102),"",'Mauritania 2013'!$G$102)</f>
        <v>Not applicable</v>
      </c>
      <c r="FU28" s="81" t="str">
        <f>IF(ISBLANK('Mauritania 2013'!$D$103),"",'Mauritania 2013'!$D$103)</f>
        <v>None</v>
      </c>
      <c r="FV28" s="87"/>
      <c r="FW28" s="81" t="str">
        <f>IF(ISBLANK('Mauritania 2013'!$D$106),"",'Mauritania 2013'!$D$106)</f>
        <v>No</v>
      </c>
      <c r="FX28" s="81" t="str">
        <f>IF(ISBLANK('Mauritania 2013'!$E$106),"",'Mauritania 2013'!$E$106)</f>
        <v/>
      </c>
      <c r="FY28" s="81" t="str">
        <f>IF(ISBLANK('Mauritania 2013'!$H$106),"",'Mauritania 2013'!$H$106)</f>
        <v/>
      </c>
      <c r="FZ28" s="81" t="str">
        <f>IF(ISBLANK('Mauritania 2013'!$D$107),"",'Mauritania 2013'!$D$107)</f>
        <v>No</v>
      </c>
      <c r="GA28" s="81" t="str">
        <f>IF(ISBLANK('Mauritania 2013'!$E$107),"",'Mauritania 2013'!$E$107)</f>
        <v/>
      </c>
      <c r="GB28" s="81" t="str">
        <f>IF(ISBLANK('Mauritania 2013'!$H$107),"",'Mauritania 2013'!$H$107)</f>
        <v/>
      </c>
      <c r="GC28" s="81" t="str">
        <f>IF(ISBLANK('Mauritania 2013'!$D$108),"",'Mauritania 2013'!$D$108)</f>
        <v>No</v>
      </c>
      <c r="GD28" s="81" t="str">
        <f>IF(ISBLANK('Mauritania 2013'!$E$108),"",'Mauritania 2013'!$E$108)</f>
        <v/>
      </c>
      <c r="GE28" s="81" t="str">
        <f>IF(ISBLANK('Mauritania 2013'!$H$108),"",'Mauritania 2013'!$H$108)</f>
        <v/>
      </c>
      <c r="GF28" s="82"/>
      <c r="GG28" s="81" t="str">
        <f>IF(ISBLANK('Mauritania 2013'!$G$111),"",'Mauritania 2013'!$G$111)</f>
        <v>No</v>
      </c>
      <c r="GH28" s="81" t="str">
        <f>IF(ISBLANK('Mauritania 2013'!$G$112),"",'Mauritania 2013'!$G$112)</f>
        <v>No</v>
      </c>
      <c r="GI28" s="81" t="str">
        <f>IF(ISBLANK('Mauritania 2013'!$G$113),"",'Mauritania 2013'!$G$113)</f>
        <v>Not applicable</v>
      </c>
      <c r="GJ28" s="81" t="str">
        <f>IF(ISBLANK('Mauritania 2013'!$D$114),"",'Mauritania 2013'!$D$114)</f>
        <v>Not applicable</v>
      </c>
      <c r="GK28" s="82"/>
      <c r="GL28" s="81" t="str">
        <f>IF(ISBLANK('Mauritania 2013'!$G$116),"",'Mauritania 2013'!$G$116)</f>
        <v>Yes</v>
      </c>
      <c r="GM28" s="81" t="str">
        <f>IF(ISBLANK('Mauritania 2013'!$G$117),"",'Mauritania 2013'!$G$117)</f>
        <v>Yes</v>
      </c>
      <c r="GN28" s="81" t="str">
        <f>IF(ISBLANK('Mauritania 2013'!$G$118),"",'Mauritania 2013'!$G$118)</f>
        <v>Yes</v>
      </c>
      <c r="GO28" s="81" t="str">
        <f>IF(ISBLANK('Mauritania 2013'!$G$119),"",'Mauritania 2013'!$G$119)</f>
        <v>No</v>
      </c>
      <c r="GP28" s="81" t="str">
        <f>IF(ISBLANK('Mauritania 2013'!$G$120),"",'Mauritania 2013'!$G$120)</f>
        <v>Yes</v>
      </c>
      <c r="GQ28" s="81" t="str">
        <f>IF(ISBLANK('Mauritania 2013'!$G$121),"",'Mauritania 2013'!$G$121)</f>
        <v>Yes</v>
      </c>
      <c r="GR28" s="81" t="str">
        <f>IF(ISBLANK('Mauritania 2013'!$G$122),"",'Mauritania 2013'!$G$122)</f>
        <v>Yes</v>
      </c>
      <c r="GS28" s="81" t="str">
        <f>IF(ISBLANK('Mauritania 2013'!$G$123),"",'Mauritania 2013'!$G$123)</f>
        <v>No</v>
      </c>
      <c r="GT28" s="81" t="str">
        <f>IF(ISBLANK('Mauritania 2013'!$G$124),"",'Mauritania 2013'!$G$124)</f>
        <v>No</v>
      </c>
      <c r="GU28" s="81" t="str">
        <f>IF(ISBLANK('Mauritania 2013'!$G$125),"",'Mauritania 2013'!$G$125)</f>
        <v>Don't know</v>
      </c>
      <c r="GV28" s="81" t="str">
        <f>IF(ISBLANK('Mauritania 2013'!$F$126),"",'Mauritania 2013'!$F$126)</f>
        <v>Don't know</v>
      </c>
      <c r="GW28" s="81">
        <f>IF(ISBLANK('Mauritania 2013'!$F$127),"",'Mauritania 2013'!$F$127)</f>
        <v>2012</v>
      </c>
      <c r="GX28" s="81" t="str">
        <f>IF(ISBLANK('Mauritania 2013'!$D$128),"",'Mauritania 2013'!$D$128)</f>
        <v>National List of Essential Medicines for Human Medicine</v>
      </c>
      <c r="GY28" s="81" t="str">
        <f>IF(ISBLANK('Mauritania 2013'!$D$129),"",'Mauritania 2013'!$D$129)</f>
        <v>The list is revised every 2 years by the Pharmacy and Laboratory Directorate.</v>
      </c>
      <c r="GZ28" s="82"/>
      <c r="HA28" s="81">
        <f>IF(ISBLANK('Mauritania 2013'!$F$131),"",'Mauritania 2013'!$F$131)</f>
        <v>2011</v>
      </c>
      <c r="HB28" s="81" t="str">
        <f>IF(ISBLANK('Mauritania 2013'!$G$132),"",'Mauritania 2013'!$G$132)</f>
        <v>No</v>
      </c>
      <c r="HC28" s="81" t="str">
        <f>IF(ISBLANK('Mauritania 2013'!$G$133),"",'Mauritania 2013'!$G$133)</f>
        <v>No</v>
      </c>
      <c r="HD28" s="81" t="str">
        <f>IF(ISBLANK('Mauritania 2013'!$G$134),"",'Mauritania 2013'!$G$134)</f>
        <v>No</v>
      </c>
      <c r="HE28" s="81" t="str">
        <f>IF(ISBLANK('Mauritania 2013'!$G$135),"",'Mauritania 2013'!$G$135)</f>
        <v>No</v>
      </c>
      <c r="HF28" s="81" t="str">
        <f>IF(ISBLANK('Mauritania 2013'!$D$136),"",'Mauritania 2013'!$D$136)</f>
        <v/>
      </c>
      <c r="HG28" s="90"/>
      <c r="HH28" s="83" t="str">
        <f>IF(ISBLANK('Mauritania 2013'!$G$138),"",'Mauritania 2013'!$G$138)</f>
        <v>Yes</v>
      </c>
      <c r="HI28" s="84"/>
      <c r="HJ28" s="83" t="str">
        <f>IF(ISBLANK('Mauritania 2013'!$G$140),"",'Mauritania 2013'!$G$140)</f>
        <v>No</v>
      </c>
      <c r="HK28" s="83" t="str">
        <f>IF(ISBLANK('Mauritania 2013'!$G$141),"",'Mauritania 2013'!$G$141)</f>
        <v>No</v>
      </c>
      <c r="HL28" s="83" t="str">
        <f>IF(ISBLANK('Mauritania 2013'!$G$142),"",'Mauritania 2013'!$G$142)</f>
        <v>Yes</v>
      </c>
      <c r="HM28" s="83" t="str">
        <f>IF(ISBLANK('Mauritania 2013'!$G$143),"",'Mauritania 2013'!$G$143)</f>
        <v>Yes</v>
      </c>
      <c r="HN28" s="83" t="str">
        <f>IF(ISBLANK('Mauritania 2013'!$G$144),"",'Mauritania 2013'!$G$144)</f>
        <v>No</v>
      </c>
      <c r="HO28" s="83" t="str">
        <f>IF(ISBLANK('Mauritania 2013'!$G$145),"",'Mauritania 2013'!$G$145)</f>
        <v>No</v>
      </c>
      <c r="HP28" s="83" t="str">
        <f>IF(ISBLANK('Mauritania 2013'!$G$146),"",'Mauritania 2013'!$G$146)</f>
        <v>No</v>
      </c>
      <c r="HQ28" s="83" t="str">
        <f>IF(ISBLANK('Mauritania 2013'!$G$147),"",'Mauritania 2013'!$G$147)</f>
        <v>Not applicable</v>
      </c>
      <c r="HR28" s="83" t="str">
        <f>IF(ISBLANK('Mauritania 2013'!$G$148),"",'Mauritania 2013'!$G$148)</f>
        <v>Not applicable</v>
      </c>
      <c r="HS28" s="83" t="str">
        <f>IF(ISBLANK('Mauritania 2013'!$F$149),"",'Mauritania 2013'!$F$149)</f>
        <v>05/12-04/13</v>
      </c>
      <c r="HT28" s="83" t="str">
        <f>IF(ISBLANK('Mauritania 2013'!$F$150),"",'Mauritania 2013'!$F$150)</f>
        <v>Warehouse Reports</v>
      </c>
      <c r="HU28" s="84"/>
      <c r="HV28" s="83" t="str">
        <f>IF(ISBLANK('Mauritania 2013'!$G$152),"",'Mauritania 2013'!$G$152)</f>
        <v>Yes</v>
      </c>
      <c r="HW28" s="83" t="str">
        <f>IF(ISBLANK('Mauritania 2013'!$G$153),"",'Mauritania 2013'!$G$153)</f>
        <v>Yes</v>
      </c>
      <c r="HX28" s="88" t="str">
        <f>IF(ISBLANK('Mauritania 2013'!$D$154),"",'Mauritania 2013'!$D$154)</f>
        <v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v>
      </c>
      <c r="HY28" s="762" t="s">
        <v>280</v>
      </c>
    </row>
    <row r="29" spans="1:233" ht="39.950000000000003" customHeight="1">
      <c r="A29" s="846" t="s">
        <v>301</v>
      </c>
      <c r="B29" s="85"/>
      <c r="C29" s="72" t="str">
        <f>IF(ISBLANK('Mozambique 2013'!$H$12),"",'Mozambique 2013'!$H$12)</f>
        <v>Yes</v>
      </c>
      <c r="D29" s="72" t="str">
        <f>IF(ISBLANK('Mozambique 2013'!$D$13),"",'Mozambique 2013'!$D$13)</f>
        <v xml:space="preserve">Reproductive Health Commodity Security Committee    
</v>
      </c>
      <c r="E29" s="107"/>
      <c r="F29" s="72" t="str">
        <f>IF(ISBLANK('Mozambique 2013'!$D$15),"",'Mozambique 2013'!$D$15)</f>
        <v>Yes</v>
      </c>
      <c r="G29" s="72" t="str">
        <f>IF(ISBLANK('Mozambique 2013'!$F$15),"",'Mozambique 2013'!$F$15)</f>
        <v>DKT his now part of the RHCSC</v>
      </c>
      <c r="H29" s="72" t="str">
        <f>IF(ISBLANK('Mozambique 2013'!$D$16),"",'Mozambique 2013'!$D$16)</f>
        <v>No</v>
      </c>
      <c r="I29" s="72" t="str">
        <f>IF(ISBLANK('Mozambique 2013'!$F$16),"",'Mozambique 2013'!$F$16)</f>
        <v/>
      </c>
      <c r="J29" s="72" t="str">
        <f>IF(ISBLANK('Mozambique 2013'!$D$17),"",'Mozambique 2013'!$D$17)</f>
        <v>No</v>
      </c>
      <c r="K29" s="72" t="str">
        <f>IF(ISBLANK('Mozambique 2013'!$F$17),"",'Mozambique 2013'!$F$17)</f>
        <v/>
      </c>
      <c r="L29" s="72" t="str">
        <f>IF(ISBLANK('Mozambique 2013'!$D$18),"",'Mozambique 2013'!$D$18)</f>
        <v>Yes</v>
      </c>
      <c r="M29" s="72" t="str">
        <f>IF(ISBLANK('Mozambique 2013'!$F$18),"",'Mozambique 2013'!$F$18)</f>
        <v>USAID</v>
      </c>
      <c r="N29" s="72" t="str">
        <f>IF(ISBLANK('Mozambique 2013'!$D$19),"",'Mozambique 2013'!$D$19)</f>
        <v>Yes</v>
      </c>
      <c r="O29" s="72" t="str">
        <f>IF(ISBLANK('Mozambique 2013'!$F$19),"",'Mozambique 2013'!$F$19)</f>
        <v>UNFPA</v>
      </c>
      <c r="P29" s="72" t="str">
        <f>IF(ISBLANK('Mozambique 2013'!$D$20),"",'Mozambique 2013'!$D$20)</f>
        <v>Yes</v>
      </c>
      <c r="Q29" s="72" t="str">
        <f>IF(ISBLANK('Mozambique 2013'!$F$20),"",'Mozambique 2013'!$F$20)</f>
        <v>MOH RH Unit</v>
      </c>
      <c r="R29" s="72" t="str">
        <f>IF(ISBLANK('Mozambique 2013'!$D$21),"",'Mozambique 2013'!$D$21)</f>
        <v>Yes</v>
      </c>
      <c r="S29" s="72" t="str">
        <f>IF(ISBLANK('Mozambique 2013'!$F$21),"",'Mozambique 2013'!$F$21)</f>
        <v>Central de Medicamentos e Artigos Medicos (CMAM) (central medical store)</v>
      </c>
      <c r="T29" s="72" t="str">
        <f>IF(ISBLANK('Mozambique 2013'!$D$22),"",'Mozambique 2013'!$D$22)</f>
        <v>No</v>
      </c>
      <c r="U29" s="72" t="str">
        <f>IF(ISBLANK('Mozambique 2013'!$F$22),"",'Mozambique 2013'!$F$22)</f>
        <v/>
      </c>
      <c r="V29" s="72" t="str">
        <f>IF(ISBLANK('Mozambique 2013'!$D$23),"",'Mozambique 2013'!$D$23)</f>
        <v>No</v>
      </c>
      <c r="W29" s="72" t="str">
        <f>IF(ISBLANK('Mozambique 2013'!$F$23),"",'Mozambique 2013'!$F$23)</f>
        <v/>
      </c>
      <c r="X29" s="72" t="str">
        <f>IF(ISBLANK('Mozambique 2013'!$H$24),"",'Mozambique 2013'!$H$24)</f>
        <v>6 or more times</v>
      </c>
      <c r="Y29" s="72" t="str">
        <f>IF(ISBLANK('Mozambique 2013'!$H$25),"",'Mozambique 2013'!$H$25)</f>
        <v>No</v>
      </c>
      <c r="Z29" s="72" t="str">
        <f>IF(ISBLANK('Mozambique 2013'!$D$26),"",'Mozambique 2013'!$D$26)</f>
        <v>Yes</v>
      </c>
      <c r="AA29" s="72" t="str">
        <f>IF(ISBLANK('Mozambique 2013'!$F$26),"",'Mozambique 2013'!$F$26)</f>
        <v>The office of the First Lady</v>
      </c>
      <c r="AB29" s="72" t="str">
        <f>IF(ISBLANK('Mozambique 2013'!$H$26),"",'Mozambique 2013'!$H$26)</f>
        <v>First Lady</v>
      </c>
      <c r="AC29" s="86"/>
      <c r="AD29" s="73" t="str">
        <f>IF(ISBLANK('Mozambique 2013'!$F$28),"",'Mozambique 2013'!$F$28)</f>
        <v>January</v>
      </c>
      <c r="AE29" s="73" t="str">
        <f>IF(ISBLANK('Mozambique 2013'!$H$28),"",'Mozambique 2013'!$H$28)</f>
        <v>December</v>
      </c>
      <c r="AF29" s="371">
        <f>IF(ISBLANK('Mozambique 2013'!$G$29),"",'Mozambique 2013'!$G$29)</f>
        <v>7889594.3250000002</v>
      </c>
      <c r="AG29" s="109" t="str">
        <f>IF(ISBLANK('Mozambique 2013'!$E$30),"",'Mozambique 2013'!$E$30)</f>
        <v>01/12-12/12</v>
      </c>
      <c r="AH29" s="109" t="str">
        <f>IF(ISBLANK('Mozambique 2013'!$G$30),"",'Mozambique 2013'!$G$30)</f>
        <v>Representative from the MOH RH Program, CMAM, USAID, JHPIEGO, UNFPA, PSI and TA from the USAID | DELIVER PROJECT. Male condoms quantification sponsored by UNFPA.</v>
      </c>
      <c r="AI29" s="109" t="str">
        <f>IF(ISBLANK('Mozambique 2013'!$H$31),"",'Mozambique 2013'!$H$31)</f>
        <v>Yes</v>
      </c>
      <c r="AJ29" s="74" t="str">
        <f>IF(ISBLANK('Mozambique 2013'!$H$32),"",'Mozambique 2013'!$H$32)</f>
        <v>No</v>
      </c>
      <c r="AK29" s="74">
        <f>IF(ISBLANK('Mozambique 2013'!$E$35),"",'Mozambique 2013'!$E$35)</f>
        <v>0</v>
      </c>
      <c r="AL29" s="73" t="str">
        <f>IF(ISBLANK('Mozambique 2013'!$F$35),"",'Mozambique 2013'!$F$35)</f>
        <v>01/12-12/12</v>
      </c>
      <c r="AM29" s="73" t="str">
        <f>IF(ISBLANK('Mozambique 2013'!$G$35),"",'Mozambique 2013'!$G$35)</f>
        <v/>
      </c>
      <c r="AN29" s="73" t="str">
        <f>IF(ISBLANK('Mozambique 2013'!$H$35),"",'Mozambique 2013'!$H$35)</f>
        <v/>
      </c>
      <c r="AO29" s="74">
        <f>IF(ISBLANK('Mozambique 2013'!$E$36),"",'Mozambique 2013'!$E$36)</f>
        <v>0</v>
      </c>
      <c r="AP29" s="73" t="str">
        <f>IF(ISBLANK('Mozambique 2013'!$F$36),"",'Mozambique 2013'!$F$36)</f>
        <v>01/12-12/12</v>
      </c>
      <c r="AQ29" s="73" t="str">
        <f>IF(ISBLANK('Mozambique 2013'!$G$36),"",'Mozambique 2013'!$G$36)</f>
        <v/>
      </c>
      <c r="AR29" s="73" t="str">
        <f>IF(ISBLANK('Mozambique 2013'!$H$36),"",'Mozambique 2013'!$H$36)</f>
        <v/>
      </c>
      <c r="AS29" s="74">
        <f>IF(ISBLANK('Mozambique 2013'!$E$37),"",'Mozambique 2013'!$E$37)</f>
        <v>0</v>
      </c>
      <c r="AT29" s="73" t="str">
        <f>IF(ISBLANK('Mozambique 2013'!$H$37),"",'Mozambique 2013'!$H$37)</f>
        <v/>
      </c>
      <c r="AU29" s="73" t="str">
        <f>IF(ISBLANK('Mozambique 2013'!$H$38),"",'Mozambique 2013'!$H$38)</f>
        <v>No</v>
      </c>
      <c r="AV29" s="73" t="str">
        <f>IF(ISBLANK('Mozambique 2013'!$D$41),"",'Mozambique 2013'!$D$41)</f>
        <v>No</v>
      </c>
      <c r="AW29" s="73" t="str">
        <f>IF(ISBLANK('Mozambique 2013'!$D$42),"",'Mozambique 2013'!$D$42)</f>
        <v>Not applicable</v>
      </c>
      <c r="AX29" s="74">
        <f>IF(ISBLANK('Mozambique 2013'!$E$41),"",'Mozambique 2013'!$E$41)</f>
        <v>0</v>
      </c>
      <c r="AY29" s="74" t="str">
        <f>IF(ISBLANK('Mozambique 2013'!$F$41),"",'Mozambique 2013'!$F$41)</f>
        <v>01/12-12/12</v>
      </c>
      <c r="AZ29" s="74" t="str">
        <f>IF(ISBLANK('Mozambique 2013'!$G$41),"",'Mozambique 2013'!$G$41)</f>
        <v/>
      </c>
      <c r="BA29" s="73" t="str">
        <f>IF(ISBLANK('Mozambique 2013'!$H$41),"",'Mozambique 2013'!$H$41)</f>
        <v/>
      </c>
      <c r="BB29" s="73" t="str">
        <f>IF(ISBLANK('Mozambique 2013'!$D$43),"",'Mozambique 2013'!$D$43)</f>
        <v>No</v>
      </c>
      <c r="BC29" s="74" t="str">
        <f>IF(ISBLANK('Mozambique 2013'!$D$44),"",'Mozambique 2013'!$D$44)</f>
        <v>Not applicable</v>
      </c>
      <c r="BD29" s="74">
        <f>IF(ISBLANK('Mozambique 2013'!$E$43),"",'Mozambique 2013'!$E$43)</f>
        <v>0</v>
      </c>
      <c r="BE29" s="74" t="str">
        <f>IF(ISBLANK('Mozambique 2013'!$F$43),"",'Mozambique 2013'!$F$43)</f>
        <v>01/12-12/12</v>
      </c>
      <c r="BF29" s="74" t="str">
        <f>IF(ISBLANK('Mozambique 2013'!$G$43),"",'Mozambique 2013'!$G$43)</f>
        <v/>
      </c>
      <c r="BG29" s="73" t="str">
        <f>IF(ISBLANK('Mozambique 2013'!$H$43),"",'Mozambique 2013'!$H$43)</f>
        <v/>
      </c>
      <c r="BH29" s="763">
        <f>IF(ISBLANK('Mozambique 2013'!$E$45),"",'Mozambique 2013'!$E$45)</f>
        <v>0</v>
      </c>
      <c r="BI29" s="73" t="str">
        <f>IF(ISBLANK('Mozambique 2013'!$H$45),"",'Mozambique 2013'!$H$45)</f>
        <v/>
      </c>
      <c r="BJ29" s="75"/>
      <c r="BK29" s="73" t="str">
        <f>IF(ISBLANK('Mozambique 2013'!$D$49),"",'Mozambique 2013'!$D$49)</f>
        <v>Yes</v>
      </c>
      <c r="BL29" s="74" t="str">
        <f>IF(ISBLANK('Mozambique 2013'!$D$50),"",'Mozambique 2013'!$D$50)</f>
        <v>UNFPA and USAID</v>
      </c>
      <c r="BM29" s="74">
        <f>IF(ISBLANK('Mozambique 2013'!$E$49),"",'Mozambique 2013'!$E$49)</f>
        <v>4637103</v>
      </c>
      <c r="BN29" s="74" t="str">
        <f>IF(ISBLANK('Mozambique 2013'!$F$49),"",'Mozambique 2013'!$F$49)</f>
        <v>01/12-12/12</v>
      </c>
      <c r="BO29" s="74" t="str">
        <f>IF(ISBLANK('Mozambique 2013'!$G$49),"",'Mozambique 2013'!$G$49)</f>
        <v>RHI</v>
      </c>
      <c r="BP29" s="73" t="str">
        <f>IF(ISBLANK('Mozambique 2013'!$H$49),"",'Mozambique 2013'!$H$49)</f>
        <v/>
      </c>
      <c r="BQ29" s="73" t="str">
        <f>IF(ISBLANK('Mozambique 2013'!$D$51),"",'Mozambique 2013'!$D$51)</f>
        <v>No</v>
      </c>
      <c r="BR29" s="74">
        <f>IF(ISBLANK('Mozambique 2013'!$E$51),"",'Mozambique 2013'!$E$51)</f>
        <v>0</v>
      </c>
      <c r="BS29" s="74" t="str">
        <f>IF(ISBLANK('Mozambique 2013'!$F$51),"",'Mozambique 2013'!$F$51)</f>
        <v>01/12-12/12</v>
      </c>
      <c r="BT29" s="89" t="str">
        <f>IF(ISBLANK('Mozambique 2013'!$G$51),"",'Mozambique 2013'!$G$51)</f>
        <v xml:space="preserve">The Global Fund's online Transaction Summary - PQR </v>
      </c>
      <c r="BU29" s="74" t="str">
        <f>IF(ISBLANK('Mozambique 2013'!$H$51),"",'Mozambique 2013'!$H$51)</f>
        <v/>
      </c>
      <c r="BV29" s="73" t="str">
        <f>IF(ISBLANK('Mozambique 2013'!$D$52),"",'Mozambique 2013'!$D$52)</f>
        <v>No</v>
      </c>
      <c r="BW29" s="74">
        <f>IF(ISBLANK('Mozambique 2013'!$E$52),"",'Mozambique 2013'!$E$52)</f>
        <v>0</v>
      </c>
      <c r="BX29" s="73" t="str">
        <f>IF(ISBLANK('Mozambique 2013'!$F$52),"",'Mozambique 2013'!$F$52)</f>
        <v>01/12-12/12</v>
      </c>
      <c r="BY29" s="74" t="str">
        <f>IF(ISBLANK('Mozambique 2013'!$G$52),"",'Mozambique 2013'!$G$52)</f>
        <v>The Global Fund's online Transaction Summary - PQR</v>
      </c>
      <c r="BZ29" s="74" t="str">
        <f>IF(ISBLANK('Mozambique 2013'!$H$52),"",'Mozambique 2013'!$H$52)</f>
        <v/>
      </c>
      <c r="CA29" s="763">
        <f>IF(ISBLANK('Mozambique 2013'!$E$53),"",'Mozambique 2013'!$E$53)</f>
        <v>4637103</v>
      </c>
      <c r="CB29" s="74" t="str">
        <f>IF(ISBLANK('Mozambique 2013'!$H$53),"",'Mozambique 2013'!$H$53)</f>
        <v/>
      </c>
      <c r="CC29" s="76">
        <f>IF(ISBLANK('Mozambique 2013'!$F$56),"",'Mozambique 2013'!$F$56)</f>
        <v>0</v>
      </c>
      <c r="CD29" s="73" t="str">
        <f>IF(ISBLANK('Mozambique 2013'!$G$56),"",'Mozambique 2013'!$G$56)</f>
        <v xml:space="preserve">Comments:
</v>
      </c>
      <c r="CE29" s="76" t="str">
        <f>IF(ISBLANK('Mozambique 2013'!$F$57),"",'Mozambique 2013'!$F$57)</f>
        <v>Not applicable</v>
      </c>
      <c r="CF29" s="73" t="str">
        <f>IF(ISBLANK('Mozambique 2013'!$G$57),"",'Mozambique 2013'!$G$57)</f>
        <v xml:space="preserve">Comments:
</v>
      </c>
      <c r="CG29" s="76">
        <f>IF(ISBLANK('Mozambique 2013'!$F$58),"",'Mozambique 2013'!$F$58)</f>
        <v>0.58774923132692247</v>
      </c>
      <c r="CH29" s="73" t="str">
        <f>IF(ISBLANK('Mozambique 2013'!$G$58),"",'Mozambique 2013'!$G$58)</f>
        <v xml:space="preserve">Comments: </v>
      </c>
      <c r="CI29" s="73" t="str">
        <f>IF(ISBLANK('Mozambique 2013'!$F$59),"",'Mozambique 2013'!$F$59)</f>
        <v/>
      </c>
      <c r="CJ29" s="73" t="str">
        <f>IF(ISBLANK('Mozambique 2013'!$G$59),"",'Mozambique 2013'!$G$59)</f>
        <v xml:space="preserve">Comments:
</v>
      </c>
      <c r="CK29" s="73" t="str">
        <f>IF(ISBLANK('Mozambique 2013'!$F$61),"",'Mozambique 2013'!$F$61)</f>
        <v>Not applicable</v>
      </c>
      <c r="CL29" s="73" t="str">
        <f>IF(ISBLANK('Mozambique 2013'!$F$62),"",'Mozambique 2013'!$F$62)</f>
        <v>Not applicable</v>
      </c>
      <c r="CM29" s="73" t="str">
        <f>IF(ISBLANK('Mozambique 2013'!$F$63),"",'Mozambique 2013'!$F$63)</f>
        <v>Not applicable</v>
      </c>
      <c r="CN29" s="73" t="str">
        <f>IF(ISBLANK('Mozambique 2013'!$D$64),"",'Mozambique 2013'!$D$64)</f>
        <v/>
      </c>
      <c r="CO29" s="106"/>
      <c r="CP29" s="77"/>
      <c r="CQ29" s="78" t="str">
        <f>IF(ISBLANK('Mozambique 2013'!$D$68),"",'Mozambique 2013'!$D$68)</f>
        <v>Yes</v>
      </c>
      <c r="CR29" s="78" t="str">
        <f>IF(ISBLANK('Mozambique 2013'!$D$69),"",'Mozambique 2013'!$D$69)</f>
        <v>Yes</v>
      </c>
      <c r="CS29" s="78" t="str">
        <f>IF(ISBLANK('Mozambique 2013'!$D$70),"",'Mozambique 2013'!$D$70)</f>
        <v>Yes</v>
      </c>
      <c r="CT29" s="78" t="str">
        <f>IF(ISBLANK('Mozambique 2013'!$D$71),"",'Mozambique 2013'!$D$71)</f>
        <v>Yes</v>
      </c>
      <c r="CU29" s="78" t="str">
        <f>IF(ISBLANK('Mozambique 2013'!$D$72),"",'Mozambique 2013'!$D$72)</f>
        <v>Yes</v>
      </c>
      <c r="CV29" s="78" t="str">
        <f>IF(ISBLANK('Mozambique 2013'!$D$73),"",'Mozambique 2013'!$D$73)</f>
        <v>Yes</v>
      </c>
      <c r="CW29" s="78" t="str">
        <f>IF(ISBLANK('Mozambique 2013'!$D$74),"",'Mozambique 2013'!$D$74)</f>
        <v>Yes</v>
      </c>
      <c r="CX29" s="78" t="str">
        <f>IF(ISBLANK('Mozambique 2013'!$D$75),"",'Mozambique 2013'!$D$75)</f>
        <v>Yes</v>
      </c>
      <c r="CY29" s="78" t="str">
        <f>IF(ISBLANK('Mozambique 2013'!$D$76),"",'Mozambique 2013'!$D$76)</f>
        <v>Yes</v>
      </c>
      <c r="CZ29" s="78" t="str">
        <f>IF(ISBLANK('Mozambique 2013'!$D$77),"",'Mozambique 2013'!$D$77)</f>
        <v>No</v>
      </c>
      <c r="DA29" s="78" t="str">
        <f>IF(ISBLANK('Mozambique 2013'!$D$78),"",'Mozambique 2013'!$D$78)</f>
        <v>No</v>
      </c>
      <c r="DB29" s="78" t="str">
        <f>IF(ISBLANK('Mozambique 2013'!$D$79),"",'Mozambique 2013'!$D$79)</f>
        <v/>
      </c>
      <c r="DC29" s="77"/>
      <c r="DD29" s="78" t="str">
        <f>IF(ISBLANK('Mozambique 2013'!$F$68),"",'Mozambique 2013'!$F$68)</f>
        <v>Yes</v>
      </c>
      <c r="DE29" s="78" t="str">
        <f>IF(ISBLANK('Mozambique 2013'!$F$69),"",'Mozambique 2013'!$F$69)</f>
        <v>Yes</v>
      </c>
      <c r="DF29" s="78" t="str">
        <f>IF(ISBLANK('Mozambique 2013'!$F$70),"",'Mozambique 2013'!$F$70)</f>
        <v>Yes</v>
      </c>
      <c r="DG29" s="78" t="str">
        <f>IF(ISBLANK('Mozambique 2013'!$F$71),"",'Mozambique 2013'!$F$71)</f>
        <v>Yes</v>
      </c>
      <c r="DH29" s="78" t="str">
        <f>IF(ISBLANK('Mozambique 2013'!$F$72),"",'Mozambique 2013'!$F$72)</f>
        <v>Yes</v>
      </c>
      <c r="DI29" s="78" t="str">
        <f>IF(ISBLANK('Mozambique 2013'!$F$73),"",'Mozambique 2013'!$F$73)</f>
        <v>Yes</v>
      </c>
      <c r="DJ29" s="78" t="str">
        <f>IF(ISBLANK('Mozambique 2013'!$F$74),"",'Mozambique 2013'!$F$74)</f>
        <v>Yes</v>
      </c>
      <c r="DK29" s="78" t="str">
        <f>IF(ISBLANK('Mozambique 2013'!$F$75),"",'Mozambique 2013'!$F$75)</f>
        <v>No</v>
      </c>
      <c r="DL29" s="78" t="str">
        <f>IF(ISBLANK('Mozambique 2013'!$F$76),"",'Mozambique 2013'!$F$76)</f>
        <v>Yes</v>
      </c>
      <c r="DM29" s="78" t="str">
        <f>IF(ISBLANK('Mozambique 2013'!$F$77),"",'Mozambique 2013'!$F$77)</f>
        <v>Yes</v>
      </c>
      <c r="DN29" s="78" t="str">
        <f>IF(ISBLANK('Mozambique 2013'!$F$78),"",'Mozambique 2013'!$F$78)</f>
        <v>No</v>
      </c>
      <c r="DO29" s="78" t="str">
        <f>IF(ISBLANK('Mozambique 2013'!$F$79),"",'Mozambique 2013'!$F$79)</f>
        <v/>
      </c>
      <c r="DP29" s="79"/>
      <c r="DQ29" s="78" t="str">
        <f>IF(ISBLANK('Mozambique 2013'!$G$68),"",'Mozambique 2013'!$G$68)</f>
        <v>No</v>
      </c>
      <c r="DR29" s="78" t="str">
        <f>IF(ISBLANK('Mozambique 2013'!$G$69),"",'Mozambique 2013'!$G$69)</f>
        <v>No</v>
      </c>
      <c r="DS29" s="78" t="str">
        <f>IF(ISBLANK('Mozambique 2013'!$G$70),"",'Mozambique 2013'!$G$70)</f>
        <v>No</v>
      </c>
      <c r="DT29" s="78" t="str">
        <f>IF(ISBLANK('Mozambique 2013'!$G$71),"",'Mozambique 2013'!$G$71)</f>
        <v>No</v>
      </c>
      <c r="DU29" s="78" t="str">
        <f>IF(ISBLANK('Mozambique 2013'!$G$72),"",'Mozambique 2013'!$G$72)</f>
        <v>No</v>
      </c>
      <c r="DV29" s="78" t="str">
        <f>IF(ISBLANK('Mozambique 2013'!$G$73),"",'Mozambique 2013'!$G$73)</f>
        <v>Yes</v>
      </c>
      <c r="DW29" s="78" t="str">
        <f>IF(ISBLANK('Mozambique 2013'!$G$74),"",'Mozambique 2013'!$G$74)</f>
        <v>Yes</v>
      </c>
      <c r="DX29" s="78" t="str">
        <f>IF(ISBLANK('Mozambique 2013'!$G$75),"",'Mozambique 2013'!$G$75)</f>
        <v>No</v>
      </c>
      <c r="DY29" s="78" t="str">
        <f>IF(ISBLANK('Mozambique 2013'!$G$76),"",'Mozambique 2013'!$G$76)</f>
        <v>No</v>
      </c>
      <c r="DZ29" s="78" t="str">
        <f>IF(ISBLANK('Mozambique 2013'!$G$77),"",'Mozambique 2013'!$G$77)</f>
        <v>No</v>
      </c>
      <c r="EA29" s="78" t="str">
        <f>IF(ISBLANK('Mozambique 2013'!$G$78),"",'Mozambique 2013'!$G$78)</f>
        <v>No</v>
      </c>
      <c r="EB29" s="78" t="str">
        <f>IF(ISBLANK('Mozambique 2013'!$G$79),"",'Mozambique 2013'!$G$79)</f>
        <v/>
      </c>
      <c r="EC29" s="79"/>
      <c r="ED29" s="78" t="str">
        <f>IF(ISBLANK('Mozambique 2013'!$H$68),"",'Mozambique 2013'!$H$68)</f>
        <v>No</v>
      </c>
      <c r="EE29" s="78" t="str">
        <f>IF(ISBLANK('Mozambique 2013'!$H$69),"",'Mozambique 2013'!$H$69)</f>
        <v>No</v>
      </c>
      <c r="EF29" s="78" t="str">
        <f>IF(ISBLANK('Mozambique 2013'!$H$70),"",'Mozambique 2013'!$H$70)</f>
        <v>No</v>
      </c>
      <c r="EG29" s="78" t="str">
        <f>IF(ISBLANK('Mozambique 2013'!$H$71),"",'Mozambique 2013'!$H$71)</f>
        <v>No</v>
      </c>
      <c r="EH29" s="78" t="str">
        <f>IF(ISBLANK('Mozambique 2013'!$H$72),"",'Mozambique 2013'!$H$72)</f>
        <v>No</v>
      </c>
      <c r="EI29" s="78" t="str">
        <f>IF(ISBLANK('Mozambique 2013'!$H$73),"",'Mozambique 2013'!$H$73)</f>
        <v>Yes</v>
      </c>
      <c r="EJ29" s="78" t="str">
        <f>IF(ISBLANK('Mozambique 2013'!$H$74),"",'Mozambique 2013'!$H$74)</f>
        <v>Yes</v>
      </c>
      <c r="EK29" s="78" t="str">
        <f>IF(ISBLANK('Mozambique 2013'!$H$75),"",'Mozambique 2013'!$H$75)</f>
        <v>No</v>
      </c>
      <c r="EL29" s="78" t="str">
        <f>IF(ISBLANK('Mozambique 2013'!$H$76),"",'Mozambique 2013'!$H$76)</f>
        <v>No</v>
      </c>
      <c r="EM29" s="78" t="str">
        <f>IF(ISBLANK('Mozambique 2013'!$H$77),"",'Mozambique 2013'!$H$77)</f>
        <v>No</v>
      </c>
      <c r="EN29" s="78" t="str">
        <f>IF(ISBLANK('Mozambique 2013'!$H$78),"",'Mozambique 2013'!$H$78)</f>
        <v>No</v>
      </c>
      <c r="EO29" s="78" t="str">
        <f>IF(ISBLANK('Mozambique 2013'!$H$79),"",'Mozambique 2013'!$H$79)</f>
        <v/>
      </c>
      <c r="EP29" s="78" t="str">
        <f>IF(ISBLANK('Mozambique 2013'!$D$80),"",'Mozambique 2013'!$D$80)</f>
        <v>Although DKT offers paid services in clinics, it is not considered social marketing.</v>
      </c>
      <c r="EQ29" s="80"/>
      <c r="ER29" s="81" t="str">
        <f>IF(ISBLANK('Mozambique 2013'!$H$82),"",'Mozambique 2013'!$H$82)</f>
        <v>Yes</v>
      </c>
      <c r="ES29" s="81" t="str">
        <f>IF(ISBLANK('Mozambique 2013'!$C$85),"",'Mozambique 2013'!$C$85)</f>
        <v xml:space="preserve">Family Planning and Contraception Strategy  </v>
      </c>
      <c r="ET29" s="81" t="str">
        <f>IF(ISBLANK('Mozambique 2013'!$D$85),"",'Mozambique 2013'!$D$85)</f>
        <v>2009-2013</v>
      </c>
      <c r="EU29" s="81" t="str">
        <f>IF(ISBLANK('Mozambique 2013'!$F$85),"",'Mozambique 2013'!$F$85)</f>
        <v>Yes</v>
      </c>
      <c r="EV29" s="81" t="str">
        <f>IF(ISBLANK('Mozambique 2013'!$G$85),"",'Mozambique 2013'!$G$85)</f>
        <v>Yes</v>
      </c>
      <c r="EW29" s="81" t="str">
        <f>IF(ISBLANK('Mozambique 2013'!$F$86),"",'Mozambique 2013'!$F$86)</f>
        <v>No</v>
      </c>
      <c r="EX29" s="81" t="str">
        <f>IF(ISBLANK('Mozambique 2013'!$E$87),"",'Mozambique 2013'!$E$87)</f>
        <v>Only port handling fees.</v>
      </c>
      <c r="EY29" s="81" t="str">
        <f>IF(ISBLANK('Mozambique 2013'!$E$88),"",'Mozambique 2013'!$E$88)</f>
        <v>Not applicable</v>
      </c>
      <c r="EZ29" s="81" t="str">
        <f>IF(ISBLANK('Mozambique 2013'!$H$89),"",'Mozambique 2013'!$H$89)</f>
        <v>No</v>
      </c>
      <c r="FA29" s="81" t="str">
        <f>IF(ISBLANK('Mozambique 2013'!$D$90),"",'Mozambique 2013'!$D$90)</f>
        <v>Not applicable</v>
      </c>
      <c r="FB29" s="81" t="str">
        <f>IF(ISBLANK('Mozambique 2013'!$H$91),"",'Mozambique 2013'!$H$91)</f>
        <v>Yes</v>
      </c>
      <c r="FC29" s="81" t="str">
        <f>IF(ISBLANK('Mozambique 2013'!$D$92),"",'Mozambique 2013'!$D$92)</f>
        <v xml:space="preserve">The Law for Private Medicine allows the private sector to import and prescribe all contraceptive methods. </v>
      </c>
      <c r="FD29" s="276"/>
      <c r="FE29" s="81" t="str">
        <f>IF(ISBLANK('Mozambique 2013'!$D$95),"",'Mozambique 2013'!$D$95)</f>
        <v>Nurse</v>
      </c>
      <c r="FF29" s="81" t="str">
        <f>IF(ISBLANK('Mozambique 2013'!$G$95),"",'Mozambique 2013'!$G$95)</f>
        <v>Nurse</v>
      </c>
      <c r="FG29" s="81" t="str">
        <f>IF(ISBLANK('Mozambique 2013'!$D$96),"",'Mozambique 2013'!$D$96)</f>
        <v>Nurse</v>
      </c>
      <c r="FH29" s="81" t="str">
        <f>IF(ISBLANK('Mozambique 2013'!$G$96),"",'Mozambique 2013'!$G$96)</f>
        <v>Nurse</v>
      </c>
      <c r="FI29" s="81" t="str">
        <f>IF(ISBLANK('Mozambique 2013'!$D$97),"",'Mozambique 2013'!$D$97)</f>
        <v>Clinical Officer</v>
      </c>
      <c r="FJ29" s="81" t="str">
        <f>IF(ISBLANK('Mozambique 2013'!$G$97),"",'Mozambique 2013'!$G$97)</f>
        <v>Clinical Officer</v>
      </c>
      <c r="FK29" s="81" t="str">
        <f>IF(ISBLANK('Mozambique 2013'!$D$98),"",'Mozambique 2013'!$D$98)</f>
        <v>Clinical Officer</v>
      </c>
      <c r="FL29" s="81" t="str">
        <f>IF(ISBLANK('Mozambique 2013'!$G$98),"",'Mozambique 2013'!$G$98)</f>
        <v>Clinical Officer</v>
      </c>
      <c r="FM29" s="81" t="str">
        <f>IF(ISBLANK('Mozambique 2013'!$D$99),"",'Mozambique 2013'!$D$99)</f>
        <v>Community health worker</v>
      </c>
      <c r="FN29" s="81" t="str">
        <f>IF(ISBLANK('Mozambique 2013'!$G$99),"",'Mozambique 2013'!$G$99)</f>
        <v>Community health worker</v>
      </c>
      <c r="FO29" s="81" t="str">
        <f>IF(ISBLANK('Mozambique 2013'!$D$100),"",'Mozambique 2013'!$D$100)</f>
        <v>Not applicable</v>
      </c>
      <c r="FP29" s="81" t="str">
        <f>IF(ISBLANK('Mozambique 2013'!$G$100),"",'Mozambique 2013'!$G$100)</f>
        <v>Don't know</v>
      </c>
      <c r="FQ29" s="81" t="str">
        <f>IF(ISBLANK('Mozambique 2013'!$D$101),"",'Mozambique 2013'!$D$101)</f>
        <v>Clinical Officer</v>
      </c>
      <c r="FR29" s="81" t="str">
        <f>IF(ISBLANK('Mozambique 2013'!$G$101),"",'Mozambique 2013'!$G$101)</f>
        <v>Don't know</v>
      </c>
      <c r="FS29" s="81" t="str">
        <f>IF(ISBLANK('Mozambique 2013'!$D$102),"",'Mozambique 2013'!$D$102)</f>
        <v>Not applicable</v>
      </c>
      <c r="FT29" s="81" t="str">
        <f>IF(ISBLANK('Mozambique 2013'!$G$102),"",'Mozambique 2013'!$G$102)</f>
        <v>Don't know</v>
      </c>
      <c r="FU29" s="81" t="str">
        <f>IF(ISBLANK('Mozambique 2013'!$D$103),"",'Mozambique 2013'!$D$103)</f>
        <v xml:space="preserve">For IUDs and Jadelle trained nurses can do the insertions. </v>
      </c>
      <c r="FV29" s="87"/>
      <c r="FW29" s="81" t="str">
        <f>IF(ISBLANK('Mozambique 2013'!$D$106),"",'Mozambique 2013'!$D$106)</f>
        <v>No</v>
      </c>
      <c r="FX29" s="81" t="str">
        <f>IF(ISBLANK('Mozambique 2013'!$E$106),"",'Mozambique 2013'!$E$106)</f>
        <v/>
      </c>
      <c r="FY29" s="81" t="str">
        <f>IF(ISBLANK('Mozambique 2013'!$H$106),"",'Mozambique 2013'!$H$106)</f>
        <v/>
      </c>
      <c r="FZ29" s="81" t="str">
        <f>IF(ISBLANK('Mozambique 2013'!$D$107),"",'Mozambique 2013'!$D$107)</f>
        <v>No</v>
      </c>
      <c r="GA29" s="81" t="str">
        <f>IF(ISBLANK('Mozambique 2013'!$E$107),"",'Mozambique 2013'!$E$107)</f>
        <v/>
      </c>
      <c r="GB29" s="81" t="str">
        <f>IF(ISBLANK('Mozambique 2013'!$H$107),"",'Mozambique 2013'!$H$107)</f>
        <v/>
      </c>
      <c r="GC29" s="81" t="str">
        <f>IF(ISBLANK('Mozambique 2013'!$D$108),"",'Mozambique 2013'!$D$108)</f>
        <v>No</v>
      </c>
      <c r="GD29" s="81" t="str">
        <f>IF(ISBLANK('Mozambique 2013'!$E$108),"",'Mozambique 2013'!$E$108)</f>
        <v/>
      </c>
      <c r="GE29" s="81" t="str">
        <f>IF(ISBLANK('Mozambique 2013'!$H$108),"",'Mozambique 2013'!$H$108)</f>
        <v/>
      </c>
      <c r="GF29" s="82"/>
      <c r="GG29" s="81" t="str">
        <f>IF(ISBLANK('Mozambique 2013'!$G$111),"",'Mozambique 2013'!$G$111)</f>
        <v>No</v>
      </c>
      <c r="GH29" s="81" t="str">
        <f>IF(ISBLANK('Mozambique 2013'!$G$112),"",'Mozambique 2013'!$G$112)</f>
        <v>No</v>
      </c>
      <c r="GI29" s="81" t="str">
        <f>IF(ISBLANK('Mozambique 2013'!$G$113),"",'Mozambique 2013'!$G$113)</f>
        <v>Not applicable</v>
      </c>
      <c r="GJ29" s="81" t="str">
        <f>IF(ISBLANK('Mozambique 2013'!$D$114),"",'Mozambique 2013'!$D$114)</f>
        <v>Not applicable</v>
      </c>
      <c r="GK29" s="82"/>
      <c r="GL29" s="81" t="str">
        <f>IF(ISBLANK('Mozambique 2013'!$G$116),"",'Mozambique 2013'!$G$116)</f>
        <v>Yes</v>
      </c>
      <c r="GM29" s="81" t="str">
        <f>IF(ISBLANK('Mozambique 2013'!$G$117),"",'Mozambique 2013'!$G$117)</f>
        <v>Yes</v>
      </c>
      <c r="GN29" s="81" t="str">
        <f>IF(ISBLANK('Mozambique 2013'!$G$118),"",'Mozambique 2013'!$G$118)</f>
        <v>Yes</v>
      </c>
      <c r="GO29" s="81" t="str">
        <f>IF(ISBLANK('Mozambique 2013'!$G$119),"",'Mozambique 2013'!$G$119)</f>
        <v>Yes</v>
      </c>
      <c r="GP29" s="81" t="str">
        <f>IF(ISBLANK('Mozambique 2013'!$G$120),"",'Mozambique 2013'!$G$120)</f>
        <v>Yes</v>
      </c>
      <c r="GQ29" s="81" t="str">
        <f>IF(ISBLANK('Mozambique 2013'!$G$121),"",'Mozambique 2013'!$G$121)</f>
        <v>Yes</v>
      </c>
      <c r="GR29" s="81" t="str">
        <f>IF(ISBLANK('Mozambique 2013'!$G$122),"",'Mozambique 2013'!$G$122)</f>
        <v>Yes</v>
      </c>
      <c r="GS29" s="81" t="str">
        <f>IF(ISBLANK('Mozambique 2013'!$G$123),"",'Mozambique 2013'!$G$123)</f>
        <v>Yes</v>
      </c>
      <c r="GT29" s="81" t="str">
        <f>IF(ISBLANK('Mozambique 2013'!$G$124),"",'Mozambique 2013'!$G$124)</f>
        <v>No</v>
      </c>
      <c r="GU29" s="81" t="str">
        <f>IF(ISBLANK('Mozambique 2013'!$G$125),"",'Mozambique 2013'!$G$125)</f>
        <v>No</v>
      </c>
      <c r="GV29" s="81" t="str">
        <f>IF(ISBLANK('Mozambique 2013'!$F$126),"",'Mozambique 2013'!$F$126)</f>
        <v>Not applicable</v>
      </c>
      <c r="GW29" s="81">
        <f>IF(ISBLANK('Mozambique 2013'!$F$127),"",'Mozambique 2013'!$F$127)</f>
        <v>2007</v>
      </c>
      <c r="GX29" s="81" t="str">
        <f>IF(ISBLANK('Mozambique 2013'!$D$128),"",'Mozambique 2013'!$D$128)</f>
        <v>National Essential Medicine list</v>
      </c>
      <c r="GY29" s="81" t="str">
        <f>IF(ISBLANK('Mozambique 2013'!$D$129),"",'Mozambique 2013'!$D$129)</f>
        <v/>
      </c>
      <c r="GZ29" s="82"/>
      <c r="HA29" s="81">
        <f>IF(ISBLANK('Mozambique 2013'!$F$131),"",'Mozambique 2013'!$F$131)</f>
        <v>2011</v>
      </c>
      <c r="HB29" s="81" t="str">
        <f>IF(ISBLANK('Mozambique 2013'!$G$132),"",'Mozambique 2013'!$G$132)</f>
        <v>No</v>
      </c>
      <c r="HC29" s="81" t="str">
        <f>IF(ISBLANK('Mozambique 2013'!$G$133),"",'Mozambique 2013'!$G$133)</f>
        <v>No</v>
      </c>
      <c r="HD29" s="81" t="str">
        <f>IF(ISBLANK('Mozambique 2013'!$G$134),"",'Mozambique 2013'!$G$134)</f>
        <v>No</v>
      </c>
      <c r="HE29" s="81" t="str">
        <f>IF(ISBLANK('Mozambique 2013'!$G$135),"",'Mozambique 2013'!$G$135)</f>
        <v>No</v>
      </c>
      <c r="HF29" s="81" t="str">
        <f>IF(ISBLANK('Mozambique 2013'!$D$136),"",'Mozambique 2013'!$D$136)</f>
        <v>No mention of reproductive health, family planning, maternal health, condoms, contraceptive, commodity or contraceptive security.</v>
      </c>
      <c r="HG29" s="90"/>
      <c r="HH29" s="83" t="str">
        <f>IF(ISBLANK('Mozambique 2013'!$G$138),"",'Mozambique 2013'!$G$138)</f>
        <v>Yes</v>
      </c>
      <c r="HI29" s="84"/>
      <c r="HJ29" s="83" t="str">
        <f>IF(ISBLANK('Mozambique 2013'!$G$140),"",'Mozambique 2013'!$G$140)</f>
        <v>No</v>
      </c>
      <c r="HK29" s="83" t="str">
        <f>IF(ISBLANK('Mozambique 2013'!$G$141),"",'Mozambique 2013'!$G$141)</f>
        <v>No</v>
      </c>
      <c r="HL29" s="83" t="str">
        <f>IF(ISBLANK('Mozambique 2013'!$G$142),"",'Mozambique 2013'!$G$142)</f>
        <v>No</v>
      </c>
      <c r="HM29" s="83" t="str">
        <f>IF(ISBLANK('Mozambique 2013'!$G$143),"",'Mozambique 2013'!$G$143)</f>
        <v>Not applicable</v>
      </c>
      <c r="HN29" s="83" t="str">
        <f>IF(ISBLANK('Mozambique 2013'!$G$144),"",'Mozambique 2013'!$G$144)</f>
        <v>Yes</v>
      </c>
      <c r="HO29" s="83" t="str">
        <f>IF(ISBLANK('Mozambique 2013'!$G$145),"",'Mozambique 2013'!$G$145)</f>
        <v>No</v>
      </c>
      <c r="HP29" s="83" t="str">
        <f>IF(ISBLANK('Mozambique 2013'!$G$146),"",'Mozambique 2013'!$G$146)</f>
        <v>No</v>
      </c>
      <c r="HQ29" s="83" t="str">
        <f>IF(ISBLANK('Mozambique 2013'!$G$147),"",'Mozambique 2013'!$G$147)</f>
        <v>Not applicable</v>
      </c>
      <c r="HR29" s="83" t="str">
        <f>IF(ISBLANK('Mozambique 2013'!$G$148),"",'Mozambique 2013'!$G$148)</f>
        <v>Not applicable</v>
      </c>
      <c r="HS29" s="83" t="str">
        <f>IF(ISBLANK('Mozambique 2013'!$F$149),"",'Mozambique 2013'!$F$149)</f>
        <v>01/12-12/12</v>
      </c>
      <c r="HT29" s="83" t="str">
        <f>IF(ISBLANK('Mozambique 2013'!$F$150),"",'Mozambique 2013'!$F$150)</f>
        <v>Procurement Planning and Monitoring Report</v>
      </c>
      <c r="HU29" s="84"/>
      <c r="HV29" s="83" t="str">
        <f>IF(ISBLANK('Mozambique 2013'!$G$152),"",'Mozambique 2013'!$G$152)</f>
        <v>Yes</v>
      </c>
      <c r="HW29" s="83" t="str">
        <f>IF(ISBLANK('Mozambique 2013'!$G$153),"",'Mozambique 2013'!$G$153)</f>
        <v>No</v>
      </c>
      <c r="HX29" s="88" t="str">
        <f>IF(ISBLANK('Mozambique 2013'!$D$154),"",'Mozambique 2013'!$D$154)</f>
        <v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v>
      </c>
      <c r="HY29" s="762" t="s">
        <v>280</v>
      </c>
    </row>
    <row r="30" spans="1:233" ht="39.950000000000003" customHeight="1">
      <c r="A30" s="846" t="s">
        <v>302</v>
      </c>
      <c r="B30" s="85"/>
      <c r="C30" s="72" t="str">
        <f>IF(ISBLANK('Nepal 2013'!$H$12),"",'Nepal 2013'!$H$12)</f>
        <v>Yes</v>
      </c>
      <c r="D30" s="72" t="str">
        <f>IF(ISBLANK('Nepal 2013'!$D$13),"",'Nepal 2013'!$D$13)</f>
        <v>Contraceptive Security Working Group</v>
      </c>
      <c r="E30" s="107"/>
      <c r="F30" s="72" t="str">
        <f>IF(ISBLANK('Nepal 2013'!$D$15),"",'Nepal 2013'!$D$15)</f>
        <v>Yes</v>
      </c>
      <c r="G30" s="72" t="str">
        <f>IF(ISBLANK('Nepal 2013'!$F$15),"",'Nepal 2013'!$F$15)</f>
        <v>Contraceptives Retail Sales (CRS)</v>
      </c>
      <c r="H30" s="72" t="str">
        <f>IF(ISBLANK('Nepal 2013'!$D$16),"",'Nepal 2013'!$D$16)</f>
        <v>Yes</v>
      </c>
      <c r="I30" s="72" t="str">
        <f>IF(ISBLANK('Nepal 2013'!$F$16),"",'Nepal 2013'!$F$16)</f>
        <v>Family Planning Association of Nepal (FPAN)/IPPF</v>
      </c>
      <c r="J30" s="72" t="str">
        <f>IF(ISBLANK('Nepal 2013'!$D$17),"",'Nepal 2013'!$D$17)</f>
        <v>No</v>
      </c>
      <c r="K30" s="72" t="str">
        <f>IF(ISBLANK('Nepal 2013'!$F$17),"",'Nepal 2013'!$F$17)</f>
        <v/>
      </c>
      <c r="L30" s="72" t="str">
        <f>IF(ISBLANK('Nepal 2013'!$D$18),"",'Nepal 2013'!$D$18)</f>
        <v>Yes</v>
      </c>
      <c r="M30" s="72" t="str">
        <f>IF(ISBLANK('Nepal 2013'!$F$18),"",'Nepal 2013'!$F$18)</f>
        <v>DFID, KfW, USAID, World Bank, AusAID</v>
      </c>
      <c r="N30" s="72" t="str">
        <f>IF(ISBLANK('Nepal 2013'!$D$19),"",'Nepal 2013'!$D$19)</f>
        <v>Yes</v>
      </c>
      <c r="O30" s="72" t="str">
        <f>IF(ISBLANK('Nepal 2013'!$F$19),"",'Nepal 2013'!$F$19)</f>
        <v>UNFPA, UNICEF</v>
      </c>
      <c r="P30" s="72" t="str">
        <f>IF(ISBLANK('Nepal 2013'!$D$20),"",'Nepal 2013'!$D$20)</f>
        <v>Yes</v>
      </c>
      <c r="Q30" s="72" t="str">
        <f>IF(ISBLANK('Nepal 2013'!$F$20),"",'Nepal 2013'!$F$20)</f>
        <v>Department of Health Services (DoHS), Family Health Division (FHD), Logistics Management Division (LMD), National Center for AIDS and STD Control (NCASC)</v>
      </c>
      <c r="R30" s="72" t="str">
        <f>IF(ISBLANK('Nepal 2013'!$D$21),"",'Nepal 2013'!$D$21)</f>
        <v>Yes</v>
      </c>
      <c r="S30" s="72" t="str">
        <f>IF(ISBLANK('Nepal 2013'!$F$21),"",'Nepal 2013'!$F$21)</f>
        <v>Central Warehouse Teku and Pathalaiya/Logistics Management Division (LMD)</v>
      </c>
      <c r="T30" s="72" t="str">
        <f>IF(ISBLANK('Nepal 2013'!$D$22),"",'Nepal 2013'!$D$22)</f>
        <v>Yes</v>
      </c>
      <c r="U30" s="72" t="str">
        <f>IF(ISBLANK('Nepal 2013'!$F$22),"",'Nepal 2013'!$F$22)</f>
        <v>National Planning Commission (NPC), Ministry of Finance (MoF)</v>
      </c>
      <c r="V30" s="72" t="str">
        <f>IF(ISBLANK('Nepal 2013'!$D$23),"",'Nepal 2013'!$D$23)</f>
        <v>No</v>
      </c>
      <c r="W30" s="72" t="str">
        <f>IF(ISBLANK('Nepal 2013'!$F$23),"",'Nepal 2013'!$F$23)</f>
        <v/>
      </c>
      <c r="X30" s="72" t="str">
        <f>IF(ISBLANK('Nepal 2013'!$H$24),"",'Nepal 2013'!$H$24)</f>
        <v>3-5 times</v>
      </c>
      <c r="Y30" s="72" t="str">
        <f>IF(ISBLANK('Nepal 2013'!$H$25),"",'Nepal 2013'!$H$25)</f>
        <v>Yes</v>
      </c>
      <c r="Z30" s="72" t="str">
        <f>IF(ISBLANK('Nepal 2013'!$D$26),"",'Nepal 2013'!$D$26)</f>
        <v>Yes</v>
      </c>
      <c r="AA30" s="72" t="str">
        <f>IF(ISBLANK('Nepal 2013'!$F$26),"",'Nepal 2013'!$F$26)</f>
        <v>Logistics Management Division/MoHP</v>
      </c>
      <c r="AB30" s="72" t="str">
        <f>IF(ISBLANK('Nepal 2013'!$H$26),"",'Nepal 2013'!$H$26)</f>
        <v>Director</v>
      </c>
      <c r="AC30" s="86"/>
      <c r="AD30" s="73" t="str">
        <f>IF(ISBLANK('Nepal 2013'!$F$28),"",'Nepal 2013'!$F$28)</f>
        <v>July</v>
      </c>
      <c r="AE30" s="73" t="str">
        <f>IF(ISBLANK('Nepal 2013'!$H$28),"",'Nepal 2013'!$H$28)</f>
        <v>June</v>
      </c>
      <c r="AF30" s="371">
        <f>IF(ISBLANK('Nepal 2013'!$G$29),"",'Nepal 2013'!$G$29)</f>
        <v>3932041</v>
      </c>
      <c r="AG30" s="109" t="str">
        <f>IF(ISBLANK('Nepal 2013'!$E$30),"",'Nepal 2013'!$E$30)</f>
        <v>07/11 - 06/12</v>
      </c>
      <c r="AH30" s="109" t="str">
        <f>IF(ISBLANK('Nepal 2013'!$G$30),"",'Nepal 2013'!$G$30)</f>
        <v>Logistics Management Division/MoHP</v>
      </c>
      <c r="AI30" s="109" t="str">
        <f>IF(ISBLANK('Nepal 2013'!$H$31),"",'Nepal 2013'!$H$31)</f>
        <v>Yes</v>
      </c>
      <c r="AJ30" s="74" t="str">
        <f>IF(ISBLANK('Nepal 2013'!$H$32),"",'Nepal 2013'!$H$32)</f>
        <v>Yes</v>
      </c>
      <c r="AK30" s="74">
        <f>IF(ISBLANK('Nepal 2013'!$E$35),"",'Nepal 2013'!$E$35)</f>
        <v>2318591</v>
      </c>
      <c r="AL30" s="73" t="str">
        <f>IF(ISBLANK('Nepal 2013'!$F$35),"",'Nepal 2013'!$F$35)</f>
        <v>07/11 - 06/12</v>
      </c>
      <c r="AM30" s="73" t="str">
        <f>IF(ISBLANK('Nepal 2013'!$G$35),"",'Nepal 2013'!$G$35)</f>
        <v xml:space="preserve">PipeLine, LMD </v>
      </c>
      <c r="AN30" s="73" t="str">
        <f>IF(ISBLANK('Nepal 2013'!$H$35),"",'Nepal 2013'!$H$35)</f>
        <v/>
      </c>
      <c r="AO30" s="74">
        <f>IF(ISBLANK('Nepal 2013'!$E$36),"",'Nepal 2013'!$E$36)</f>
        <v>1613450</v>
      </c>
      <c r="AP30" s="73" t="str">
        <f>IF(ISBLANK('Nepal 2013'!$F$36),"",'Nepal 2013'!$F$36)</f>
        <v>07/11 - 06/12</v>
      </c>
      <c r="AQ30" s="73" t="str">
        <f>IF(ISBLANK('Nepal 2013'!$G$36),"",'Nepal 2013'!$G$36)</f>
        <v xml:space="preserve">PipeLine, LMD </v>
      </c>
      <c r="AR30" s="73" t="str">
        <f>IF(ISBLANK('Nepal 2013'!$H$36),"",'Nepal 2013'!$H$36)</f>
        <v/>
      </c>
      <c r="AS30" s="74">
        <f>IF(ISBLANK('Nepal 2013'!$E$37),"",'Nepal 2013'!$E$37)</f>
        <v>3932041</v>
      </c>
      <c r="AT30" s="73" t="str">
        <f>IF(ISBLANK('Nepal 2013'!$H$37),"",'Nepal 2013'!$H$37)</f>
        <v/>
      </c>
      <c r="AU30" s="73" t="str">
        <f>IF(ISBLANK('Nepal 2013'!$H$38),"",'Nepal 2013'!$H$38)</f>
        <v>Yes</v>
      </c>
      <c r="AV30" s="73" t="str">
        <f>IF(ISBLANK('Nepal 2013'!$D$41),"",'Nepal 2013'!$D$41)</f>
        <v>Yes</v>
      </c>
      <c r="AW30" s="73" t="str">
        <f>IF(ISBLANK('Nepal 2013'!$D$42),"",'Nepal 2013'!$D$42)</f>
        <v>From taxes.</v>
      </c>
      <c r="AX30" s="74">
        <f>IF(ISBLANK('Nepal 2013'!$E$41),"",'Nepal 2013'!$E$41)</f>
        <v>2318591</v>
      </c>
      <c r="AY30" s="74" t="str">
        <f>IF(ISBLANK('Nepal 2013'!$F$41),"",'Nepal 2013'!$F$41)</f>
        <v>07/11 - 06/12</v>
      </c>
      <c r="AZ30" s="74" t="str">
        <f>IF(ISBLANK('Nepal 2013'!$G$41),"",'Nepal 2013'!$G$41)</f>
        <v xml:space="preserve">PipeLine, LMD </v>
      </c>
      <c r="BA30" s="73" t="str">
        <f>IF(ISBLANK('Nepal 2013'!$H$41),"",'Nepal 2013'!$H$41)</f>
        <v/>
      </c>
      <c r="BB30" s="73" t="str">
        <f>IF(ISBLANK('Nepal 2013'!$D$43),"",'Nepal 2013'!$D$43)</f>
        <v>Yes</v>
      </c>
      <c r="BC30" s="74" t="str">
        <f>IF(ISBLANK('Nepal 2013'!$D$44),"",'Nepal 2013'!$D$44)</f>
        <v>Pooled funds (World Bank, DFID, AusAID)</v>
      </c>
      <c r="BD30" s="74">
        <f>IF(ISBLANK('Nepal 2013'!$E$43),"",'Nepal 2013'!$E$43)</f>
        <v>579648</v>
      </c>
      <c r="BE30" s="74" t="str">
        <f>IF(ISBLANK('Nepal 2013'!$F$43),"",'Nepal 2013'!$F$43)</f>
        <v>07/11 - 06/12</v>
      </c>
      <c r="BF30" s="74" t="str">
        <f>IF(ISBLANK('Nepal 2013'!$G$43),"",'Nepal 2013'!$G$43)</f>
        <v xml:space="preserve">PipeLine, LMD </v>
      </c>
      <c r="BG30" s="73" t="str">
        <f>IF(ISBLANK('Nepal 2013'!$H$43),"",'Nepal 2013'!$H$43)</f>
        <v/>
      </c>
      <c r="BH30" s="763">
        <f>IF(ISBLANK('Nepal 2013'!$E$45),"",'Nepal 2013'!$E$45)</f>
        <v>2898239</v>
      </c>
      <c r="BI30" s="73" t="str">
        <f>IF(ISBLANK('Nepal 2013'!$H$45),"",'Nepal 2013'!$H$45)</f>
        <v/>
      </c>
      <c r="BJ30" s="75"/>
      <c r="BK30" s="73" t="str">
        <f>IF(ISBLANK('Nepal 2013'!$D$49),"",'Nepal 2013'!$D$49)</f>
        <v>Yes</v>
      </c>
      <c r="BL30" s="74" t="str">
        <f>IF(ISBLANK('Nepal 2013'!$D$50),"",'Nepal 2013'!$D$50)</f>
        <v>KfW funds</v>
      </c>
      <c r="BM30" s="74">
        <f>IF(ISBLANK('Nepal 2013'!$E$49),"",'Nepal 2013'!$E$49)</f>
        <v>1033802</v>
      </c>
      <c r="BN30" s="74" t="str">
        <f>IF(ISBLANK('Nepal 2013'!$F$49),"",'Nepal 2013'!$F$49)</f>
        <v>07/11 - 06/12</v>
      </c>
      <c r="BO30" s="74" t="str">
        <f>IF(ISBLANK('Nepal 2013'!$G$49),"",'Nepal 2013'!$G$49)</f>
        <v>PipeLine, LMD</v>
      </c>
      <c r="BP30" s="73" t="str">
        <f>IF(ISBLANK('Nepal 2013'!$H$49),"",'Nepal 2013'!$H$49)</f>
        <v/>
      </c>
      <c r="BQ30" s="73" t="str">
        <f>IF(ISBLANK('Nepal 2013'!$D$51),"",'Nepal 2013'!$D$51)</f>
        <v>Yes</v>
      </c>
      <c r="BR30" s="74">
        <f>IF(ISBLANK('Nepal 2013'!$E$51),"",'Nepal 2013'!$E$51)</f>
        <v>105000</v>
      </c>
      <c r="BS30" s="74" t="str">
        <f>IF(ISBLANK('Nepal 2013'!$F$51),"",'Nepal 2013'!$F$51)</f>
        <v>07/11 - 06/12</v>
      </c>
      <c r="BT30" s="89" t="str">
        <f>IF(ISBLANK('Nepal 2013'!$G$51),"",'Nepal 2013'!$G$51)</f>
        <v>National Center for AIDS and STD Control (NCASC) records</v>
      </c>
      <c r="BU30" s="74" t="str">
        <f>IF(ISBLANK('Nepal 2013'!$H$51),"",'Nepal 2013'!$H$51)</f>
        <v/>
      </c>
      <c r="BV30" s="73" t="str">
        <f>IF(ISBLANK('Nepal 2013'!$D$52),"",'Nepal 2013'!$D$52)</f>
        <v>Don't know</v>
      </c>
      <c r="BW30" s="74">
        <f>IF(ISBLANK('Nepal 2013'!$E$52),"",'Nepal 2013'!$E$52)</f>
        <v>0</v>
      </c>
      <c r="BX30" s="73" t="str">
        <f>IF(ISBLANK('Nepal 2013'!$F$52),"",'Nepal 2013'!$F$52)</f>
        <v>07/11 - 06/12</v>
      </c>
      <c r="BY30" s="74" t="str">
        <f>IF(ISBLANK('Nepal 2013'!$G$52),"",'Nepal 2013'!$G$52)</f>
        <v/>
      </c>
      <c r="BZ30" s="74" t="str">
        <f>IF(ISBLANK('Nepal 2013'!$H$52),"",'Nepal 2013'!$H$52)</f>
        <v/>
      </c>
      <c r="CA30" s="763">
        <f>IF(ISBLANK('Nepal 2013'!$E$53),"",'Nepal 2013'!$E$53)</f>
        <v>1138802</v>
      </c>
      <c r="CB30" s="74" t="str">
        <f>IF(ISBLANK('Nepal 2013'!$H$53),"",'Nepal 2013'!$H$53)</f>
        <v/>
      </c>
      <c r="CC30" s="76">
        <f>IF(ISBLANK('Nepal 2013'!$F$56),"",'Nepal 2013'!$F$56)</f>
        <v>0.71791170810502047</v>
      </c>
      <c r="CD30" s="73" t="str">
        <f>IF(ISBLANK('Nepal 2013'!$G$56),"",'Nepal 2013'!$G$56)</f>
        <v xml:space="preserve">Comments:
</v>
      </c>
      <c r="CE30" s="76">
        <f>IF(ISBLANK('Nepal 2013'!$F$57),"",'Nepal 2013'!$F$57)</f>
        <v>0.7999999309925786</v>
      </c>
      <c r="CF30" s="73" t="str">
        <f>IF(ISBLANK('Nepal 2013'!$G$57),"",'Nepal 2013'!$G$57)</f>
        <v xml:space="preserve">Comments:
</v>
      </c>
      <c r="CG30" s="76">
        <f>IF(ISBLANK('Nepal 2013'!$F$58),"",'Nepal 2013'!$F$58)</f>
        <v>1.026703689000191</v>
      </c>
      <c r="CH30" s="73" t="str">
        <f>IF(ISBLANK('Nepal 2013'!$G$58),"",'Nepal 2013'!$G$58)</f>
        <v xml:space="preserve">Comments: </v>
      </c>
      <c r="CI30" s="73" t="str">
        <f>IF(ISBLANK('Nepal 2013'!$F$59),"",'Nepal 2013'!$F$59)</f>
        <v>No</v>
      </c>
      <c r="CJ30" s="73" t="str">
        <f>IF(ISBLANK('Nepal 2013'!$G$59),"",'Nepal 2013'!$G$59)</f>
        <v xml:space="preserve">Comments:
</v>
      </c>
      <c r="CK30" s="73" t="str">
        <f>IF(ISBLANK('Nepal 2013'!$F$61),"",'Nepal 2013'!$F$61)</f>
        <v>The government (e.g., Central Medical Stores, MOH logistics unit, MOH procurement unit)</v>
      </c>
      <c r="CL30" s="73" t="str">
        <f>IF(ISBLANK('Nepal 2013'!$F$62),"",'Nepal 2013'!$F$62)</f>
        <v>Logistics Management Division/MoHP</v>
      </c>
      <c r="CM30" s="73" t="str">
        <f>IF(ISBLANK('Nepal 2013'!$F$63),"",'Nepal 2013'!$F$63)</f>
        <v>Yes</v>
      </c>
      <c r="CN30" s="73" t="str">
        <f>IF(ISBLANK('Nepal 2013'!$D$64),"",'Nepal 2013'!$D$64)</f>
        <v/>
      </c>
      <c r="CO30" s="106"/>
      <c r="CP30" s="77"/>
      <c r="CQ30" s="78" t="str">
        <f>IF(ISBLANK('Nepal 2013'!$D$68),"",'Nepal 2013'!$D$68)</f>
        <v>Yes</v>
      </c>
      <c r="CR30" s="78" t="str">
        <f>IF(ISBLANK('Nepal 2013'!$D$69),"",'Nepal 2013'!$D$69)</f>
        <v>Yes</v>
      </c>
      <c r="CS30" s="78" t="str">
        <f>IF(ISBLANK('Nepal 2013'!$D$70),"",'Nepal 2013'!$D$70)</f>
        <v>Yes</v>
      </c>
      <c r="CT30" s="78" t="str">
        <f>IF(ISBLANK('Nepal 2013'!$D$71),"",'Nepal 2013'!$D$71)</f>
        <v>Yes</v>
      </c>
      <c r="CU30" s="78" t="str">
        <f>IF(ISBLANK('Nepal 2013'!$D$72),"",'Nepal 2013'!$D$72)</f>
        <v>Yes</v>
      </c>
      <c r="CV30" s="78" t="str">
        <f>IF(ISBLANK('Nepal 2013'!$D$73),"",'Nepal 2013'!$D$73)</f>
        <v>Yes</v>
      </c>
      <c r="CW30" s="78" t="str">
        <f>IF(ISBLANK('Nepal 2013'!$D$74),"",'Nepal 2013'!$D$74)</f>
        <v>Yes</v>
      </c>
      <c r="CX30" s="78" t="str">
        <f>IF(ISBLANK('Nepal 2013'!$D$75),"",'Nepal 2013'!$D$75)</f>
        <v>Yes</v>
      </c>
      <c r="CY30" s="78" t="str">
        <f>IF(ISBLANK('Nepal 2013'!$D$76),"",'Nepal 2013'!$D$76)</f>
        <v>Yes</v>
      </c>
      <c r="CZ30" s="78" t="str">
        <f>IF(ISBLANK('Nepal 2013'!$D$77),"",'Nepal 2013'!$D$77)</f>
        <v>Yes</v>
      </c>
      <c r="DA30" s="78" t="str">
        <f>IF(ISBLANK('Nepal 2013'!$D$78),"",'Nepal 2013'!$D$78)</f>
        <v>No</v>
      </c>
      <c r="DB30" s="78" t="str">
        <f>IF(ISBLANK('Nepal 2013'!$D$79),"",'Nepal 2013'!$D$79)</f>
        <v/>
      </c>
      <c r="DC30" s="77"/>
      <c r="DD30" s="78" t="str">
        <f>IF(ISBLANK('Nepal 2013'!$F$68),"",'Nepal 2013'!$F$68)</f>
        <v>Yes</v>
      </c>
      <c r="DE30" s="78" t="str">
        <f>IF(ISBLANK('Nepal 2013'!$F$69),"",'Nepal 2013'!$F$69)</f>
        <v>No</v>
      </c>
      <c r="DF30" s="78" t="str">
        <f>IF(ISBLANK('Nepal 2013'!$F$70),"",'Nepal 2013'!$F$70)</f>
        <v>Yes</v>
      </c>
      <c r="DG30" s="78" t="str">
        <f>IF(ISBLANK('Nepal 2013'!$F$71),"",'Nepal 2013'!$F$71)</f>
        <v>Yes</v>
      </c>
      <c r="DH30" s="78" t="str">
        <f>IF(ISBLANK('Nepal 2013'!$F$72),"",'Nepal 2013'!$F$72)</f>
        <v>Yes</v>
      </c>
      <c r="DI30" s="78" t="str">
        <f>IF(ISBLANK('Nepal 2013'!$F$73),"",'Nepal 2013'!$F$73)</f>
        <v>Yes</v>
      </c>
      <c r="DJ30" s="78" t="str">
        <f>IF(ISBLANK('Nepal 2013'!$F$74),"",'Nepal 2013'!$F$74)</f>
        <v>No</v>
      </c>
      <c r="DK30" s="78" t="str">
        <f>IF(ISBLANK('Nepal 2013'!$F$75),"",'Nepal 2013'!$F$75)</f>
        <v>No</v>
      </c>
      <c r="DL30" s="78" t="str">
        <f>IF(ISBLANK('Nepal 2013'!$F$76),"",'Nepal 2013'!$F$76)</f>
        <v>Yes</v>
      </c>
      <c r="DM30" s="78" t="str">
        <f>IF(ISBLANK('Nepal 2013'!$F$77),"",'Nepal 2013'!$F$77)</f>
        <v>Yes</v>
      </c>
      <c r="DN30" s="78" t="str">
        <f>IF(ISBLANK('Nepal 2013'!$F$78),"",'Nepal 2013'!$F$78)</f>
        <v>No</v>
      </c>
      <c r="DO30" s="78" t="str">
        <f>IF(ISBLANK('Nepal 2013'!$F$79),"",'Nepal 2013'!$F$79)</f>
        <v/>
      </c>
      <c r="DP30" s="79"/>
      <c r="DQ30" s="78" t="str">
        <f>IF(ISBLANK('Nepal 2013'!$G$68),"",'Nepal 2013'!$G$68)</f>
        <v>Yes</v>
      </c>
      <c r="DR30" s="78" t="str">
        <f>IF(ISBLANK('Nepal 2013'!$G$69),"",'Nepal 2013'!$G$69)</f>
        <v>No</v>
      </c>
      <c r="DS30" s="78" t="str">
        <f>IF(ISBLANK('Nepal 2013'!$G$70),"",'Nepal 2013'!$G$70)</f>
        <v>Yes</v>
      </c>
      <c r="DT30" s="78" t="str">
        <f>IF(ISBLANK('Nepal 2013'!$G$71),"",'Nepal 2013'!$G$71)</f>
        <v>Yes</v>
      </c>
      <c r="DU30" s="78" t="str">
        <f>IF(ISBLANK('Nepal 2013'!$G$72),"",'Nepal 2013'!$G$72)</f>
        <v>Yes</v>
      </c>
      <c r="DV30" s="78" t="str">
        <f>IF(ISBLANK('Nepal 2013'!$G$73),"",'Nepal 2013'!$G$73)</f>
        <v>Yes</v>
      </c>
      <c r="DW30" s="78" t="str">
        <f>IF(ISBLANK('Nepal 2013'!$G$74),"",'Nepal 2013'!$G$74)</f>
        <v>No</v>
      </c>
      <c r="DX30" s="78" t="str">
        <f>IF(ISBLANK('Nepal 2013'!$G$75),"",'Nepal 2013'!$G$75)</f>
        <v>Yes</v>
      </c>
      <c r="DY30" s="78" t="str">
        <f>IF(ISBLANK('Nepal 2013'!$G$76),"",'Nepal 2013'!$G$76)</f>
        <v>Yes</v>
      </c>
      <c r="DZ30" s="78" t="str">
        <f>IF(ISBLANK('Nepal 2013'!$G$77),"",'Nepal 2013'!$G$77)</f>
        <v>Yes</v>
      </c>
      <c r="EA30" s="78" t="str">
        <f>IF(ISBLANK('Nepal 2013'!$G$78),"",'Nepal 2013'!$G$78)</f>
        <v>No</v>
      </c>
      <c r="EB30" s="78" t="str">
        <f>IF(ISBLANK('Nepal 2013'!$G$79),"",'Nepal 2013'!$G$79)</f>
        <v/>
      </c>
      <c r="EC30" s="79"/>
      <c r="ED30" s="78" t="str">
        <f>IF(ISBLANK('Nepal 2013'!$H$68),"",'Nepal 2013'!$H$68)</f>
        <v>Yes</v>
      </c>
      <c r="EE30" s="78" t="str">
        <f>IF(ISBLANK('Nepal 2013'!$H$69),"",'Nepal 2013'!$H$69)</f>
        <v>No</v>
      </c>
      <c r="EF30" s="78" t="str">
        <f>IF(ISBLANK('Nepal 2013'!$H$70),"",'Nepal 2013'!$H$70)</f>
        <v>Yes</v>
      </c>
      <c r="EG30" s="78" t="str">
        <f>IF(ISBLANK('Nepal 2013'!$H$71),"",'Nepal 2013'!$H$71)</f>
        <v>Yes</v>
      </c>
      <c r="EH30" s="78" t="str">
        <f>IF(ISBLANK('Nepal 2013'!$H$72),"",'Nepal 2013'!$H$72)</f>
        <v>Yes</v>
      </c>
      <c r="EI30" s="78" t="str">
        <f>IF(ISBLANK('Nepal 2013'!$H$73),"",'Nepal 2013'!$H$73)</f>
        <v>Yes</v>
      </c>
      <c r="EJ30" s="78" t="str">
        <f>IF(ISBLANK('Nepal 2013'!$H$74),"",'Nepal 2013'!$H$74)</f>
        <v>No</v>
      </c>
      <c r="EK30" s="78" t="str">
        <f>IF(ISBLANK('Nepal 2013'!$H$75),"",'Nepal 2013'!$H$75)</f>
        <v>Yes</v>
      </c>
      <c r="EL30" s="78" t="str">
        <f>IF(ISBLANK('Nepal 2013'!$H$76),"",'Nepal 2013'!$H$76)</f>
        <v>Yes</v>
      </c>
      <c r="EM30" s="78" t="str">
        <f>IF(ISBLANK('Nepal 2013'!$H$77),"",'Nepal 2013'!$H$77)</f>
        <v>Yes</v>
      </c>
      <c r="EN30" s="78" t="str">
        <f>IF(ISBLANK('Nepal 2013'!$H$78),"",'Nepal 2013'!$H$78)</f>
        <v>No</v>
      </c>
      <c r="EO30" s="78" t="str">
        <f>IF(ISBLANK('Nepal 2013'!$H$79),"",'Nepal 2013'!$H$79)</f>
        <v/>
      </c>
      <c r="EP30" s="78" t="str">
        <f>IF(ISBLANK('Nepal 2013'!$D$80),"",'Nepal 2013'!$D$80)</f>
        <v/>
      </c>
      <c r="EQ30" s="80"/>
      <c r="ER30" s="81" t="str">
        <f>IF(ISBLANK('Nepal 2013'!$H$82),"",'Nepal 2013'!$H$82)</f>
        <v>Yes</v>
      </c>
      <c r="ES30" s="81" t="str">
        <f>IF(ISBLANK('Nepal 2013'!$C$85),"",'Nepal 2013'!$C$85)</f>
        <v>National Reproductive Health Commodity Security (RHCS) Strategy</v>
      </c>
      <c r="ET30" s="81" t="str">
        <f>IF(ISBLANK('Nepal 2013'!$D$85),"",'Nepal 2013'!$D$85)</f>
        <v>2007-2011</v>
      </c>
      <c r="EU30" s="81" t="str">
        <f>IF(ISBLANK('Nepal 2013'!$F$85),"",'Nepal 2013'!$F$85)</f>
        <v>Yes</v>
      </c>
      <c r="EV30" s="81" t="str">
        <f>IF(ISBLANK('Nepal 2013'!$G$85),"",'Nepal 2013'!$G$85)</f>
        <v>Yes</v>
      </c>
      <c r="EW30" s="81" t="str">
        <f>IF(ISBLANK('Nepal 2013'!$F$86),"",'Nepal 2013'!$F$86)</f>
        <v>Yes</v>
      </c>
      <c r="EX30" s="81" t="str">
        <f>IF(ISBLANK('Nepal 2013'!$E$87),"",'Nepal 2013'!$E$87)</f>
        <v>Commercial sector</v>
      </c>
      <c r="EY30" s="81" t="str">
        <f>IF(ISBLANK('Nepal 2013'!$E$88),"",'Nepal 2013'!$E$88)</f>
        <v>About 1% tax is charged</v>
      </c>
      <c r="EZ30" s="81" t="str">
        <f>IF(ISBLANK('Nepal 2013'!$H$89),"",'Nepal 2013'!$H$89)</f>
        <v>No</v>
      </c>
      <c r="FA30" s="81" t="str">
        <f>IF(ISBLANK('Nepal 2013'!$D$90),"",'Nepal 2013'!$D$90)</f>
        <v>Not applicable</v>
      </c>
      <c r="FB30" s="81" t="str">
        <f>IF(ISBLANK('Nepal 2013'!$H$91),"",'Nepal 2013'!$H$91)</f>
        <v>Yes</v>
      </c>
      <c r="FC30" s="81" t="str">
        <f>IF(ISBLANK('Nepal 2013'!$D$92),"",'Nepal 2013'!$D$92)</f>
        <v>The policy promotes social marketing and NGOs to provide family planning services.</v>
      </c>
      <c r="FD30" s="276"/>
      <c r="FE30" s="81" t="str">
        <f>IF(ISBLANK('Nepal 2013'!$D$95),"",'Nepal 2013'!$D$95)</f>
        <v>Trained Community health worker</v>
      </c>
      <c r="FF30" s="81" t="str">
        <f>IF(ISBLANK('Nepal 2013'!$G$95),"",'Nepal 2013'!$G$95)</f>
        <v>Pharmacies</v>
      </c>
      <c r="FG30" s="81" t="str">
        <f>IF(ISBLANK('Nepal 2013'!$D$96),"",'Nepal 2013'!$D$96)</f>
        <v>Trained Auxiliary nurse midwife</v>
      </c>
      <c r="FH30" s="81" t="str">
        <f>IF(ISBLANK('Nepal 2013'!$G$96),"",'Nepal 2013'!$G$96)</f>
        <v>Trained Auxiliary nurse midwife in pharmacy</v>
      </c>
      <c r="FI30" s="81" t="str">
        <f>IF(ISBLANK('Nepal 2013'!$D$97),"",'Nepal 2013'!$D$97)</f>
        <v>Trained Doctor/Nurse/Paramedics</v>
      </c>
      <c r="FJ30" s="81" t="str">
        <f>IF(ISBLANK('Nepal 2013'!$G$97),"",'Nepal 2013'!$G$97)</f>
        <v>Trained Doctor/Nurse/Paramedics</v>
      </c>
      <c r="FK30" s="81" t="str">
        <f>IF(ISBLANK('Nepal 2013'!$D$98),"",'Nepal 2013'!$D$98)</f>
        <v>Trained Doctor/Nurse/Paramedics</v>
      </c>
      <c r="FL30" s="81" t="str">
        <f>IF(ISBLANK('Nepal 2013'!$G$98),"",'Nepal 2013'!$G$98)</f>
        <v>Trained Doctor/Nurse/Paramedics</v>
      </c>
      <c r="FM30" s="81" t="str">
        <f>IF(ISBLANK('Nepal 2013'!$D$99),"",'Nepal 2013'!$D$99)</f>
        <v>Trained Community health worker</v>
      </c>
      <c r="FN30" s="81" t="str">
        <f>IF(ISBLANK('Nepal 2013'!$G$99),"",'Nepal 2013'!$G$99)</f>
        <v>Pharmacies</v>
      </c>
      <c r="FO30" s="81" t="str">
        <f>IF(ISBLANK('Nepal 2013'!$D$100),"",'Nepal 2013'!$D$100)</f>
        <v>Not applicable</v>
      </c>
      <c r="FP30" s="81" t="str">
        <f>IF(ISBLANK('Nepal 2013'!$G$100),"",'Nepal 2013'!$G$100)</f>
        <v>Pharmacies</v>
      </c>
      <c r="FQ30" s="81" t="str">
        <f>IF(ISBLANK('Nepal 2013'!$D$101),"",'Nepal 2013'!$D$101)</f>
        <v>Trained Doctor</v>
      </c>
      <c r="FR30" s="81" t="str">
        <f>IF(ISBLANK('Nepal 2013'!$G$101),"",'Nepal 2013'!$G$101)</f>
        <v>Trained Doctor</v>
      </c>
      <c r="FS30" s="81" t="str">
        <f>IF(ISBLANK('Nepal 2013'!$D$102),"",'Nepal 2013'!$D$102)</f>
        <v>Not applicable</v>
      </c>
      <c r="FT30" s="81" t="str">
        <f>IF(ISBLANK('Nepal 2013'!$G$102),"",'Nepal 2013'!$G$102)</f>
        <v>Not applicable</v>
      </c>
      <c r="FU30" s="81" t="str">
        <f>IF(ISBLANK('Nepal 2013'!$D$103),"",'Nepal 2013'!$D$103)</f>
        <v>None</v>
      </c>
      <c r="FV30" s="87"/>
      <c r="FW30" s="81" t="str">
        <f>IF(ISBLANK('Nepal 2013'!$D$106),"",'Nepal 2013'!$D$106)</f>
        <v>No</v>
      </c>
      <c r="FX30" s="81" t="str">
        <f>IF(ISBLANK('Nepal 2013'!$E$106),"",'Nepal 2013'!$E$106)</f>
        <v/>
      </c>
      <c r="FY30" s="81" t="str">
        <f>IF(ISBLANK('Nepal 2013'!$H$106),"",'Nepal 2013'!$H$106)</f>
        <v/>
      </c>
      <c r="FZ30" s="81" t="str">
        <f>IF(ISBLANK('Nepal 2013'!$D$107),"",'Nepal 2013'!$D$107)</f>
        <v>No</v>
      </c>
      <c r="GA30" s="81" t="str">
        <f>IF(ISBLANK('Nepal 2013'!$E$107),"",'Nepal 2013'!$E$107)</f>
        <v/>
      </c>
      <c r="GB30" s="81" t="str">
        <f>IF(ISBLANK('Nepal 2013'!$H$107),"",'Nepal 2013'!$H$107)</f>
        <v/>
      </c>
      <c r="GC30" s="81" t="str">
        <f>IF(ISBLANK('Nepal 2013'!$D$108),"",'Nepal 2013'!$D$108)</f>
        <v>No</v>
      </c>
      <c r="GD30" s="81" t="str">
        <f>IF(ISBLANK('Nepal 2013'!$E$108),"",'Nepal 2013'!$E$108)</f>
        <v/>
      </c>
      <c r="GE30" s="81" t="str">
        <f>IF(ISBLANK('Nepal 2013'!$H$108),"",'Nepal 2013'!$H$108)</f>
        <v/>
      </c>
      <c r="GF30" s="82"/>
      <c r="GG30" s="81" t="str">
        <f>IF(ISBLANK('Nepal 2013'!$G$111),"",'Nepal 2013'!$G$111)</f>
        <v>No</v>
      </c>
      <c r="GH30" s="81" t="str">
        <f>IF(ISBLANK('Nepal 2013'!$G$112),"",'Nepal 2013'!$G$112)</f>
        <v>No</v>
      </c>
      <c r="GI30" s="81" t="str">
        <f>IF(ISBLANK('Nepal 2013'!$G$113),"",'Nepal 2013'!$G$113)</f>
        <v>Not applicable</v>
      </c>
      <c r="GJ30" s="81" t="str">
        <f>IF(ISBLANK('Nepal 2013'!$D$114),"",'Nepal 2013'!$D$114)</f>
        <v>Not applicable</v>
      </c>
      <c r="GK30" s="82"/>
      <c r="GL30" s="81" t="str">
        <f>IF(ISBLANK('Nepal 2013'!$G$116),"",'Nepal 2013'!$G$116)</f>
        <v>Yes</v>
      </c>
      <c r="GM30" s="81" t="str">
        <f>IF(ISBLANK('Nepal 2013'!$G$117),"",'Nepal 2013'!$G$117)</f>
        <v>Yes</v>
      </c>
      <c r="GN30" s="81" t="str">
        <f>IF(ISBLANK('Nepal 2013'!$G$118),"",'Nepal 2013'!$G$118)</f>
        <v>Yes</v>
      </c>
      <c r="GO30" s="81" t="str">
        <f>IF(ISBLANK('Nepal 2013'!$G$119),"",'Nepal 2013'!$G$119)</f>
        <v>Yes</v>
      </c>
      <c r="GP30" s="81" t="str">
        <f>IF(ISBLANK('Nepal 2013'!$G$120),"",'Nepal 2013'!$G$120)</f>
        <v>Yes</v>
      </c>
      <c r="GQ30" s="81" t="str">
        <f>IF(ISBLANK('Nepal 2013'!$G$121),"",'Nepal 2013'!$G$121)</f>
        <v>Yes</v>
      </c>
      <c r="GR30" s="81" t="str">
        <f>IF(ISBLANK('Nepal 2013'!$G$122),"",'Nepal 2013'!$G$122)</f>
        <v>Yes</v>
      </c>
      <c r="GS30" s="81" t="str">
        <f>IF(ISBLANK('Nepal 2013'!$G$123),"",'Nepal 2013'!$G$123)</f>
        <v>Yes</v>
      </c>
      <c r="GT30" s="81" t="str">
        <f>IF(ISBLANK('Nepal 2013'!$G$124),"",'Nepal 2013'!$G$124)</f>
        <v>No</v>
      </c>
      <c r="GU30" s="81" t="str">
        <f>IF(ISBLANK('Nepal 2013'!$G$125),"",'Nepal 2013'!$G$125)</f>
        <v>No</v>
      </c>
      <c r="GV30" s="81" t="str">
        <f>IF(ISBLANK('Nepal 2013'!$F$126),"",'Nepal 2013'!$F$126)</f>
        <v>Not applicable</v>
      </c>
      <c r="GW30" s="81">
        <f>IF(ISBLANK('Nepal 2013'!$F$127),"",'Nepal 2013'!$F$127)</f>
        <v>2011</v>
      </c>
      <c r="GX30" s="81" t="str">
        <f>IF(ISBLANK('Nepal 2013'!$D$128),"",'Nepal 2013'!$D$128)</f>
        <v>National List of Essential Medicines Nepal</v>
      </c>
      <c r="GY30" s="81" t="str">
        <f>IF(ISBLANK('Nepal 2013'!$D$129),"",'Nepal 2013'!$D$129)</f>
        <v/>
      </c>
      <c r="GZ30" s="82"/>
      <c r="HA30" s="81">
        <f>IF(ISBLANK('Nepal 2013'!$F$131),"",'Nepal 2013'!$F$131)</f>
        <v>2003</v>
      </c>
      <c r="HB30" s="81" t="str">
        <f>IF(ISBLANK('Nepal 2013'!$G$132),"",'Nepal 2013'!$G$132)</f>
        <v>Yes</v>
      </c>
      <c r="HC30" s="81" t="str">
        <f>IF(ISBLANK('Nepal 2013'!$G$133),"",'Nepal 2013'!$G$133)</f>
        <v>No</v>
      </c>
      <c r="HD30" s="81" t="str">
        <f>IF(ISBLANK('Nepal 2013'!$G$134),"",'Nepal 2013'!$G$134)</f>
        <v>Yes</v>
      </c>
      <c r="HE30" s="81" t="str">
        <f>IF(ISBLANK('Nepal 2013'!$G$135),"",'Nepal 2013'!$G$135)</f>
        <v>No</v>
      </c>
      <c r="HF30" s="81" t="str">
        <f>IF(ISBLANK('Nepal 2013'!$D$136),"",'Nepal 2013'!$D$136)</f>
        <v/>
      </c>
      <c r="HG30" s="90"/>
      <c r="HH30" s="83" t="str">
        <f>IF(ISBLANK('Nepal 2013'!$G$138),"",'Nepal 2013'!$G$138)</f>
        <v>No</v>
      </c>
      <c r="HI30" s="84"/>
      <c r="HJ30" s="83" t="str">
        <f>IF(ISBLANK('Nepal 2013'!$G$140),"",'Nepal 2013'!$G$140)</f>
        <v>No</v>
      </c>
      <c r="HK30" s="83" t="str">
        <f>IF(ISBLANK('Nepal 2013'!$G$141),"",'Nepal 2013'!$G$141)</f>
        <v>Not applicable</v>
      </c>
      <c r="HL30" s="83" t="str">
        <f>IF(ISBLANK('Nepal 2013'!$G$142),"",'Nepal 2013'!$G$142)</f>
        <v>No</v>
      </c>
      <c r="HM30" s="83" t="str">
        <f>IF(ISBLANK('Nepal 2013'!$G$143),"",'Nepal 2013'!$G$143)</f>
        <v>No</v>
      </c>
      <c r="HN30" s="83" t="str">
        <f>IF(ISBLANK('Nepal 2013'!$G$144),"",'Nepal 2013'!$G$144)</f>
        <v>No</v>
      </c>
      <c r="HO30" s="83" t="str">
        <f>IF(ISBLANK('Nepal 2013'!$G$145),"",'Nepal 2013'!$G$145)</f>
        <v>No</v>
      </c>
      <c r="HP30" s="83" t="str">
        <f>IF(ISBLANK('Nepal 2013'!$G$146),"",'Nepal 2013'!$G$146)</f>
        <v>Not applicable</v>
      </c>
      <c r="HQ30" s="83" t="str">
        <f>IF(ISBLANK('Nepal 2013'!$G$147),"",'Nepal 2013'!$G$147)</f>
        <v>Not applicable</v>
      </c>
      <c r="HR30" s="83" t="str">
        <f>IF(ISBLANK('Nepal 2013'!$G$148),"",'Nepal 2013'!$G$148)</f>
        <v>Not applicable</v>
      </c>
      <c r="HS30" s="83" t="str">
        <f>IF(ISBLANK('Nepal 2013'!$F$149),"",'Nepal 2013'!$F$149)</f>
        <v>07/11-06/12</v>
      </c>
      <c r="HT30" s="83" t="str">
        <f>IF(ISBLANK('Nepal 2013'!$F$150),"",'Nepal 2013'!$F$150)</f>
        <v>Logistics management information system (LMIS), Logistics Management Division</v>
      </c>
      <c r="HU30" s="84"/>
      <c r="HV30" s="83" t="str">
        <f>IF(ISBLANK('Nepal 2013'!$G$152),"",'Nepal 2013'!$G$152)</f>
        <v>No</v>
      </c>
      <c r="HW30" s="83" t="str">
        <f>IF(ISBLANK('Nepal 2013'!$G$153),"",'Nepal 2013'!$G$153)</f>
        <v>No</v>
      </c>
      <c r="HX30" s="88" t="str">
        <f>IF(ISBLANK('Nepal 2013'!$D$154),"",'Nepal 2013'!$D$154)</f>
        <v>The overall funding, procurement and supply chain mechanism is working well for contraceptive security in the country.</v>
      </c>
      <c r="HY30" s="817" t="s">
        <v>274</v>
      </c>
    </row>
    <row r="31" spans="1:233" ht="39.950000000000003" customHeight="1">
      <c r="A31" s="846" t="s">
        <v>303</v>
      </c>
      <c r="B31" s="85"/>
      <c r="C31" s="72" t="str">
        <f>IF(ISBLANK('Nicaragua 2013'!$H$12),"",'Nicaragua 2013'!$H$12)</f>
        <v>Yes</v>
      </c>
      <c r="D31" s="72" t="str">
        <f>IF(ISBLANK('Nicaragua 2013'!$D$13),"",'Nicaragua 2013'!$D$13)</f>
        <v>Comite DAISSR (Disponibilidad Asegurada de Insumos de Salud Sexual y Reproductiva) Nicaragua - Sexual and Reproductive Health Commodity Security Committee)</v>
      </c>
      <c r="E31" s="107"/>
      <c r="F31" s="72" t="str">
        <f>IF(ISBLANK('Nicaragua 2013'!$D$15),"",'Nicaragua 2013'!$D$15)</f>
        <v>Yes</v>
      </c>
      <c r="G31" s="72" t="str">
        <f>IF(ISBLANK('Nicaragua 2013'!$F$15),"",'Nicaragua 2013'!$F$15)</f>
        <v>PASMO (Pan American Social Marketing Organization))</v>
      </c>
      <c r="H31" s="72" t="str">
        <f>IF(ISBLANK('Nicaragua 2013'!$D$16),"",'Nicaragua 2013'!$D$16)</f>
        <v>Yes</v>
      </c>
      <c r="I31" s="72" t="str">
        <f>IF(ISBLANK('Nicaragua 2013'!$F$16),"",'Nicaragua 2013'!$F$16)</f>
        <v>PROFAMILIA (Asociación Pro-Bienestar de la Familia Nicaragüense - Nicaraguan Pro Family Wellbeing Association), PASMO, IXCHEN, PATH</v>
      </c>
      <c r="J31" s="72" t="str">
        <f>IF(ISBLANK('Nicaragua 2013'!$D$17),"",'Nicaragua 2013'!$D$17)</f>
        <v>No</v>
      </c>
      <c r="K31" s="72" t="str">
        <f>IF(ISBLANK('Nicaragua 2013'!$F$17),"",'Nicaragua 2013'!$F$17)</f>
        <v/>
      </c>
      <c r="L31" s="72" t="str">
        <f>IF(ISBLANK('Nicaragua 2013'!$D$18),"",'Nicaragua 2013'!$D$18)</f>
        <v>Yes</v>
      </c>
      <c r="M31" s="72" t="str">
        <f>IF(ISBLANK('Nicaragua 2013'!$F$18),"",'Nicaragua 2013'!$F$18)</f>
        <v>USAID</v>
      </c>
      <c r="N31" s="72" t="str">
        <f>IF(ISBLANK('Nicaragua 2013'!$D$19),"",'Nicaragua 2013'!$D$19)</f>
        <v>Yes</v>
      </c>
      <c r="O31" s="72" t="str">
        <f>IF(ISBLANK('Nicaragua 2013'!$F$19),"",'Nicaragua 2013'!$F$19)</f>
        <v>UNFPA</v>
      </c>
      <c r="P31" s="72" t="str">
        <f>IF(ISBLANK('Nicaragua 2013'!$D$20),"",'Nicaragua 2013'!$D$20)</f>
        <v>Yes</v>
      </c>
      <c r="Q31" s="72" t="str">
        <f>IF(ISBLANK('Nicaragua 2013'!$F$20),"",'Nicaragua 2013'!$F$20)</f>
        <v>General Directorate of Medical Supplies, General Directorate for the Extension of Quality of Care, Planning and Development Division</v>
      </c>
      <c r="R31" s="72" t="str">
        <f>IF(ISBLANK('Nicaragua 2013'!$D$21),"",'Nicaragua 2013'!$D$21)</f>
        <v>Yes</v>
      </c>
      <c r="S31" s="72" t="str">
        <f>IF(ISBLANK('Nicaragua 2013'!$F$21),"",'Nicaragua 2013'!$F$21)</f>
        <v>Central Medical Store</v>
      </c>
      <c r="T31" s="72" t="str">
        <f>IF(ISBLANK('Nicaragua 2013'!$D$22),"",'Nicaragua 2013'!$D$22)</f>
        <v>No</v>
      </c>
      <c r="U31" s="72" t="str">
        <f>IF(ISBLANK('Nicaragua 2013'!$F$22),"",'Nicaragua 2013'!$F$22)</f>
        <v/>
      </c>
      <c r="V31" s="72" t="str">
        <f>IF(ISBLANK('Nicaragua 2013'!$D$23),"",'Nicaragua 2013'!$D$23)</f>
        <v>Yes</v>
      </c>
      <c r="W31" s="72" t="str">
        <f>IF(ISBLANK('Nicaragua 2013'!$F$23),"",'Nicaragua 2013'!$F$23)</f>
        <v>Health Care Improvement Project (HCI), FAMISALUD, USAID | DELIVER PROJECT, PREVENSIDA</v>
      </c>
      <c r="X31" s="72" t="str">
        <f>IF(ISBLANK('Nicaragua 2013'!$H$24),"",'Nicaragua 2013'!$H$24)</f>
        <v>6 or more times</v>
      </c>
      <c r="Y31" s="72" t="str">
        <f>IF(ISBLANK('Nicaragua 2013'!$H$25),"",'Nicaragua 2013'!$H$25)</f>
        <v>No</v>
      </c>
      <c r="Z31" s="72" t="str">
        <f>IF(ISBLANK('Nicaragua 2013'!$D$26),"",'Nicaragua 2013'!$D$26)</f>
        <v>Yes</v>
      </c>
      <c r="AA31" s="72" t="str">
        <f>IF(ISBLANK('Nicaragua 2013'!$F$26),"",'Nicaragua 2013'!$F$26)</f>
        <v>Ministry of Health, Directorate of Medical Supplies</v>
      </c>
      <c r="AB31" s="72" t="str">
        <f>IF(ISBLANK('Nicaragua 2013'!$H$26),"",'Nicaragua 2013'!$H$26)</f>
        <v>Director General</v>
      </c>
      <c r="AC31" s="86"/>
      <c r="AD31" s="73" t="str">
        <f>IF(ISBLANK('Nicaragua 2013'!$F$28),"",'Nicaragua 2013'!$F$28)</f>
        <v>January</v>
      </c>
      <c r="AE31" s="73" t="str">
        <f>IF(ISBLANK('Nicaragua 2013'!$H$28),"",'Nicaragua 2013'!$H$28)</f>
        <v>December</v>
      </c>
      <c r="AF31" s="371">
        <f>IF(ISBLANK('Nicaragua 2013'!$G$29),"",'Nicaragua 2013'!$G$29)</f>
        <v>1500000</v>
      </c>
      <c r="AG31" s="109" t="str">
        <f>IF(ISBLANK('Nicaragua 2013'!$E$30),"",'Nicaragua 2013'!$E$30)</f>
        <v>01/12-12/12</v>
      </c>
      <c r="AH31" s="109" t="str">
        <f>IF(ISBLANK('Nicaragua 2013'!$G$30),"",'Nicaragua 2013'!$G$30)</f>
        <v>Commodity security committee (Ministry of Health, UNFPA, USAID, PASMO)</v>
      </c>
      <c r="AI31" s="109" t="str">
        <f>IF(ISBLANK('Nicaragua 2013'!$H$31),"",'Nicaragua 2013'!$H$31)</f>
        <v>Yes</v>
      </c>
      <c r="AJ31" s="74" t="str">
        <f>IF(ISBLANK('Nicaragua 2013'!$H$32),"",'Nicaragua 2013'!$H$32)</f>
        <v>Yes</v>
      </c>
      <c r="AK31" s="74">
        <f>IF(ISBLANK('Nicaragua 2013'!$E$35),"",'Nicaragua 2013'!$E$35)</f>
        <v>1100000</v>
      </c>
      <c r="AL31" s="73" t="str">
        <f>IF(ISBLANK('Nicaragua 2013'!$F$35),"",'Nicaragua 2013'!$F$35)</f>
        <v>01/12-12/12</v>
      </c>
      <c r="AM31" s="73" t="str">
        <f>IF(ISBLANK('Nicaragua 2013'!$G$35),"",'Nicaragua 2013'!$G$35)</f>
        <v>Ministry of Health</v>
      </c>
      <c r="AN31" s="73" t="str">
        <f>IF(ISBLANK('Nicaragua 2013'!$H$35),"",'Nicaragua 2013'!$H$35)</f>
        <v/>
      </c>
      <c r="AO31" s="74">
        <f>IF(ISBLANK('Nicaragua 2013'!$E$36),"",'Nicaragua 2013'!$E$36)</f>
        <v>400000</v>
      </c>
      <c r="AP31" s="73" t="str">
        <f>IF(ISBLANK('Nicaragua 2013'!$F$36),"",'Nicaragua 2013'!$F$36)</f>
        <v>01/12-12/12</v>
      </c>
      <c r="AQ31" s="73" t="str">
        <f>IF(ISBLANK('Nicaragua 2013'!$G$36),"",'Nicaragua 2013'!$G$36)</f>
        <v>Ministry of Health</v>
      </c>
      <c r="AR31" s="73" t="str">
        <f>IF(ISBLANK('Nicaragua 2013'!$H$36),"",'Nicaragua 2013'!$H$36)</f>
        <v/>
      </c>
      <c r="AS31" s="74">
        <f>IF(ISBLANK('Nicaragua 2013'!$E$37),"",'Nicaragua 2013'!$E$37)</f>
        <v>1500000</v>
      </c>
      <c r="AT31" s="73" t="str">
        <f>IF(ISBLANK('Nicaragua 2013'!$H$37),"",'Nicaragua 2013'!$H$37)</f>
        <v/>
      </c>
      <c r="AU31" s="73" t="str">
        <f>IF(ISBLANK('Nicaragua 2013'!$H$38),"",'Nicaragua 2013'!$H$38)</f>
        <v>Yes</v>
      </c>
      <c r="AV31" s="73" t="str">
        <f>IF(ISBLANK('Nicaragua 2013'!$D$41),"",'Nicaragua 2013'!$D$41)</f>
        <v>Yes</v>
      </c>
      <c r="AW31" s="73" t="str">
        <f>IF(ISBLANK('Nicaragua 2013'!$D$42),"",'Nicaragua 2013'!$D$42)</f>
        <v>Fiscal funds</v>
      </c>
      <c r="AX31" s="74">
        <f>IF(ISBLANK('Nicaragua 2013'!$E$41),"",'Nicaragua 2013'!$E$41)</f>
        <v>1100000</v>
      </c>
      <c r="AY31" s="74" t="str">
        <f>IF(ISBLANK('Nicaragua 2013'!$F$41),"",'Nicaragua 2013'!$F$41)</f>
        <v>01/12-12/12</v>
      </c>
      <c r="AZ31" s="74" t="str">
        <f>IF(ISBLANK('Nicaragua 2013'!$G$41),"",'Nicaragua 2013'!$G$41)</f>
        <v>Procurement table</v>
      </c>
      <c r="BA31" s="73" t="str">
        <f>IF(ISBLANK('Nicaragua 2013'!$H$41),"",'Nicaragua 2013'!$H$41)</f>
        <v>Based on PASIGLIM (automated information system for the logistics management of medical supplies)</v>
      </c>
      <c r="BB31" s="73" t="str">
        <f>IF(ISBLANK('Nicaragua 2013'!$D$43),"",'Nicaragua 2013'!$D$43)</f>
        <v>Yes</v>
      </c>
      <c r="BC31" s="74" t="str">
        <f>IF(ISBLANK('Nicaragua 2013'!$D$44),"",'Nicaragua 2013'!$D$44)</f>
        <v>UNFPA</v>
      </c>
      <c r="BD31" s="74">
        <f>IF(ISBLANK('Nicaragua 2013'!$E$43),"",'Nicaragua 2013'!$E$43)</f>
        <v>400000</v>
      </c>
      <c r="BE31" s="74" t="str">
        <f>IF(ISBLANK('Nicaragua 2013'!$F$43),"",'Nicaragua 2013'!$F$43)</f>
        <v>01/12-12/12</v>
      </c>
      <c r="BF31" s="74" t="str">
        <f>IF(ISBLANK('Nicaragua 2013'!$G$43),"",'Nicaragua 2013'!$G$43)</f>
        <v>Procurement table</v>
      </c>
      <c r="BG31" s="73" t="str">
        <f>IF(ISBLANK('Nicaragua 2013'!$H$43),"",'Nicaragua 2013'!$H$43)</f>
        <v>Based on PASIGLIM (automated information system for the logistics management of medical supplies)</v>
      </c>
      <c r="BH31" s="763">
        <f>IF(ISBLANK('Nicaragua 2013'!$E$45),"",'Nicaragua 2013'!$E$45)</f>
        <v>1500000</v>
      </c>
      <c r="BI31" s="73" t="str">
        <f>IF(ISBLANK('Nicaragua 2013'!$H$45),"",'Nicaragua 2013'!$H$45)</f>
        <v/>
      </c>
      <c r="BJ31" s="75"/>
      <c r="BK31" s="73" t="str">
        <f>IF(ISBLANK('Nicaragua 2013'!$D$49),"",'Nicaragua 2013'!$D$49)</f>
        <v>No</v>
      </c>
      <c r="BL31" s="74" t="str">
        <f>IF(ISBLANK('Nicaragua 2013'!$D$50),"",'Nicaragua 2013'!$D$50)</f>
        <v>Not applicable</v>
      </c>
      <c r="BM31" s="74">
        <f>IF(ISBLANK('Nicaragua 2013'!$E$49),"",'Nicaragua 2013'!$E$49)</f>
        <v>0</v>
      </c>
      <c r="BN31" s="74" t="str">
        <f>IF(ISBLANK('Nicaragua 2013'!$F$49),"",'Nicaragua 2013'!$F$49)</f>
        <v>01/12-12/12</v>
      </c>
      <c r="BO31" s="74" t="str">
        <f>IF(ISBLANK('Nicaragua 2013'!$G$49),"",'Nicaragua 2013'!$G$49)</f>
        <v/>
      </c>
      <c r="BP31" s="73" t="str">
        <f>IF(ISBLANK('Nicaragua 2013'!$H$49),"",'Nicaragua 2013'!$H$49)</f>
        <v/>
      </c>
      <c r="BQ31" s="73" t="str">
        <f>IF(ISBLANK('Nicaragua 2013'!$D$51),"",'Nicaragua 2013'!$D$51)</f>
        <v>Yes</v>
      </c>
      <c r="BR31" s="74">
        <f>IF(ISBLANK('Nicaragua 2013'!$E$51),"",'Nicaragua 2013'!$E$51)</f>
        <v>45000</v>
      </c>
      <c r="BS31" s="74" t="str">
        <f>IF(ISBLANK('Nicaragua 2013'!$F$51),"",'Nicaragua 2013'!$F$51)</f>
        <v>01/12-12/12</v>
      </c>
      <c r="BT31" s="89" t="str">
        <f>IF(ISBLANK('Nicaragua 2013'!$G$51),"",'Nicaragua 2013'!$G$51)</f>
        <v>Global Fund report</v>
      </c>
      <c r="BU31" s="74" t="str">
        <f>IF(ISBLANK('Nicaragua 2013'!$H$51),"",'Nicaragua 2013'!$H$51)</f>
        <v>In 2012, Global Fund donated 2 million condoms and 1 million lubricants to the Ministry. The condoms cost approximately US $45,000.</v>
      </c>
      <c r="BV31" s="73" t="str">
        <f>IF(ISBLANK('Nicaragua 2013'!$D$52),"",'Nicaragua 2013'!$D$52)</f>
        <v>No</v>
      </c>
      <c r="BW31" s="74">
        <f>IF(ISBLANK('Nicaragua 2013'!$E$52),"",'Nicaragua 2013'!$E$52)</f>
        <v>0</v>
      </c>
      <c r="BX31" s="73" t="str">
        <f>IF(ISBLANK('Nicaragua 2013'!$F$52),"",'Nicaragua 2013'!$F$52)</f>
        <v>01/12-12/12</v>
      </c>
      <c r="BY31" s="74" t="str">
        <f>IF(ISBLANK('Nicaragua 2013'!$G$52),"",'Nicaragua 2013'!$G$52)</f>
        <v/>
      </c>
      <c r="BZ31" s="74" t="str">
        <f>IF(ISBLANK('Nicaragua 2013'!$H$52),"",'Nicaragua 2013'!$H$52)</f>
        <v/>
      </c>
      <c r="CA31" s="763">
        <f>IF(ISBLANK('Nicaragua 2013'!$E$53),"",'Nicaragua 2013'!$E$53)</f>
        <v>45000</v>
      </c>
      <c r="CB31" s="74" t="str">
        <f>IF(ISBLANK('Nicaragua 2013'!$H$53),"",'Nicaragua 2013'!$H$53)</f>
        <v/>
      </c>
      <c r="CC31" s="76">
        <f>IF(ISBLANK('Nicaragua 2013'!$F$56),"",'Nicaragua 2013'!$F$56)</f>
        <v>0.970873786407767</v>
      </c>
      <c r="CD31" s="73" t="str">
        <f>IF(ISBLANK('Nicaragua 2013'!$G$56),"",'Nicaragua 2013'!$G$56)</f>
        <v xml:space="preserve">Comments:
</v>
      </c>
      <c r="CE31" s="76">
        <f>IF(ISBLANK('Nicaragua 2013'!$F$57),"",'Nicaragua 2013'!$F$57)</f>
        <v>0.73333333333333328</v>
      </c>
      <c r="CF31" s="73" t="str">
        <f>IF(ISBLANK('Nicaragua 2013'!$G$57),"",'Nicaragua 2013'!$G$57)</f>
        <v xml:space="preserve">Comments:
</v>
      </c>
      <c r="CG31" s="76">
        <f>IF(ISBLANK('Nicaragua 2013'!$F$58),"",'Nicaragua 2013'!$F$58)</f>
        <v>1.03</v>
      </c>
      <c r="CH31" s="73" t="str">
        <f>IF(ISBLANK('Nicaragua 2013'!$G$58),"",'Nicaragua 2013'!$G$58)</f>
        <v xml:space="preserve">Comments: </v>
      </c>
      <c r="CI31" s="73" t="str">
        <f>IF(ISBLANK('Nicaragua 2013'!$F$59),"",'Nicaragua 2013'!$F$59)</f>
        <v/>
      </c>
      <c r="CJ31" s="73" t="str">
        <f>IF(ISBLANK('Nicaragua 2013'!$G$59),"",'Nicaragua 2013'!$G$59)</f>
        <v xml:space="preserve">Comments:
</v>
      </c>
      <c r="CK31" s="73" t="str">
        <f>IF(ISBLANK('Nicaragua 2013'!$F$61),"",'Nicaragua 2013'!$F$61)</f>
        <v>The government (e.g., Central Medical Stores, MOH logistics unit, MOH procurement unit)</v>
      </c>
      <c r="CL31" s="73" t="str">
        <f>IF(ISBLANK('Nicaragua 2013'!$F$62),"",'Nicaragua 2013'!$F$62)</f>
        <v>Ministry of Health Procurement Unit</v>
      </c>
      <c r="CM31" s="73" t="str">
        <f>IF(ISBLANK('Nicaragua 2013'!$F$63),"",'Nicaragua 2013'!$F$63)</f>
        <v>No</v>
      </c>
      <c r="CN31" s="73" t="str">
        <f>IF(ISBLANK('Nicaragua 2013'!$D$64),"",'Nicaragua 2013'!$D$64)</f>
        <v/>
      </c>
      <c r="CO31" s="106"/>
      <c r="CP31" s="77"/>
      <c r="CQ31" s="78" t="str">
        <f>IF(ISBLANK('Nicaragua 2013'!$D$68),"",'Nicaragua 2013'!$D$68)</f>
        <v>Yes</v>
      </c>
      <c r="CR31" s="78" t="str">
        <f>IF(ISBLANK('Nicaragua 2013'!$D$69),"",'Nicaragua 2013'!$D$69)</f>
        <v>Yes</v>
      </c>
      <c r="CS31" s="78" t="str">
        <f>IF(ISBLANK('Nicaragua 2013'!$D$70),"",'Nicaragua 2013'!$D$70)</f>
        <v>Yes</v>
      </c>
      <c r="CT31" s="78" t="str">
        <f>IF(ISBLANK('Nicaragua 2013'!$D$71),"",'Nicaragua 2013'!$D$71)</f>
        <v>Yes</v>
      </c>
      <c r="CU31" s="78" t="str">
        <f>IF(ISBLANK('Nicaragua 2013'!$D$72),"",'Nicaragua 2013'!$D$72)</f>
        <v>Yes</v>
      </c>
      <c r="CV31" s="78" t="str">
        <f>IF(ISBLANK('Nicaragua 2013'!$D$73),"",'Nicaragua 2013'!$D$73)</f>
        <v>Yes</v>
      </c>
      <c r="CW31" s="78" t="str">
        <f>IF(ISBLANK('Nicaragua 2013'!$D$74),"",'Nicaragua 2013'!$D$74)</f>
        <v>No</v>
      </c>
      <c r="CX31" s="78" t="str">
        <f>IF(ISBLANK('Nicaragua 2013'!$D$75),"",'Nicaragua 2013'!$D$75)</f>
        <v>Yes</v>
      </c>
      <c r="CY31" s="78" t="str">
        <f>IF(ISBLANK('Nicaragua 2013'!$D$76),"",'Nicaragua 2013'!$D$76)</f>
        <v>Yes</v>
      </c>
      <c r="CZ31" s="78" t="str">
        <f>IF(ISBLANK('Nicaragua 2013'!$D$77),"",'Nicaragua 2013'!$D$77)</f>
        <v>Yes</v>
      </c>
      <c r="DA31" s="78" t="str">
        <f>IF(ISBLANK('Nicaragua 2013'!$D$78),"",'Nicaragua 2013'!$D$78)</f>
        <v>No</v>
      </c>
      <c r="DB31" s="78" t="str">
        <f>IF(ISBLANK('Nicaragua 2013'!$D$79),"",'Nicaragua 2013'!$D$79)</f>
        <v/>
      </c>
      <c r="DC31" s="77"/>
      <c r="DD31" s="78" t="str">
        <f>IF(ISBLANK('Nicaragua 2013'!$F$68),"",'Nicaragua 2013'!$F$68)</f>
        <v>Yes</v>
      </c>
      <c r="DE31" s="78" t="str">
        <f>IF(ISBLANK('Nicaragua 2013'!$F$69),"",'Nicaragua 2013'!$F$69)</f>
        <v>No</v>
      </c>
      <c r="DF31" s="78" t="str">
        <f>IF(ISBLANK('Nicaragua 2013'!$F$70),"",'Nicaragua 2013'!$F$70)</f>
        <v>Yes</v>
      </c>
      <c r="DG31" s="78" t="str">
        <f>IF(ISBLANK('Nicaragua 2013'!$F$71),"",'Nicaragua 2013'!$F$71)</f>
        <v>No</v>
      </c>
      <c r="DH31" s="78" t="str">
        <f>IF(ISBLANK('Nicaragua 2013'!$F$72),"",'Nicaragua 2013'!$F$72)</f>
        <v>Yes</v>
      </c>
      <c r="DI31" s="78" t="str">
        <f>IF(ISBLANK('Nicaragua 2013'!$F$73),"",'Nicaragua 2013'!$F$73)</f>
        <v>Yes</v>
      </c>
      <c r="DJ31" s="78" t="str">
        <f>IF(ISBLANK('Nicaragua 2013'!$F$74),"",'Nicaragua 2013'!$F$74)</f>
        <v>No</v>
      </c>
      <c r="DK31" s="78" t="str">
        <f>IF(ISBLANK('Nicaragua 2013'!$F$75),"",'Nicaragua 2013'!$F$75)</f>
        <v>No</v>
      </c>
      <c r="DL31" s="78" t="str">
        <f>IF(ISBLANK('Nicaragua 2013'!$F$76),"",'Nicaragua 2013'!$F$76)</f>
        <v>Yes</v>
      </c>
      <c r="DM31" s="78" t="str">
        <f>IF(ISBLANK('Nicaragua 2013'!$F$77),"",'Nicaragua 2013'!$F$77)</f>
        <v>Yes</v>
      </c>
      <c r="DN31" s="78" t="str">
        <f>IF(ISBLANK('Nicaragua 2013'!$F$78),"",'Nicaragua 2013'!$F$78)</f>
        <v>Yes</v>
      </c>
      <c r="DO31" s="78" t="str">
        <f>IF(ISBLANK('Nicaragua 2013'!$F$79),"",'Nicaragua 2013'!$F$79)</f>
        <v/>
      </c>
      <c r="DP31" s="79"/>
      <c r="DQ31" s="78" t="str">
        <f>IF(ISBLANK('Nicaragua 2013'!$G$68),"",'Nicaragua 2013'!$G$68)</f>
        <v>Yes</v>
      </c>
      <c r="DR31" s="78" t="str">
        <f>IF(ISBLANK('Nicaragua 2013'!$G$69),"",'Nicaragua 2013'!$G$69)</f>
        <v>No</v>
      </c>
      <c r="DS31" s="78" t="str">
        <f>IF(ISBLANK('Nicaragua 2013'!$G$70),"",'Nicaragua 2013'!$G$70)</f>
        <v>Yes</v>
      </c>
      <c r="DT31" s="78" t="str">
        <f>IF(ISBLANK('Nicaragua 2013'!$G$71),"",'Nicaragua 2013'!$G$71)</f>
        <v>Yes</v>
      </c>
      <c r="DU31" s="78" t="str">
        <f>IF(ISBLANK('Nicaragua 2013'!$G$72),"",'Nicaragua 2013'!$G$72)</f>
        <v>Yes</v>
      </c>
      <c r="DV31" s="78" t="str">
        <f>IF(ISBLANK('Nicaragua 2013'!$G$73),"",'Nicaragua 2013'!$G$73)</f>
        <v>Yes</v>
      </c>
      <c r="DW31" s="78" t="str">
        <f>IF(ISBLANK('Nicaragua 2013'!$G$74),"",'Nicaragua 2013'!$G$74)</f>
        <v>No</v>
      </c>
      <c r="DX31" s="78" t="str">
        <f>IF(ISBLANK('Nicaragua 2013'!$G$75),"",'Nicaragua 2013'!$G$75)</f>
        <v>Yes</v>
      </c>
      <c r="DY31" s="78" t="str">
        <f>IF(ISBLANK('Nicaragua 2013'!$G$76),"",'Nicaragua 2013'!$G$76)</f>
        <v>Yes</v>
      </c>
      <c r="DZ31" s="78" t="str">
        <f>IF(ISBLANK('Nicaragua 2013'!$G$77),"",'Nicaragua 2013'!$G$77)</f>
        <v>Yes</v>
      </c>
      <c r="EA31" s="78" t="str">
        <f>IF(ISBLANK('Nicaragua 2013'!$G$78),"",'Nicaragua 2013'!$G$78)</f>
        <v>No</v>
      </c>
      <c r="EB31" s="78" t="str">
        <f>IF(ISBLANK('Nicaragua 2013'!$G$79),"",'Nicaragua 2013'!$G$79)</f>
        <v/>
      </c>
      <c r="EC31" s="79"/>
      <c r="ED31" s="78" t="str">
        <f>IF(ISBLANK('Nicaragua 2013'!$H$68),"",'Nicaragua 2013'!$H$68)</f>
        <v>Yes</v>
      </c>
      <c r="EE31" s="78" t="str">
        <f>IF(ISBLANK('Nicaragua 2013'!$H$69),"",'Nicaragua 2013'!$H$69)</f>
        <v>No</v>
      </c>
      <c r="EF31" s="78" t="str">
        <f>IF(ISBLANK('Nicaragua 2013'!$H$70),"",'Nicaragua 2013'!$H$70)</f>
        <v>Yes</v>
      </c>
      <c r="EG31" s="78" t="str">
        <f>IF(ISBLANK('Nicaragua 2013'!$H$71),"",'Nicaragua 2013'!$H$71)</f>
        <v>Yes</v>
      </c>
      <c r="EH31" s="78" t="str">
        <f>IF(ISBLANK('Nicaragua 2013'!$H$72),"",'Nicaragua 2013'!$H$72)</f>
        <v>Yes</v>
      </c>
      <c r="EI31" s="78" t="str">
        <f>IF(ISBLANK('Nicaragua 2013'!$H$73),"",'Nicaragua 2013'!$H$73)</f>
        <v>Yes</v>
      </c>
      <c r="EJ31" s="78" t="str">
        <f>IF(ISBLANK('Nicaragua 2013'!$H$74),"",'Nicaragua 2013'!$H$74)</f>
        <v>No</v>
      </c>
      <c r="EK31" s="78" t="str">
        <f>IF(ISBLANK('Nicaragua 2013'!$H$75),"",'Nicaragua 2013'!$H$75)</f>
        <v>No</v>
      </c>
      <c r="EL31" s="78" t="str">
        <f>IF(ISBLANK('Nicaragua 2013'!$H$76),"",'Nicaragua 2013'!$H$76)</f>
        <v>Yes</v>
      </c>
      <c r="EM31" s="78" t="str">
        <f>IF(ISBLANK('Nicaragua 2013'!$H$77),"",'Nicaragua 2013'!$H$77)</f>
        <v>Yes</v>
      </c>
      <c r="EN31" s="78" t="str">
        <f>IF(ISBLANK('Nicaragua 2013'!$H$78),"",'Nicaragua 2013'!$H$78)</f>
        <v>No</v>
      </c>
      <c r="EO31" s="78" t="str">
        <f>IF(ISBLANK('Nicaragua 2013'!$H$79),"",'Nicaragua 2013'!$H$79)</f>
        <v/>
      </c>
      <c r="EP31" s="78" t="str">
        <f>IF(ISBLANK('Nicaragua 2013'!$D$80),"",'Nicaragua 2013'!$D$80)</f>
        <v>Regarding the commercialization of the progestin-only pill (POP) contraceptive: we called 3 pharmacies (MEDCO, FARMEX, and FARMAVALUE). FARMAVALUE sells one presentation of POPs called MICROTAB 28. The others do not sell POPs. Social marketing does not sell POPs either.</v>
      </c>
      <c r="EQ31" s="80"/>
      <c r="ER31" s="81" t="str">
        <f>IF(ISBLANK('Nicaragua 2013'!$H$82),"",'Nicaragua 2013'!$H$82)</f>
        <v>Yes</v>
      </c>
      <c r="ES31" s="81" t="str">
        <f>IF(ISBLANK('Nicaragua 2013'!$C$85),"",'Nicaragua 2013'!$C$85)</f>
        <v>Plan Nacional para el Aseguramiento de Insumos de Salud Sexual y Reproductiva (National commodity security plan for sexual and reproductive health)</v>
      </c>
      <c r="ET31" s="81" t="str">
        <f>IF(ISBLANK('Nicaragua 2013'!$D$85),"",'Nicaragua 2013'!$D$85)</f>
        <v>2009-2012</v>
      </c>
      <c r="EU31" s="81" t="str">
        <f>IF(ISBLANK('Nicaragua 2013'!$F$85),"",'Nicaragua 2013'!$F$85)</f>
        <v>Yes</v>
      </c>
      <c r="EV31" s="81" t="str">
        <f>IF(ISBLANK('Nicaragua 2013'!$G$85),"",'Nicaragua 2013'!$G$85)</f>
        <v>Yes</v>
      </c>
      <c r="EW31" s="81" t="str">
        <f>IF(ISBLANK('Nicaragua 2013'!$F$86),"",'Nicaragua 2013'!$F$86)</f>
        <v>Yes</v>
      </c>
      <c r="EX31" s="81" t="str">
        <f>IF(ISBLANK('Nicaragua 2013'!$E$87),"",'Nicaragua 2013'!$E$87)</f>
        <v>Commercial sector and social marketing for taxes on condoms. For condoms, have to pay import taxes since they are classified as periodic replacement medical supplies.</v>
      </c>
      <c r="EY31" s="81" t="str">
        <f>IF(ISBLANK('Nicaragua 2013'!$E$88),"",'Nicaragua 2013'!$E$88)</f>
        <v>Don't know</v>
      </c>
      <c r="EZ31" s="81" t="str">
        <f>IF(ISBLANK('Nicaragua 2013'!$H$89),"",'Nicaragua 2013'!$H$89)</f>
        <v>Yes</v>
      </c>
      <c r="FA31" s="81" t="str">
        <f>IF(ISBLANK('Nicaragua 2013'!$D$90),"",'Nicaragua 2013'!$D$90)</f>
        <v xml:space="preserve">Only importation duties for condoms </v>
      </c>
      <c r="FB31" s="81" t="str">
        <f>IF(ISBLANK('Nicaragua 2013'!$H$91),"",'Nicaragua 2013'!$H$91)</f>
        <v>Yes</v>
      </c>
      <c r="FC31" s="81" t="str">
        <f>IF(ISBLANK('Nicaragua 2013'!$D$92),"",'Nicaragua 2013'!$D$92)</f>
        <v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v>
      </c>
      <c r="FD31" s="276"/>
      <c r="FE31" s="81" t="str">
        <f>IF(ISBLANK('Nicaragua 2013'!$D$95),"",'Nicaragua 2013'!$D$95)</f>
        <v>Community health worker</v>
      </c>
      <c r="FF31" s="81" t="str">
        <f>IF(ISBLANK('Nicaragua 2013'!$G$95),"",'Nicaragua 2013'!$G$95)</f>
        <v>Doctor</v>
      </c>
      <c r="FG31" s="81" t="str">
        <f>IF(ISBLANK('Nicaragua 2013'!$D$96),"",'Nicaragua 2013'!$D$96)</f>
        <v>Community health worker</v>
      </c>
      <c r="FH31" s="81" t="str">
        <f>IF(ISBLANK('Nicaragua 2013'!$G$96),"",'Nicaragua 2013'!$G$96)</f>
        <v>Doctor</v>
      </c>
      <c r="FI31" s="81" t="str">
        <f>IF(ISBLANK('Nicaragua 2013'!$D$97),"",'Nicaragua 2013'!$D$97)</f>
        <v>Not applicable</v>
      </c>
      <c r="FJ31" s="81" t="str">
        <f>IF(ISBLANK('Nicaragua 2013'!$G$97),"",'Nicaragua 2013'!$G$97)</f>
        <v>Doctor</v>
      </c>
      <c r="FK31" s="81" t="str">
        <f>IF(ISBLANK('Nicaragua 2013'!$D$98),"",'Nicaragua 2013'!$D$98)</f>
        <v>Auxiliary nurse</v>
      </c>
      <c r="FL31" s="81" t="str">
        <f>IF(ISBLANK('Nicaragua 2013'!$G$98),"",'Nicaragua 2013'!$G$98)</f>
        <v>Doctor</v>
      </c>
      <c r="FM31" s="81" t="str">
        <f>IF(ISBLANK('Nicaragua 2013'!$D$99),"",'Nicaragua 2013'!$D$99)</f>
        <v>Community health worker</v>
      </c>
      <c r="FN31" s="81" t="str">
        <f>IF(ISBLANK('Nicaragua 2013'!$G$99),"",'Nicaragua 2013'!$G$99)</f>
        <v>Doctor</v>
      </c>
      <c r="FO31" s="81" t="str">
        <f>IF(ISBLANK('Nicaragua 2013'!$D$100),"",'Nicaragua 2013'!$D$100)</f>
        <v>Not applicable</v>
      </c>
      <c r="FP31" s="81" t="str">
        <f>IF(ISBLANK('Nicaragua 2013'!$G$100),"",'Nicaragua 2013'!$G$100)</f>
        <v>Doctor</v>
      </c>
      <c r="FQ31" s="81" t="str">
        <f>IF(ISBLANK('Nicaragua 2013'!$D$101),"",'Nicaragua 2013'!$D$101)</f>
        <v>Doctor</v>
      </c>
      <c r="FR31" s="81" t="str">
        <f>IF(ISBLANK('Nicaragua 2013'!$G$101),"",'Nicaragua 2013'!$G$101)</f>
        <v>Doctor</v>
      </c>
      <c r="FS31" s="81" t="str">
        <f>IF(ISBLANK('Nicaragua 2013'!$D$102),"",'Nicaragua 2013'!$D$102)</f>
        <v>Community health worker</v>
      </c>
      <c r="FT31" s="81" t="str">
        <f>IF(ISBLANK('Nicaragua 2013'!$G$102),"",'Nicaragua 2013'!$G$102)</f>
        <v>Not applicable</v>
      </c>
      <c r="FU31" s="81" t="str">
        <f>IF(ISBLANK('Nicaragua 2013'!$D$103),"",'Nicaragua 2013'!$D$103)</f>
        <v>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v>
      </c>
      <c r="FV31" s="87"/>
      <c r="FW31" s="81" t="str">
        <f>IF(ISBLANK('Nicaragua 2013'!$D$106),"",'Nicaragua 2013'!$D$106)</f>
        <v>No</v>
      </c>
      <c r="FX31" s="81" t="str">
        <f>IF(ISBLANK('Nicaragua 2013'!$E$106),"",'Nicaragua 2013'!$E$106)</f>
        <v/>
      </c>
      <c r="FY31" s="81" t="str">
        <f>IF(ISBLANK('Nicaragua 2013'!$H$106),"",'Nicaragua 2013'!$H$106)</f>
        <v/>
      </c>
      <c r="FZ31" s="81" t="str">
        <f>IF(ISBLANK('Nicaragua 2013'!$D$107),"",'Nicaragua 2013'!$D$107)</f>
        <v>No</v>
      </c>
      <c r="GA31" s="81" t="str">
        <f>IF(ISBLANK('Nicaragua 2013'!$E$107),"",'Nicaragua 2013'!$E$107)</f>
        <v/>
      </c>
      <c r="GB31" s="81" t="str">
        <f>IF(ISBLANK('Nicaragua 2013'!$H$107),"",'Nicaragua 2013'!$H$107)</f>
        <v/>
      </c>
      <c r="GC31" s="81" t="str">
        <f>IF(ISBLANK('Nicaragua 2013'!$D$108),"",'Nicaragua 2013'!$D$108)</f>
        <v>No</v>
      </c>
      <c r="GD31" s="81" t="str">
        <f>IF(ISBLANK('Nicaragua 2013'!$E$108),"",'Nicaragua 2013'!$E$108)</f>
        <v/>
      </c>
      <c r="GE31" s="81" t="str">
        <f>IF(ISBLANK('Nicaragua 2013'!$H$108),"",'Nicaragua 2013'!$H$108)</f>
        <v/>
      </c>
      <c r="GF31" s="82"/>
      <c r="GG31" s="81" t="str">
        <f>IF(ISBLANK('Nicaragua 2013'!$G$111),"",'Nicaragua 2013'!$G$111)</f>
        <v>No</v>
      </c>
      <c r="GH31" s="81" t="str">
        <f>IF(ISBLANK('Nicaragua 2013'!$G$112),"",'Nicaragua 2013'!$G$112)</f>
        <v>No</v>
      </c>
      <c r="GI31" s="81" t="str">
        <f>IF(ISBLANK('Nicaragua 2013'!$G$113),"",'Nicaragua 2013'!$G$113)</f>
        <v>Not applicable</v>
      </c>
      <c r="GJ31" s="81" t="str">
        <f>IF(ISBLANK('Nicaragua 2013'!$D$114),"",'Nicaragua 2013'!$D$114)</f>
        <v>Not applicable</v>
      </c>
      <c r="GK31" s="82"/>
      <c r="GL31" s="81" t="str">
        <f>IF(ISBLANK('Nicaragua 2013'!$G$116),"",'Nicaragua 2013'!$G$116)</f>
        <v>Yes</v>
      </c>
      <c r="GM31" s="81" t="str">
        <f>IF(ISBLANK('Nicaragua 2013'!$G$117),"",'Nicaragua 2013'!$G$117)</f>
        <v>Yes</v>
      </c>
      <c r="GN31" s="81" t="str">
        <f>IF(ISBLANK('Nicaragua 2013'!$G$118),"",'Nicaragua 2013'!$G$118)</f>
        <v>Yes</v>
      </c>
      <c r="GO31" s="81" t="str">
        <f>IF(ISBLANK('Nicaragua 2013'!$G$119),"",'Nicaragua 2013'!$G$119)</f>
        <v>No</v>
      </c>
      <c r="GP31" s="81" t="str">
        <f>IF(ISBLANK('Nicaragua 2013'!$G$120),"",'Nicaragua 2013'!$G$120)</f>
        <v>Yes</v>
      </c>
      <c r="GQ31" s="81" t="str">
        <f>IF(ISBLANK('Nicaragua 2013'!$G$121),"",'Nicaragua 2013'!$G$121)</f>
        <v>Yes</v>
      </c>
      <c r="GR31" s="81" t="str">
        <f>IF(ISBLANK('Nicaragua 2013'!$G$122),"",'Nicaragua 2013'!$G$122)</f>
        <v>No</v>
      </c>
      <c r="GS31" s="81" t="str">
        <f>IF(ISBLANK('Nicaragua 2013'!$G$123),"",'Nicaragua 2013'!$G$123)</f>
        <v>No</v>
      </c>
      <c r="GT31" s="81" t="str">
        <f>IF(ISBLANK('Nicaragua 2013'!$G$124),"",'Nicaragua 2013'!$G$124)</f>
        <v>Yes</v>
      </c>
      <c r="GU31" s="81" t="str">
        <f>IF(ISBLANK('Nicaragua 2013'!$G$125),"",'Nicaragua 2013'!$G$125)</f>
        <v>No</v>
      </c>
      <c r="GV31" s="81" t="str">
        <f>IF(ISBLANK('Nicaragua 2013'!$F$126),"",'Nicaragua 2013'!$F$126)</f>
        <v>Not applicable</v>
      </c>
      <c r="GW31" s="81">
        <f>IF(ISBLANK('Nicaragua 2013'!$F$127),"",'Nicaragua 2013'!$F$127)</f>
        <v>2011</v>
      </c>
      <c r="GX31" s="81" t="str">
        <f>IF(ISBLANK('Nicaragua 2013'!$D$128),"",'Nicaragua 2013'!$D$128)</f>
        <v>Lista Basica de Medicamentos Esenciales (Basic List of Essential Medicines)</v>
      </c>
      <c r="GY31" s="81" t="str">
        <f>IF(ISBLANK('Nicaragua 2013'!$D$129),"",'Nicaragua 2013'!$D$129)</f>
        <v xml:space="preserve">It is updated every two years, with support from a pharmacotherapeutic committee of specialists that includes the private and public sector and universities. </v>
      </c>
      <c r="GZ31" s="82"/>
      <c r="HA31" s="81">
        <f>IF(ISBLANK('Nicaragua 2013'!$F$131),"",'Nicaragua 2013'!$F$131)</f>
        <v>2009</v>
      </c>
      <c r="HB31" s="81" t="str">
        <f>IF(ISBLANK('Nicaragua 2013'!$G$132),"",'Nicaragua 2013'!$G$132)</f>
        <v>No</v>
      </c>
      <c r="HC31" s="81" t="str">
        <f>IF(ISBLANK('Nicaragua 2013'!$G$133),"",'Nicaragua 2013'!$G$133)</f>
        <v>No</v>
      </c>
      <c r="HD31" s="81" t="str">
        <f>IF(ISBLANK('Nicaragua 2013'!$G$134),"",'Nicaragua 2013'!$G$134)</f>
        <v>No</v>
      </c>
      <c r="HE31" s="81" t="str">
        <f>IF(ISBLANK('Nicaragua 2013'!$G$135),"",'Nicaragua 2013'!$G$135)</f>
        <v>No</v>
      </c>
      <c r="HF31" s="81" t="str">
        <f>IF(ISBLANK('Nicaragua 2013'!$D$136),"",'Nicaragua 2013'!$D$136)</f>
        <v/>
      </c>
      <c r="HG31" s="90"/>
      <c r="HH31" s="83" t="str">
        <f>IF(ISBLANK('Nicaragua 2013'!$G$138),"",'Nicaragua 2013'!$G$138)</f>
        <v>Don't know</v>
      </c>
      <c r="HI31" s="84"/>
      <c r="HJ31" s="83" t="str">
        <f>IF(ISBLANK('Nicaragua 2013'!$G$140),"",'Nicaragua 2013'!$G$140)</f>
        <v>No</v>
      </c>
      <c r="HK31" s="83" t="str">
        <f>IF(ISBLANK('Nicaragua 2013'!$G$141),"",'Nicaragua 2013'!$G$141)</f>
        <v>Not applicable</v>
      </c>
      <c r="HL31" s="83" t="str">
        <f>IF(ISBLANK('Nicaragua 2013'!$G$142),"",'Nicaragua 2013'!$G$142)</f>
        <v>No</v>
      </c>
      <c r="HM31" s="83" t="str">
        <f>IF(ISBLANK('Nicaragua 2013'!$G$143),"",'Nicaragua 2013'!$G$143)</f>
        <v>Not applicable</v>
      </c>
      <c r="HN31" s="83" t="str">
        <f>IF(ISBLANK('Nicaragua 2013'!$G$144),"",'Nicaragua 2013'!$G$144)</f>
        <v>No</v>
      </c>
      <c r="HO31" s="83" t="str">
        <f>IF(ISBLANK('Nicaragua 2013'!$G$145),"",'Nicaragua 2013'!$G$145)</f>
        <v>No</v>
      </c>
      <c r="HP31" s="83" t="str">
        <f>IF(ISBLANK('Nicaragua 2013'!$G$146),"",'Nicaragua 2013'!$G$146)</f>
        <v>Not applicable</v>
      </c>
      <c r="HQ31" s="83" t="str">
        <f>IF(ISBLANK('Nicaragua 2013'!$G$147),"",'Nicaragua 2013'!$G$147)</f>
        <v>Not applicable</v>
      </c>
      <c r="HR31" s="83" t="str">
        <f>IF(ISBLANK('Nicaragua 2013'!$G$148),"",'Nicaragua 2013'!$G$148)</f>
        <v>Don't know</v>
      </c>
      <c r="HS31" s="83" t="str">
        <f>IF(ISBLANK('Nicaragua 2013'!$F$149),"",'Nicaragua 2013'!$F$149)</f>
        <v>01/12-12/12</v>
      </c>
      <c r="HT31" s="83" t="str">
        <f>IF(ISBLANK('Nicaragua 2013'!$F$150),"",'Nicaragua 2013'!$F$150)</f>
        <v>PASIGLIM (automated logistics management information system), Ministry of Health</v>
      </c>
      <c r="HU31" s="84"/>
      <c r="HV31" s="83" t="str">
        <f>IF(ISBLANK('Nicaragua 2013'!$G$152),"",'Nicaragua 2013'!$G$152)</f>
        <v>No</v>
      </c>
      <c r="HW31" s="83" t="str">
        <f>IF(ISBLANK('Nicaragua 2013'!$G$153),"",'Nicaragua 2013'!$G$153)</f>
        <v>No</v>
      </c>
      <c r="HX31" s="88" t="str">
        <f>IF(ISBLANK('Nicaragua 2013'!$D$154),"",'Nicaragua 2013'!$D$154)</f>
        <v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v>
      </c>
      <c r="HY31" s="764" t="s">
        <v>284</v>
      </c>
    </row>
    <row r="32" spans="1:233" ht="39.950000000000003" customHeight="1">
      <c r="A32" s="846" t="s">
        <v>304</v>
      </c>
      <c r="B32" s="85"/>
      <c r="C32" s="72" t="str">
        <f>IF(ISBLANK('Nigeria 2013'!$H$12),"",'Nigeria 2013'!$H$12)</f>
        <v>Yes</v>
      </c>
      <c r="D32" s="72" t="str">
        <f>IF(ISBLANK('Nigeria 2013'!$D$13),"",'Nigeria 2013'!$D$13)</f>
        <v>Reproductive Health Commodity Security (RHCS) Stakeholders' Committee</v>
      </c>
      <c r="E32" s="107"/>
      <c r="F32" s="72" t="str">
        <f>IF(ISBLANK('Nigeria 2013'!$D$15),"",'Nigeria 2013'!$D$15)</f>
        <v>Yes</v>
      </c>
      <c r="G32" s="72" t="str">
        <f>IF(ISBLANK('Nigeria 2013'!$F$15),"",'Nigeria 2013'!$F$15)</f>
        <v>Society for Family Health</v>
      </c>
      <c r="H32" s="72" t="str">
        <f>IF(ISBLANK('Nigeria 2013'!$D$16),"",'Nigeria 2013'!$D$16)</f>
        <v>Yes</v>
      </c>
      <c r="I32" s="72" t="str">
        <f>IF(ISBLANK('Nigeria 2013'!$F$16),"",'Nigeria 2013'!$F$16)</f>
        <v>Planned Parenthood Federation, Nigeria Urban Reproductive Health Initiative, Association for Reproductive and Family Health</v>
      </c>
      <c r="J32" s="72" t="str">
        <f>IF(ISBLANK('Nigeria 2013'!$D$17),"",'Nigeria 2013'!$D$17)</f>
        <v>Yes</v>
      </c>
      <c r="K32" s="72" t="str">
        <f>IF(ISBLANK('Nigeria 2013'!$F$17),"",'Nigeria 2013'!$F$17)</f>
        <v>Pharmaceutical Society of Nigeria (PSN), Society of Gynaecologists and Obstetricians of Nigeria (SOGON), Nigeria Medical Association</v>
      </c>
      <c r="L32" s="72" t="str">
        <f>IF(ISBLANK('Nigeria 2013'!$D$18),"",'Nigeria 2013'!$D$18)</f>
        <v>Yes</v>
      </c>
      <c r="M32" s="72" t="str">
        <f>IF(ISBLANK('Nigeria 2013'!$F$18),"",'Nigeria 2013'!$F$18)</f>
        <v>USAID, DfID, CIDA, UNFPA</v>
      </c>
      <c r="N32" s="72" t="str">
        <f>IF(ISBLANK('Nigeria 2013'!$D$19),"",'Nigeria 2013'!$D$19)</f>
        <v>Yes</v>
      </c>
      <c r="O32" s="72" t="str">
        <f>IF(ISBLANK('Nigeria 2013'!$F$19),"",'Nigeria 2013'!$F$19)</f>
        <v>UNFPA</v>
      </c>
      <c r="P32" s="72" t="str">
        <f>IF(ISBLANK('Nigeria 2013'!$D$20),"",'Nigeria 2013'!$D$20)</f>
        <v>Yes</v>
      </c>
      <c r="Q32" s="72" t="str">
        <f>IF(ISBLANK('Nigeria 2013'!$F$20),"",'Nigeria 2013'!$F$20)</f>
        <v>Family Health Department (FHD), Food and Drugs Services (FDS), National Agency for Food and Drug Administration and Control (NAFDAC), National Health Insurance Services (NHIS)</v>
      </c>
      <c r="R32" s="72" t="str">
        <f>IF(ISBLANK('Nigeria 2013'!$D$21),"",'Nigeria 2013'!$D$21)</f>
        <v>Yes</v>
      </c>
      <c r="S32" s="72" t="str">
        <f>IF(ISBLANK('Nigeria 2013'!$F$21),"",'Nigeria 2013'!$F$21)</f>
        <v>Central Contraceptives Warehouse (CCW)</v>
      </c>
      <c r="T32" s="72" t="str">
        <f>IF(ISBLANK('Nigeria 2013'!$D$22),"",'Nigeria 2013'!$D$22)</f>
        <v>Yes</v>
      </c>
      <c r="U32" s="72" t="str">
        <f>IF(ISBLANK('Nigeria 2013'!$F$22),"",'Nigeria 2013'!$F$22)</f>
        <v>Federal Ministry of Finance and Department of Planning, Research and Statistics</v>
      </c>
      <c r="V32" s="72" t="str">
        <f>IF(ISBLANK('Nigeria 2013'!$D$23),"",'Nigeria 2013'!$D$23)</f>
        <v>Yes</v>
      </c>
      <c r="W32" s="72" t="str">
        <f>IF(ISBLANK('Nigeria 2013'!$F$23),"",'Nigeria 2013'!$F$23)</f>
        <v>USAID I DELIVER PROJECT, USAID Targeted States High  Impact Project (TSHIP), FHI, CHAI</v>
      </c>
      <c r="X32" s="72" t="str">
        <f>IF(ISBLANK('Nigeria 2013'!$H$24),"",'Nigeria 2013'!$H$24)</f>
        <v>1-2 times</v>
      </c>
      <c r="Y32" s="72" t="str">
        <f>IF(ISBLANK('Nigeria 2013'!$H$25),"",'Nigeria 2013'!$H$25)</f>
        <v>No</v>
      </c>
      <c r="Z32" s="72" t="str">
        <f>IF(ISBLANK('Nigeria 2013'!$D$26),"",'Nigeria 2013'!$D$26)</f>
        <v>Yes</v>
      </c>
      <c r="AA32" s="72" t="str">
        <f>IF(ISBLANK('Nigeria 2013'!$F$26),"",'Nigeria 2013'!$F$26)</f>
        <v>Association for Reproductive and Family Health</v>
      </c>
      <c r="AB32" s="72" t="str">
        <f>IF(ISBLANK('Nigeria 2013'!$H$26),"",'Nigeria 2013'!$H$26)</f>
        <v>Chief Executive Officer</v>
      </c>
      <c r="AC32" s="86"/>
      <c r="AD32" s="73" t="str">
        <f>IF(ISBLANK('Nigeria 2013'!$F$28),"",'Nigeria 2013'!$F$28)</f>
        <v>January</v>
      </c>
      <c r="AE32" s="73" t="str">
        <f>IF(ISBLANK('Nigeria 2013'!$H$28),"",'Nigeria 2013'!$H$28)</f>
        <v>December</v>
      </c>
      <c r="AF32" s="371">
        <f>IF(ISBLANK('Nigeria 2013'!$G$29),"",'Nigeria 2013'!$G$29)</f>
        <v>17265031</v>
      </c>
      <c r="AG32" s="109" t="str">
        <f>IF(ISBLANK('Nigeria 2013'!$E$30),"",'Nigeria 2013'!$E$30)</f>
        <v>1/12-12/12</v>
      </c>
      <c r="AH32" s="109" t="str">
        <f>IF(ISBLANK('Nigeria 2013'!$G$30),"",'Nigeria 2013'!$G$30)</f>
        <v>USAID | DELIVER PROJECT</v>
      </c>
      <c r="AI32" s="109" t="str">
        <f>IF(ISBLANK('Nigeria 2013'!$H$31),"",'Nigeria 2013'!$H$31)</f>
        <v>Yes</v>
      </c>
      <c r="AJ32" s="74" t="str">
        <f>IF(ISBLANK('Nigeria 2013'!$H$32),"",'Nigeria 2013'!$H$32)</f>
        <v>Yes</v>
      </c>
      <c r="AK32" s="74">
        <f>IF(ISBLANK('Nigeria 2013'!$E$35),"",'Nigeria 2013'!$E$35)</f>
        <v>0</v>
      </c>
      <c r="AL32" s="73" t="str">
        <f>IF(ISBLANK('Nigeria 2013'!$F$35),"",'Nigeria 2013'!$F$35)</f>
        <v>1/12-12/12</v>
      </c>
      <c r="AM32" s="73" t="str">
        <f>IF(ISBLANK('Nigeria 2013'!$G$35),"",'Nigeria 2013'!$G$35)</f>
        <v>Procurement and Supply Management (PSM) and technical working group meetings</v>
      </c>
      <c r="AN32" s="73" t="str">
        <f>IF(ISBLANK('Nigeria 2013'!$H$35),"",'Nigeria 2013'!$H$35)</f>
        <v/>
      </c>
      <c r="AO32" s="74">
        <f>IF(ISBLANK('Nigeria 2013'!$E$36),"",'Nigeria 2013'!$E$36)</f>
        <v>3000000</v>
      </c>
      <c r="AP32" s="73" t="str">
        <f>IF(ISBLANK('Nigeria 2013'!$F$36),"",'Nigeria 2013'!$F$36)</f>
        <v>1/12-12/12</v>
      </c>
      <c r="AQ32" s="73" t="str">
        <f>IF(ISBLANK('Nigeria 2013'!$G$36),"",'Nigeria 2013'!$G$36)</f>
        <v>Ministry records, meeting minutes</v>
      </c>
      <c r="AR32" s="73" t="str">
        <f>IF(ISBLANK('Nigeria 2013'!$H$36),"",'Nigeria 2013'!$H$36)</f>
        <v>Funds were released in Dec 2012 and are being spent in 2013</v>
      </c>
      <c r="AS32" s="74">
        <f>IF(ISBLANK('Nigeria 2013'!$E$37),"",'Nigeria 2013'!$E$37)</f>
        <v>3000000</v>
      </c>
      <c r="AT32" s="73" t="str">
        <f>IF(ISBLANK('Nigeria 2013'!$H$37),"",'Nigeria 2013'!$H$37)</f>
        <v/>
      </c>
      <c r="AU32" s="73" t="str">
        <f>IF(ISBLANK('Nigeria 2013'!$H$38),"",'Nigeria 2013'!$H$38)</f>
        <v>Yes</v>
      </c>
      <c r="AV32" s="73" t="str">
        <f>IF(ISBLANK('Nigeria 2013'!$D$41),"",'Nigeria 2013'!$D$41)</f>
        <v>No</v>
      </c>
      <c r="AW32" s="73" t="str">
        <f>IF(ISBLANK('Nigeria 2013'!$D$42),"",'Nigeria 2013'!$D$42)</f>
        <v>Not applicable</v>
      </c>
      <c r="AX32" s="74">
        <f>IF(ISBLANK('Nigeria 2013'!$E$41),"",'Nigeria 2013'!$E$41)</f>
        <v>0</v>
      </c>
      <c r="AY32" s="74" t="str">
        <f>IF(ISBLANK('Nigeria 2013'!$F$41),"",'Nigeria 2013'!$F$41)</f>
        <v>1/12-12/12</v>
      </c>
      <c r="AZ32" s="74" t="str">
        <f>IF(ISBLANK('Nigeria 2013'!$G$41),"",'Nigeria 2013'!$G$41)</f>
        <v>Procurement and Supply Management (PSM) and technical working group meetings</v>
      </c>
      <c r="BA32" s="73" t="str">
        <f>IF(ISBLANK('Nigeria 2013'!$H$41),"",'Nigeria 2013'!$H$41)</f>
        <v/>
      </c>
      <c r="BB32" s="73" t="str">
        <f>IF(ISBLANK('Nigeria 2013'!$D$43),"",'Nigeria 2013'!$D$43)</f>
        <v>Yes</v>
      </c>
      <c r="BC32" s="74" t="str">
        <f>IF(ISBLANK('Nigeria 2013'!$D$44),"",'Nigeria 2013'!$D$44)</f>
        <v>FGON 2011 Millenium Development Goals Funds (3M USD), DfID 2011 and 2012 funds (9M USD total, 4.5M USD for each year), CIDA 2011 and 2012 funds (2.4 M USD total1.2M USD each year), UNFPA 2012 funds (3.2M USD)</v>
      </c>
      <c r="BD32" s="74">
        <f>IF(ISBLANK('Nigeria 2013'!$E$43),"",'Nigeria 2013'!$E$43)</f>
        <v>17600000</v>
      </c>
      <c r="BE32" s="74" t="str">
        <f>IF(ISBLANK('Nigeria 2013'!$F$43),"",'Nigeria 2013'!$F$43)</f>
        <v>1/12-12/12</v>
      </c>
      <c r="BF32" s="74" t="str">
        <f>IF(ISBLANK('Nigeria 2013'!$G$43),"",'Nigeria 2013'!$G$43)</f>
        <v>PipeLine</v>
      </c>
      <c r="BG32" s="73" t="str">
        <f>IF(ISBLANK('Nigeria 2013'!$H$43),"",'Nigeria 2013'!$H$43)</f>
        <v/>
      </c>
      <c r="BH32" s="763">
        <f>IF(ISBLANK('Nigeria 2013'!$E$45),"",'Nigeria 2013'!$E$45)</f>
        <v>17600000</v>
      </c>
      <c r="BI32" s="73" t="str">
        <f>IF(ISBLANK('Nigeria 2013'!$H$45),"",'Nigeria 2013'!$H$45)</f>
        <v/>
      </c>
      <c r="BJ32" s="75"/>
      <c r="BK32" s="73" t="str">
        <f>IF(ISBLANK('Nigeria 2013'!$D$49),"",'Nigeria 2013'!$D$49)</f>
        <v>No</v>
      </c>
      <c r="BL32" s="74" t="str">
        <f>IF(ISBLANK('Nigeria 2013'!$D$50),"",'Nigeria 2013'!$D$50)</f>
        <v>Not applicable</v>
      </c>
      <c r="BM32" s="74">
        <f>IF(ISBLANK('Nigeria 2013'!$E$49),"",'Nigeria 2013'!$E$49)</f>
        <v>0</v>
      </c>
      <c r="BN32" s="74" t="str">
        <f>IF(ISBLANK('Nigeria 2013'!$F$49),"",'Nigeria 2013'!$F$49)</f>
        <v>1/12-12/12</v>
      </c>
      <c r="BO32" s="74" t="str">
        <f>IF(ISBLANK('Nigeria 2013'!$G$49),"",'Nigeria 2013'!$G$49)</f>
        <v>Procurement and Supply Management (PSM) and technical working group meetings</v>
      </c>
      <c r="BP32" s="73" t="str">
        <f>IF(ISBLANK('Nigeria 2013'!$H$49),"",'Nigeria 2013'!$H$49)</f>
        <v/>
      </c>
      <c r="BQ32" s="73" t="str">
        <f>IF(ISBLANK('Nigeria 2013'!$D$51),"",'Nigeria 2013'!$D$51)</f>
        <v>No</v>
      </c>
      <c r="BR32" s="74">
        <f>IF(ISBLANK('Nigeria 2013'!$E$51),"",'Nigeria 2013'!$E$51)</f>
        <v>0</v>
      </c>
      <c r="BS32" s="74" t="str">
        <f>IF(ISBLANK('Nigeria 2013'!$F$51),"",'Nigeria 2013'!$F$51)</f>
        <v>1/12-12/12</v>
      </c>
      <c r="BT32" s="89" t="str">
        <f>IF(ISBLANK('Nigeria 2013'!$G$51),"",'Nigeria 2013'!$G$51)</f>
        <v>The Global Fund's online Transaction Summary - PQR</v>
      </c>
      <c r="BU32" s="74" t="str">
        <f>IF(ISBLANK('Nigeria 2013'!$H$51),"",'Nigeria 2013'!$H$51)</f>
        <v/>
      </c>
      <c r="BV32" s="73" t="str">
        <f>IF(ISBLANK('Nigeria 2013'!$D$52),"",'Nigeria 2013'!$D$52)</f>
        <v>Don't know</v>
      </c>
      <c r="BW32" s="74" t="str">
        <f>IF(ISBLANK('Nigeria 2013'!$E$52),"",'Nigeria 2013'!$E$52)</f>
        <v/>
      </c>
      <c r="BX32" s="73" t="str">
        <f>IF(ISBLANK('Nigeria 2013'!$F$52),"",'Nigeria 2013'!$F$52)</f>
        <v>1/12-12/12</v>
      </c>
      <c r="BY32" s="74" t="str">
        <f>IF(ISBLANK('Nigeria 2013'!$G$52),"",'Nigeria 2013'!$G$52)</f>
        <v/>
      </c>
      <c r="BZ32" s="74" t="str">
        <f>IF(ISBLANK('Nigeria 2013'!$H$52),"",'Nigeria 2013'!$H$52)</f>
        <v>Information not available to us</v>
      </c>
      <c r="CA32" s="763">
        <f>IF(ISBLANK('Nigeria 2013'!$E$53),"",'Nigeria 2013'!$E$53)</f>
        <v>0</v>
      </c>
      <c r="CB32" s="74" t="str">
        <f>IF(ISBLANK('Nigeria 2013'!$H$53),"",'Nigeria 2013'!$H$53)</f>
        <v/>
      </c>
      <c r="CC32" s="76">
        <f>IF(ISBLANK('Nigeria 2013'!$F$56),"",'Nigeria 2013'!$F$56)</f>
        <v>1</v>
      </c>
      <c r="CD32" s="73" t="str">
        <f>IF(ISBLANK('Nigeria 2013'!$G$56),"",'Nigeria 2013'!$G$56)</f>
        <v xml:space="preserve">Comments:
</v>
      </c>
      <c r="CE32" s="76">
        <f>IF(ISBLANK('Nigeria 2013'!$F$57),"",'Nigeria 2013'!$F$57)</f>
        <v>0</v>
      </c>
      <c r="CF32" s="73" t="str">
        <f>IF(ISBLANK('Nigeria 2013'!$G$57),"",'Nigeria 2013'!$G$57)</f>
        <v xml:space="preserve">Comments:
</v>
      </c>
      <c r="CG32" s="76">
        <f>IF(ISBLANK('Nigeria 2013'!$F$58),"",'Nigeria 2013'!$F$58)</f>
        <v>1.0194015869418365</v>
      </c>
      <c r="CH32" s="73" t="str">
        <f>IF(ISBLANK('Nigeria 2013'!$G$58),"",'Nigeria 2013'!$G$58)</f>
        <v>Comments: There was no funding gap because there were unspent funds from 2011 that were spent in 2012.</v>
      </c>
      <c r="CI32" s="73" t="str">
        <f>IF(ISBLANK('Nigeria 2013'!$F$59),"",'Nigeria 2013'!$F$59)</f>
        <v/>
      </c>
      <c r="CJ32" s="73" t="str">
        <f>IF(ISBLANK('Nigeria 2013'!$G$59),"",'Nigeria 2013'!$G$59)</f>
        <v xml:space="preserve">Comments:
</v>
      </c>
      <c r="CK32" s="73" t="str">
        <f>IF(ISBLANK('Nigeria 2013'!$F$61),"",'Nigeria 2013'!$F$61)</f>
        <v>Third-party agent (e.g., UNFPA, Crown Agents)</v>
      </c>
      <c r="CL32" s="73" t="str">
        <f>IF(ISBLANK('Nigeria 2013'!$F$62),"",'Nigeria 2013'!$F$62)</f>
        <v>UNFPA</v>
      </c>
      <c r="CM32" s="73" t="str">
        <f>IF(ISBLANK('Nigeria 2013'!$F$63),"",'Nigeria 2013'!$F$63)</f>
        <v>No</v>
      </c>
      <c r="CN32" s="73" t="str">
        <f>IF(ISBLANK('Nigeria 2013'!$D$64),"",'Nigeria 2013'!$D$64)</f>
        <v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v>
      </c>
      <c r="CO32" s="106"/>
      <c r="CP32" s="77"/>
      <c r="CQ32" s="78" t="str">
        <f>IF(ISBLANK('Nigeria 2013'!$D$68),"",'Nigeria 2013'!$D$68)</f>
        <v>Yes</v>
      </c>
      <c r="CR32" s="78" t="str">
        <f>IF(ISBLANK('Nigeria 2013'!$D$69),"",'Nigeria 2013'!$D$69)</f>
        <v>Yes</v>
      </c>
      <c r="CS32" s="78" t="str">
        <f>IF(ISBLANK('Nigeria 2013'!$D$70),"",'Nigeria 2013'!$D$70)</f>
        <v>Yes</v>
      </c>
      <c r="CT32" s="78" t="str">
        <f>IF(ISBLANK('Nigeria 2013'!$D$71),"",'Nigeria 2013'!$D$71)</f>
        <v>Yes</v>
      </c>
      <c r="CU32" s="78" t="str">
        <f>IF(ISBLANK('Nigeria 2013'!$D$72),"",'Nigeria 2013'!$D$72)</f>
        <v>Yes</v>
      </c>
      <c r="CV32" s="78" t="str">
        <f>IF(ISBLANK('Nigeria 2013'!$D$73),"",'Nigeria 2013'!$D$73)</f>
        <v>Yes</v>
      </c>
      <c r="CW32" s="78" t="str">
        <f>IF(ISBLANK('Nigeria 2013'!$D$74),"",'Nigeria 2013'!$D$74)</f>
        <v>Yes</v>
      </c>
      <c r="CX32" s="78" t="str">
        <f>IF(ISBLANK('Nigeria 2013'!$D$75),"",'Nigeria 2013'!$D$75)</f>
        <v>Yes</v>
      </c>
      <c r="CY32" s="78" t="str">
        <f>IF(ISBLANK('Nigeria 2013'!$D$76),"",'Nigeria 2013'!$D$76)</f>
        <v>Yes</v>
      </c>
      <c r="CZ32" s="78" t="str">
        <f>IF(ISBLANK('Nigeria 2013'!$D$77),"",'Nigeria 2013'!$D$77)</f>
        <v>Yes</v>
      </c>
      <c r="DA32" s="78" t="str">
        <f>IF(ISBLANK('Nigeria 2013'!$D$78),"",'Nigeria 2013'!$D$78)</f>
        <v>Yes</v>
      </c>
      <c r="DB32" s="78" t="str">
        <f>IF(ISBLANK('Nigeria 2013'!$D$79),"",'Nigeria 2013'!$D$79)</f>
        <v>No</v>
      </c>
      <c r="DC32" s="77"/>
      <c r="DD32" s="78" t="str">
        <f>IF(ISBLANK('Nigeria 2013'!$F$68),"",'Nigeria 2013'!$F$68)</f>
        <v>Yes</v>
      </c>
      <c r="DE32" s="78" t="str">
        <f>IF(ISBLANK('Nigeria 2013'!$F$69),"",'Nigeria 2013'!$F$69)</f>
        <v>Yes</v>
      </c>
      <c r="DF32" s="78" t="str">
        <f>IF(ISBLANK('Nigeria 2013'!$F$70),"",'Nigeria 2013'!$F$70)</f>
        <v>Yes</v>
      </c>
      <c r="DG32" s="78" t="str">
        <f>IF(ISBLANK('Nigeria 2013'!$F$71),"",'Nigeria 2013'!$F$71)</f>
        <v>Yes</v>
      </c>
      <c r="DH32" s="78" t="str">
        <f>IF(ISBLANK('Nigeria 2013'!$F$72),"",'Nigeria 2013'!$F$72)</f>
        <v>Yes</v>
      </c>
      <c r="DI32" s="78" t="str">
        <f>IF(ISBLANK('Nigeria 2013'!$F$73),"",'Nigeria 2013'!$F$73)</f>
        <v>Yes</v>
      </c>
      <c r="DJ32" s="78" t="str">
        <f>IF(ISBLANK('Nigeria 2013'!$F$74),"",'Nigeria 2013'!$F$74)</f>
        <v>Yes</v>
      </c>
      <c r="DK32" s="78" t="str">
        <f>IF(ISBLANK('Nigeria 2013'!$F$75),"",'Nigeria 2013'!$F$75)</f>
        <v>No</v>
      </c>
      <c r="DL32" s="78" t="str">
        <f>IF(ISBLANK('Nigeria 2013'!$F$76),"",'Nigeria 2013'!$F$76)</f>
        <v>Yes</v>
      </c>
      <c r="DM32" s="78" t="str">
        <f>IF(ISBLANK('Nigeria 2013'!$F$77),"",'Nigeria 2013'!$F$77)</f>
        <v>Yes</v>
      </c>
      <c r="DN32" s="78" t="str">
        <f>IF(ISBLANK('Nigeria 2013'!$F$78),"",'Nigeria 2013'!$F$78)</f>
        <v>No</v>
      </c>
      <c r="DO32" s="78" t="str">
        <f>IF(ISBLANK('Nigeria 2013'!$F$79),"",'Nigeria 2013'!$F$79)</f>
        <v>No</v>
      </c>
      <c r="DP32" s="79"/>
      <c r="DQ32" s="78" t="str">
        <f>IF(ISBLANK('Nigeria 2013'!$G$68),"",'Nigeria 2013'!$G$68)</f>
        <v>Yes</v>
      </c>
      <c r="DR32" s="78" t="str">
        <f>IF(ISBLANK('Nigeria 2013'!$G$69),"",'Nigeria 2013'!$G$69)</f>
        <v>Yes</v>
      </c>
      <c r="DS32" s="78" t="str">
        <f>IF(ISBLANK('Nigeria 2013'!$G$70),"",'Nigeria 2013'!$G$70)</f>
        <v>Yes</v>
      </c>
      <c r="DT32" s="78" t="str">
        <f>IF(ISBLANK('Nigeria 2013'!$G$71),"",'Nigeria 2013'!$G$71)</f>
        <v>Yes</v>
      </c>
      <c r="DU32" s="78" t="str">
        <f>IF(ISBLANK('Nigeria 2013'!$G$72),"",'Nigeria 2013'!$G$72)</f>
        <v>Yes</v>
      </c>
      <c r="DV32" s="78" t="str">
        <f>IF(ISBLANK('Nigeria 2013'!$G$73),"",'Nigeria 2013'!$G$73)</f>
        <v>Yes</v>
      </c>
      <c r="DW32" s="78" t="str">
        <f>IF(ISBLANK('Nigeria 2013'!$G$74),"",'Nigeria 2013'!$G$74)</f>
        <v>Yes</v>
      </c>
      <c r="DX32" s="78" t="str">
        <f>IF(ISBLANK('Nigeria 2013'!$G$75),"",'Nigeria 2013'!$G$75)</f>
        <v>Yes</v>
      </c>
      <c r="DY32" s="78" t="str">
        <f>IF(ISBLANK('Nigeria 2013'!$G$76),"",'Nigeria 2013'!$G$76)</f>
        <v>Yes</v>
      </c>
      <c r="DZ32" s="78" t="str">
        <f>IF(ISBLANK('Nigeria 2013'!$G$77),"",'Nigeria 2013'!$G$77)</f>
        <v>Yes</v>
      </c>
      <c r="EA32" s="78" t="str">
        <f>IF(ISBLANK('Nigeria 2013'!$G$78),"",'Nigeria 2013'!$G$78)</f>
        <v>Yes</v>
      </c>
      <c r="EB32" s="78" t="str">
        <f>IF(ISBLANK('Nigeria 2013'!$G$79),"",'Nigeria 2013'!$G$79)</f>
        <v>No</v>
      </c>
      <c r="EC32" s="79"/>
      <c r="ED32" s="78" t="str">
        <f>IF(ISBLANK('Nigeria 2013'!$H$68),"",'Nigeria 2013'!$H$68)</f>
        <v>Yes</v>
      </c>
      <c r="EE32" s="78" t="str">
        <f>IF(ISBLANK('Nigeria 2013'!$H$69),"",'Nigeria 2013'!$H$69)</f>
        <v>Yes</v>
      </c>
      <c r="EF32" s="78" t="str">
        <f>IF(ISBLANK('Nigeria 2013'!$H$70),"",'Nigeria 2013'!$H$70)</f>
        <v>Yes</v>
      </c>
      <c r="EG32" s="78" t="str">
        <f>IF(ISBLANK('Nigeria 2013'!$H$71),"",'Nigeria 2013'!$H$71)</f>
        <v>Yes</v>
      </c>
      <c r="EH32" s="78" t="str">
        <f>IF(ISBLANK('Nigeria 2013'!$H$72),"",'Nigeria 2013'!$H$72)</f>
        <v>Yes</v>
      </c>
      <c r="EI32" s="78" t="str">
        <f>IF(ISBLANK('Nigeria 2013'!$H$73),"",'Nigeria 2013'!$H$73)</f>
        <v>Yes</v>
      </c>
      <c r="EJ32" s="78" t="str">
        <f>IF(ISBLANK('Nigeria 2013'!$H$74),"",'Nigeria 2013'!$H$74)</f>
        <v>Yes</v>
      </c>
      <c r="EK32" s="78" t="str">
        <f>IF(ISBLANK('Nigeria 2013'!$H$75),"",'Nigeria 2013'!$H$75)</f>
        <v>Yes</v>
      </c>
      <c r="EL32" s="78" t="str">
        <f>IF(ISBLANK('Nigeria 2013'!$H$76),"",'Nigeria 2013'!$H$76)</f>
        <v>No</v>
      </c>
      <c r="EM32" s="78" t="str">
        <f>IF(ISBLANK('Nigeria 2013'!$H$77),"",'Nigeria 2013'!$H$77)</f>
        <v>No</v>
      </c>
      <c r="EN32" s="78" t="str">
        <f>IF(ISBLANK('Nigeria 2013'!$H$78),"",'Nigeria 2013'!$H$78)</f>
        <v>Yes</v>
      </c>
      <c r="EO32" s="78" t="str">
        <f>IF(ISBLANK('Nigeria 2013'!$H$79),"",'Nigeria 2013'!$H$79)</f>
        <v>No</v>
      </c>
      <c r="EP32" s="78" t="str">
        <f>IF(ISBLANK('Nigeria 2013'!$D$80),"",'Nigeria 2013'!$D$80)</f>
        <v/>
      </c>
      <c r="EQ32" s="80"/>
      <c r="ER32" s="81" t="str">
        <f>IF(ISBLANK('Nigeria 2013'!$H$82),"",'Nigeria 2013'!$H$82)</f>
        <v>Yes</v>
      </c>
      <c r="ES32" s="81" t="str">
        <f>IF(ISBLANK('Nigeria 2013'!$C$85),"",'Nigeria 2013'!$C$85)</f>
        <v>National Strategic Plan for Reproductive Health Commodity Security</v>
      </c>
      <c r="ET32" s="81" t="str">
        <f>IF(ISBLANK('Nigeria 2013'!$D$85),"",'Nigeria 2013'!$D$85)</f>
        <v>2011-2015</v>
      </c>
      <c r="EU32" s="81" t="str">
        <f>IF(ISBLANK('Nigeria 2013'!$F$85),"",'Nigeria 2013'!$F$85)</f>
        <v>Yes</v>
      </c>
      <c r="EV32" s="81" t="str">
        <f>IF(ISBLANK('Nigeria 2013'!$G$85),"",'Nigeria 2013'!$G$85)</f>
        <v>Yes</v>
      </c>
      <c r="EW32" s="81" t="str">
        <f>IF(ISBLANK('Nigeria 2013'!$F$86),"",'Nigeria 2013'!$F$86)</f>
        <v>No</v>
      </c>
      <c r="EX32" s="81" t="str">
        <f>IF(ISBLANK('Nigeria 2013'!$E$87),"",'Nigeria 2013'!$E$87)</f>
        <v>Not applicable</v>
      </c>
      <c r="EY32" s="81" t="str">
        <f>IF(ISBLANK('Nigeria 2013'!$E$88),"",'Nigeria 2013'!$E$88)</f>
        <v>Not applicable</v>
      </c>
      <c r="EZ32" s="81" t="str">
        <f>IF(ISBLANK('Nigeria 2013'!$H$89),"",'Nigeria 2013'!$H$89)</f>
        <v>No</v>
      </c>
      <c r="FA32" s="81" t="str">
        <f>IF(ISBLANK('Nigeria 2013'!$D$90),"",'Nigeria 2013'!$D$90)</f>
        <v>Not applicable</v>
      </c>
      <c r="FB32" s="81" t="str">
        <f>IF(ISBLANK('Nigeria 2013'!$H$91),"",'Nigeria 2013'!$H$91)</f>
        <v>Yes</v>
      </c>
      <c r="FC32" s="81" t="str">
        <f>IF(ISBLANK('Nigeria 2013'!$D$92),"",'Nigeria 2013'!$D$92)</f>
        <v>Contraceptives service provision protocol; Service providers minimum qualification and skills set; presence of the contraceptives in the Essential Medicines Lists</v>
      </c>
      <c r="FD32" s="276"/>
      <c r="FE32" s="81" t="str">
        <f>IF(ISBLANK('Nigeria 2013'!$D$95),"",'Nigeria 2013'!$D$95)</f>
        <v>Community health worker</v>
      </c>
      <c r="FF32" s="81" t="str">
        <f>IF(ISBLANK('Nigeria 2013'!$G$95),"",'Nigeria 2013'!$G$95)</f>
        <v>Lowest level provider (likely nurse)</v>
      </c>
      <c r="FG32" s="81" t="str">
        <f>IF(ISBLANK('Nigeria 2013'!$D$96),"",'Nigeria 2013'!$D$96)</f>
        <v>Nurse midwife</v>
      </c>
      <c r="FH32" s="81" t="str">
        <f>IF(ISBLANK('Nigeria 2013'!$G$96),"",'Nigeria 2013'!$G$96)</f>
        <v>Nurse midwife</v>
      </c>
      <c r="FI32" s="81" t="str">
        <f>IF(ISBLANK('Nigeria 2013'!$D$97),"",'Nigeria 2013'!$D$97)</f>
        <v>Nurse midwife</v>
      </c>
      <c r="FJ32" s="81" t="str">
        <f>IF(ISBLANK('Nigeria 2013'!$G$97),"",'Nigeria 2013'!$G$97)</f>
        <v>Nurse midwife</v>
      </c>
      <c r="FK32" s="81" t="str">
        <f>IF(ISBLANK('Nigeria 2013'!$D$98),"",'Nigeria 2013'!$D$98)</f>
        <v>Nurse midwife</v>
      </c>
      <c r="FL32" s="81" t="str">
        <f>IF(ISBLANK('Nigeria 2013'!$G$98),"",'Nigeria 2013'!$G$98)</f>
        <v>Nurse midwife</v>
      </c>
      <c r="FM32" s="81" t="str">
        <f>IF(ISBLANK('Nigeria 2013'!$D$99),"",'Nigeria 2013'!$D$99)</f>
        <v>Community health worker</v>
      </c>
      <c r="FN32" s="81" t="str">
        <f>IF(ISBLANK('Nigeria 2013'!$G$99),"",'Nigeria 2013'!$G$99)</f>
        <v>Lowest level provider (likely nurse)</v>
      </c>
      <c r="FO32" s="81" t="str">
        <f>IF(ISBLANK('Nigeria 2013'!$D$100),"",'Nigeria 2013'!$D$100)</f>
        <v>Not applicable</v>
      </c>
      <c r="FP32" s="81" t="str">
        <f>IF(ISBLANK('Nigeria 2013'!$G$100),"",'Nigeria 2013'!$G$100)</f>
        <v>Lowest level provider (likely nurse)</v>
      </c>
      <c r="FQ32" s="81" t="str">
        <f>IF(ISBLANK('Nigeria 2013'!$D$101),"",'Nigeria 2013'!$D$101)</f>
        <v>Doctor</v>
      </c>
      <c r="FR32" s="81" t="str">
        <f>IF(ISBLANK('Nigeria 2013'!$G$101),"",'Nigeria 2013'!$G$101)</f>
        <v>Doctor</v>
      </c>
      <c r="FS32" s="81" t="str">
        <f>IF(ISBLANK('Nigeria 2013'!$D$102),"",'Nigeria 2013'!$D$102)</f>
        <v>Not applicable</v>
      </c>
      <c r="FT32" s="81" t="str">
        <f>IF(ISBLANK('Nigeria 2013'!$G$102),"",'Nigeria 2013'!$G$102)</f>
        <v>Lowest level provider (likely nurse)</v>
      </c>
      <c r="FU32" s="81" t="str">
        <f>IF(ISBLANK('Nigeria 2013'!$D$103),"",'Nigeria 2013'!$D$103)</f>
        <v>Recently there has been a push in the public sector to adopt task-shifting policies which will enable community health extension workers (CHEWs) to provide injectables and possibly implants. Pharmacists are allowed to sell all FP commodities.</v>
      </c>
      <c r="FV32" s="87"/>
      <c r="FW32" s="81" t="str">
        <f>IF(ISBLANK('Nigeria 2013'!$D$106),"",'Nigeria 2013'!$D$106)</f>
        <v>No</v>
      </c>
      <c r="FX32" s="81" t="str">
        <f>IF(ISBLANK('Nigeria 2013'!$E$106),"",'Nigeria 2013'!$E$106)</f>
        <v/>
      </c>
      <c r="FY32" s="81" t="str">
        <f>IF(ISBLANK('Nigeria 2013'!$H$106),"",'Nigeria 2013'!$H$106)</f>
        <v/>
      </c>
      <c r="FZ32" s="81" t="str">
        <f>IF(ISBLANK('Nigeria 2013'!$D$107),"",'Nigeria 2013'!$D$107)</f>
        <v>No</v>
      </c>
      <c r="GA32" s="81" t="str">
        <f>IF(ISBLANK('Nigeria 2013'!$E$107),"",'Nigeria 2013'!$E$107)</f>
        <v/>
      </c>
      <c r="GB32" s="81" t="str">
        <f>IF(ISBLANK('Nigeria 2013'!$H$107),"",'Nigeria 2013'!$H$107)</f>
        <v/>
      </c>
      <c r="GC32" s="81" t="str">
        <f>IF(ISBLANK('Nigeria 2013'!$D$108),"",'Nigeria 2013'!$D$108)</f>
        <v>No</v>
      </c>
      <c r="GD32" s="81" t="str">
        <f>IF(ISBLANK('Nigeria 2013'!$E$108),"",'Nigeria 2013'!$E$108)</f>
        <v/>
      </c>
      <c r="GE32" s="81" t="str">
        <f>IF(ISBLANK('Nigeria 2013'!$H$108),"",'Nigeria 2013'!$H$108)</f>
        <v/>
      </c>
      <c r="GF32" s="82"/>
      <c r="GG32" s="81" t="str">
        <f>IF(ISBLANK('Nigeria 2013'!$G$111),"",'Nigeria 2013'!$G$111)</f>
        <v>No</v>
      </c>
      <c r="GH32" s="81" t="str">
        <f>IF(ISBLANK('Nigeria 2013'!$G$112),"",'Nigeria 2013'!$G$112)</f>
        <v>No</v>
      </c>
      <c r="GI32" s="81" t="str">
        <f>IF(ISBLANK('Nigeria 2013'!$G$113),"",'Nigeria 2013'!$G$113)</f>
        <v>Not applicable</v>
      </c>
      <c r="GJ32" s="81" t="str">
        <f>IF(ISBLANK('Nigeria 2013'!$D$114),"",'Nigeria 2013'!$D$114)</f>
        <v>Not applicable</v>
      </c>
      <c r="GK32" s="82"/>
      <c r="GL32" s="81" t="str">
        <f>IF(ISBLANK('Nigeria 2013'!$G$116),"",'Nigeria 2013'!$G$116)</f>
        <v>Yes</v>
      </c>
      <c r="GM32" s="81" t="str">
        <f>IF(ISBLANK('Nigeria 2013'!$G$117),"",'Nigeria 2013'!$G$117)</f>
        <v>Yes</v>
      </c>
      <c r="GN32" s="81" t="str">
        <f>IF(ISBLANK('Nigeria 2013'!$G$118),"",'Nigeria 2013'!$G$118)</f>
        <v>Yes</v>
      </c>
      <c r="GO32" s="81" t="str">
        <f>IF(ISBLANK('Nigeria 2013'!$G$119),"",'Nigeria 2013'!$G$119)</f>
        <v>Yes</v>
      </c>
      <c r="GP32" s="81" t="str">
        <f>IF(ISBLANK('Nigeria 2013'!$G$120),"",'Nigeria 2013'!$G$120)</f>
        <v>Yes</v>
      </c>
      <c r="GQ32" s="81" t="str">
        <f>IF(ISBLANK('Nigeria 2013'!$G$121),"",'Nigeria 2013'!$G$121)</f>
        <v>Yes</v>
      </c>
      <c r="GR32" s="81" t="str">
        <f>IF(ISBLANK('Nigeria 2013'!$G$122),"",'Nigeria 2013'!$G$122)</f>
        <v>Yes</v>
      </c>
      <c r="GS32" s="81" t="str">
        <f>IF(ISBLANK('Nigeria 2013'!$G$123),"",'Nigeria 2013'!$G$123)</f>
        <v>No</v>
      </c>
      <c r="GT32" s="81" t="str">
        <f>IF(ISBLANK('Nigeria 2013'!$G$124),"",'Nigeria 2013'!$G$124)</f>
        <v>Don't know</v>
      </c>
      <c r="GU32" s="81" t="str">
        <f>IF(ISBLANK('Nigeria 2013'!$G$125),"",'Nigeria 2013'!$G$125)</f>
        <v>Don't know</v>
      </c>
      <c r="GV32" s="81" t="str">
        <f>IF(ISBLANK('Nigeria 2013'!$F$126),"",'Nigeria 2013'!$F$126)</f>
        <v>Don't know</v>
      </c>
      <c r="GW32" s="81">
        <f>IF(ISBLANK('Nigeria 2013'!$F$127),"",'Nigeria 2013'!$F$127)</f>
        <v>2010</v>
      </c>
      <c r="GX32" s="81" t="str">
        <f>IF(ISBLANK('Nigeria 2013'!$D$128),"",'Nigeria 2013'!$D$128)</f>
        <v>Essential Drugs List - Fifth Revision</v>
      </c>
      <c r="GY32" s="81" t="str">
        <f>IF(ISBLANK('Nigeria 2013'!$D$129),"",'Nigeria 2013'!$D$129)</f>
        <v/>
      </c>
      <c r="GZ32" s="82"/>
      <c r="HA32" s="81">
        <f>IF(ISBLANK('Nigeria 2013'!$F$131),"",'Nigeria 2013'!$F$131)</f>
        <v>2004</v>
      </c>
      <c r="HB32" s="81" t="str">
        <f>IF(ISBLANK('Nigeria 2013'!$G$132),"",'Nigeria 2013'!$G$132)</f>
        <v>No</v>
      </c>
      <c r="HC32" s="81" t="str">
        <f>IF(ISBLANK('Nigeria 2013'!$G$133),"",'Nigeria 2013'!$G$133)</f>
        <v>No</v>
      </c>
      <c r="HD32" s="81" t="str">
        <f>IF(ISBLANK('Nigeria 2013'!$G$134),"",'Nigeria 2013'!$G$134)</f>
        <v>No</v>
      </c>
      <c r="HE32" s="81" t="str">
        <f>IF(ISBLANK('Nigeria 2013'!$G$135),"",'Nigeria 2013'!$G$135)</f>
        <v>No</v>
      </c>
      <c r="HF32" s="81" t="str">
        <f>IF(ISBLANK('Nigeria 2013'!$D$136),"",'Nigeria 2013'!$D$136)</f>
        <v/>
      </c>
      <c r="HG32" s="90"/>
      <c r="HH32" s="83" t="str">
        <f>IF(ISBLANK('Nigeria 2013'!$G$138),"",'Nigeria 2013'!$G$138)</f>
        <v>Yes</v>
      </c>
      <c r="HI32" s="84"/>
      <c r="HJ32" s="83" t="str">
        <f>IF(ISBLANK('Nigeria 2013'!$G$140),"",'Nigeria 2013'!$G$140)</f>
        <v>No</v>
      </c>
      <c r="HK32" s="83" t="str">
        <f>IF(ISBLANK('Nigeria 2013'!$G$141),"",'Nigeria 2013'!$G$141)</f>
        <v>Yes</v>
      </c>
      <c r="HL32" s="83" t="str">
        <f>IF(ISBLANK('Nigeria 2013'!$G$142),"",'Nigeria 2013'!$G$142)</f>
        <v>Yes</v>
      </c>
      <c r="HM32" s="83" t="str">
        <f>IF(ISBLANK('Nigeria 2013'!$G$143),"",'Nigeria 2013'!$G$143)</f>
        <v>Yes</v>
      </c>
      <c r="HN32" s="83" t="str">
        <f>IF(ISBLANK('Nigeria 2013'!$G$144),"",'Nigeria 2013'!$G$144)</f>
        <v>Yes</v>
      </c>
      <c r="HO32" s="83" t="str">
        <f>IF(ISBLANK('Nigeria 2013'!$G$145),"",'Nigeria 2013'!$G$145)</f>
        <v>Yes</v>
      </c>
      <c r="HP32" s="83" t="str">
        <f>IF(ISBLANK('Nigeria 2013'!$G$146),"",'Nigeria 2013'!$G$146)</f>
        <v>Yes</v>
      </c>
      <c r="HQ32" s="83" t="str">
        <f>IF(ISBLANK('Nigeria 2013'!$G$147),"",'Nigeria 2013'!$G$147)</f>
        <v>Not applicable</v>
      </c>
      <c r="HR32" s="83" t="str">
        <f>IF(ISBLANK('Nigeria 2013'!$G$148),"",'Nigeria 2013'!$G$148)</f>
        <v>Not applicable</v>
      </c>
      <c r="HS32" s="83" t="str">
        <f>IF(ISBLANK('Nigeria 2013'!$F$149),"",'Nigeria 2013'!$F$149)</f>
        <v>01/12-12/12</v>
      </c>
      <c r="HT32" s="83" t="str">
        <f>IF(ISBLANK('Nigeria 2013'!$F$150),"",'Nigeria 2013'!$F$150)</f>
        <v>Periodic Physical Inventory at the CCW, Monthly CCW stock status reports as presented at the contraceptives PSM meetings</v>
      </c>
      <c r="HU32" s="84"/>
      <c r="HV32" s="83" t="str">
        <f>IF(ISBLANK('Nigeria 2013'!$G$152),"",'Nigeria 2013'!$G$152)</f>
        <v>Yes</v>
      </c>
      <c r="HW32" s="83" t="str">
        <f>IF(ISBLANK('Nigeria 2013'!$G$153),"",'Nigeria 2013'!$G$153)</f>
        <v>No</v>
      </c>
      <c r="HX32" s="88" t="str">
        <f>IF(ISBLANK('Nigeria 2013'!$D$154),"",'Nigeria 2013'!$D$154)</f>
        <v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v>
      </c>
      <c r="HY32" s="762" t="s">
        <v>280</v>
      </c>
    </row>
    <row r="33" spans="1:233" ht="39.950000000000003" customHeight="1">
      <c r="A33" s="846" t="s">
        <v>305</v>
      </c>
      <c r="B33" s="85"/>
      <c r="C33" s="72" t="str">
        <f>IF(ISBLANK('Pakistan 2013'!$H$12),"",'Pakistan 2013'!$H$12)</f>
        <v>Yes</v>
      </c>
      <c r="D33" s="72" t="str">
        <f>IF(ISBLANK('Pakistan 2013'!$D$13),"",'Pakistan 2013'!$D$13)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E33" s="107"/>
      <c r="F33" s="72" t="str">
        <f>IF(ISBLANK('Pakistan 2013'!$D$15),"",'Pakistan 2013'!$D$15)</f>
        <v>Yes</v>
      </c>
      <c r="G33" s="72" t="str">
        <f>IF(ISBLANK('Pakistan 2013'!$F$15),"",'Pakistan 2013'!$F$15)</f>
        <v>GreenStar Social Marketing, Pakistan</v>
      </c>
      <c r="H33" s="72" t="str">
        <f>IF(ISBLANK('Pakistan 2013'!$D$16),"",'Pakistan 2013'!$D$16)</f>
        <v>Yes</v>
      </c>
      <c r="I33" s="72" t="str">
        <f>IF(ISBLANK('Pakistan 2013'!$F$16),"",'Pakistan 2013'!$F$16)</f>
        <v>Family Planning Association of Pakistan</v>
      </c>
      <c r="J33" s="72" t="str">
        <f>IF(ISBLANK('Pakistan 2013'!$D$17),"",'Pakistan 2013'!$D$17)</f>
        <v>No</v>
      </c>
      <c r="K33" s="72" t="str">
        <f>IF(ISBLANK('Pakistan 2013'!$F$17),"",'Pakistan 2013'!$F$17)</f>
        <v/>
      </c>
      <c r="L33" s="72" t="str">
        <f>IF(ISBLANK('Pakistan 2013'!$D$18),"",'Pakistan 2013'!$D$18)</f>
        <v>Yes</v>
      </c>
      <c r="M33" s="72" t="str">
        <f>IF(ISBLANK('Pakistan 2013'!$F$18),"",'Pakistan 2013'!$F$18)</f>
        <v>USAID, DFID</v>
      </c>
      <c r="N33" s="72" t="str">
        <f>IF(ISBLANK('Pakistan 2013'!$D$19),"",'Pakistan 2013'!$D$19)</f>
        <v>Yes</v>
      </c>
      <c r="O33" s="72" t="str">
        <f>IF(ISBLANK('Pakistan 2013'!$F$19),"",'Pakistan 2013'!$F$19)</f>
        <v>UNFPA</v>
      </c>
      <c r="P33" s="72" t="str">
        <f>IF(ISBLANK('Pakistan 2013'!$D$20),"",'Pakistan 2013'!$D$20)</f>
        <v>Yes</v>
      </c>
      <c r="Q33" s="72" t="str">
        <f>IF(ISBLANK('Pakistan 2013'!$F$20),"",'Pakistan 2013'!$F$20)</f>
        <v>Ministry of Health is devolved under 18th Constitutional Amendment. Its functions are devolved to provinces. The RHCS committee has the provincial secretaries as members.</v>
      </c>
      <c r="R33" s="72" t="str">
        <f>IF(ISBLANK('Pakistan 2013'!$D$21),"",'Pakistan 2013'!$D$21)</f>
        <v>No</v>
      </c>
      <c r="S33" s="72" t="str">
        <f>IF(ISBLANK('Pakistan 2013'!$F$21),"",'Pakistan 2013'!$F$21)</f>
        <v/>
      </c>
      <c r="T33" s="72" t="str">
        <f>IF(ISBLANK('Pakistan 2013'!$D$22),"",'Pakistan 2013'!$D$22)</f>
        <v>Yes</v>
      </c>
      <c r="U33" s="72" t="str">
        <f>IF(ISBLANK('Pakistan 2013'!$F$22),"",'Pakistan 2013'!$F$22)</f>
        <v>Population Program Wing, Planning and Development Division</v>
      </c>
      <c r="V33" s="72" t="str">
        <f>IF(ISBLANK('Pakistan 2013'!$D$23),"",'Pakistan 2013'!$D$23)</f>
        <v>No</v>
      </c>
      <c r="W33" s="72" t="str">
        <f>IF(ISBLANK('Pakistan 2013'!$F$23),"",'Pakistan 2013'!$F$23)</f>
        <v/>
      </c>
      <c r="X33" s="72" t="str">
        <f>IF(ISBLANK('Pakistan 2013'!$H$24),"",'Pakistan 2013'!$H$24)</f>
        <v>Don't know</v>
      </c>
      <c r="Y33" s="72" t="str">
        <f>IF(ISBLANK('Pakistan 2013'!$H$25),"",'Pakistan 2013'!$H$25)</f>
        <v>Yes</v>
      </c>
      <c r="Z33" s="72" t="str">
        <f>IF(ISBLANK('Pakistan 2013'!$D$26),"",'Pakistan 2013'!$D$26)</f>
        <v>Yes</v>
      </c>
      <c r="AA33" s="72" t="str">
        <f>IF(ISBLANK('Pakistan 2013'!$F$26),"",'Pakistan 2013'!$F$26)</f>
        <v>Planning &amp; Development Division</v>
      </c>
      <c r="AB33" s="72" t="str">
        <f>IF(ISBLANK('Pakistan 2013'!$H$26),"",'Pakistan 2013'!$H$26)</f>
        <v>Additional Secretary Javaid Akhtar</v>
      </c>
      <c r="AC33" s="86"/>
      <c r="AD33" s="73" t="str">
        <f>IF(ISBLANK('Pakistan 2013'!$F$28),"",'Pakistan 2013'!$F$28)</f>
        <v>July</v>
      </c>
      <c r="AE33" s="73" t="str">
        <f>IF(ISBLANK('Pakistan 2013'!$H$28),"",'Pakistan 2013'!$H$28)</f>
        <v>June</v>
      </c>
      <c r="AF33" s="371">
        <f>IF(ISBLANK('Pakistan 2013'!$G$29),"",'Pakistan 2013'!$G$29)</f>
        <v>22000000</v>
      </c>
      <c r="AG33" s="109" t="str">
        <f>IF(ISBLANK('Pakistan 2013'!$E$30),"",'Pakistan 2013'!$E$30)</f>
        <v xml:space="preserve">07/11 - 06/12 </v>
      </c>
      <c r="AH33" s="109" t="str">
        <f>IF(ISBLANK('Pakistan 2013'!$G$30),"",'Pakistan 2013'!$G$30)</f>
        <v>USAID | DELIVER PROJECT</v>
      </c>
      <c r="AI33" s="109" t="str">
        <f>IF(ISBLANK('Pakistan 2013'!$H$31),"",'Pakistan 2013'!$H$31)</f>
        <v>Yes</v>
      </c>
      <c r="AJ33" s="74" t="str">
        <f>IF(ISBLANK('Pakistan 2013'!$H$32),"",'Pakistan 2013'!$H$32)</f>
        <v>Yes</v>
      </c>
      <c r="AK33" s="74">
        <f>IF(ISBLANK('Pakistan 2013'!$E$35),"",'Pakistan 2013'!$E$35)</f>
        <v>5700000</v>
      </c>
      <c r="AL33" s="73" t="str">
        <f>IF(ISBLANK('Pakistan 2013'!$F$35),"",'Pakistan 2013'!$F$35)</f>
        <v>07/11 - 06/12</v>
      </c>
      <c r="AM33" s="73" t="str">
        <f>IF(ISBLANK('Pakistan 2013'!$G$35),"",'Pakistan 2013'!$G$35)</f>
        <v>Planning and Development Division</v>
      </c>
      <c r="AN33" s="73" t="str">
        <f>IF(ISBLANK('Pakistan 2013'!$H$35),"",'Pakistan 2013'!$H$35)</f>
        <v xml:space="preserve">The federal government had allocated $28.5 million for contraceptive procurement for a five-year period, to ensure commodity availability before provinces take up the procurement financing (beyond June 2015), as per the 18th Amendment. However, no funds have been spent on contraceptive procurement yet. </v>
      </c>
      <c r="AO33" s="74">
        <f>IF(ISBLANK('Pakistan 2013'!$E$36),"",'Pakistan 2013'!$E$36)</f>
        <v>0</v>
      </c>
      <c r="AP33" s="73" t="str">
        <f>IF(ISBLANK('Pakistan 2013'!$F$36),"",'Pakistan 2013'!$F$36)</f>
        <v>07/11 - 06/12</v>
      </c>
      <c r="AQ33" s="73" t="str">
        <f>IF(ISBLANK('Pakistan 2013'!$G$36),"",'Pakistan 2013'!$G$36)</f>
        <v/>
      </c>
      <c r="AR33" s="73" t="str">
        <f>IF(ISBLANK('Pakistan 2013'!$H$36),"",'Pakistan 2013'!$H$36)</f>
        <v/>
      </c>
      <c r="AS33" s="74">
        <f>IF(ISBLANK('Pakistan 2013'!$E$37),"",'Pakistan 2013'!$E$37)</f>
        <v>5700000</v>
      </c>
      <c r="AT33" s="73" t="str">
        <f>IF(ISBLANK('Pakistan 2013'!$H$37),"",'Pakistan 2013'!$H$37)</f>
        <v/>
      </c>
      <c r="AU33" s="73" t="str">
        <f>IF(ISBLANK('Pakistan 2013'!$H$38),"",'Pakistan 2013'!$H$38)</f>
        <v>No</v>
      </c>
      <c r="AV33" s="73" t="str">
        <f>IF(ISBLANK('Pakistan 2013'!$D$41),"",'Pakistan 2013'!$D$41)</f>
        <v>No</v>
      </c>
      <c r="AW33" s="73" t="str">
        <f>IF(ISBLANK('Pakistan 2013'!$D$42),"",'Pakistan 2013'!$D$42)</f>
        <v>Not applicable</v>
      </c>
      <c r="AX33" s="74">
        <f>IF(ISBLANK('Pakistan 2013'!$E$41),"",'Pakistan 2013'!$E$41)</f>
        <v>0</v>
      </c>
      <c r="AY33" s="74" t="str">
        <f>IF(ISBLANK('Pakistan 2013'!$F$41),"",'Pakistan 2013'!$F$41)</f>
        <v>07/11 - 06/12</v>
      </c>
      <c r="AZ33" s="74" t="str">
        <f>IF(ISBLANK('Pakistan 2013'!$G$41),"",'Pakistan 2013'!$G$41)</f>
        <v/>
      </c>
      <c r="BA33" s="73" t="str">
        <f>IF(ISBLANK('Pakistan 2013'!$H$41),"",'Pakistan 2013'!$H$41)</f>
        <v>As mentioned earler, no funds have yet been spent on contraceptive procurement out of the allocated $28.5 million (for a five-year period).</v>
      </c>
      <c r="BB33" s="73" t="str">
        <f>IF(ISBLANK('Pakistan 2013'!$D$43),"",'Pakistan 2013'!$D$43)</f>
        <v>No</v>
      </c>
      <c r="BC33" s="74" t="str">
        <f>IF(ISBLANK('Pakistan 2013'!$D$44),"",'Pakistan 2013'!$D$44)</f>
        <v>Not applicable</v>
      </c>
      <c r="BD33" s="74">
        <f>IF(ISBLANK('Pakistan 2013'!$E$43),"",'Pakistan 2013'!$E$43)</f>
        <v>0</v>
      </c>
      <c r="BE33" s="74" t="str">
        <f>IF(ISBLANK('Pakistan 2013'!$F$43),"",'Pakistan 2013'!$F$43)</f>
        <v>07/11 - 06/12</v>
      </c>
      <c r="BF33" s="74" t="str">
        <f>IF(ISBLANK('Pakistan 2013'!$G$43),"",'Pakistan 2013'!$G$43)</f>
        <v/>
      </c>
      <c r="BG33" s="73" t="str">
        <f>IF(ISBLANK('Pakistan 2013'!$H$43),"",'Pakistan 2013'!$H$43)</f>
        <v/>
      </c>
      <c r="BH33" s="763">
        <f>IF(ISBLANK('Pakistan 2013'!$E$45),"",'Pakistan 2013'!$E$45)</f>
        <v>0</v>
      </c>
      <c r="BI33" s="73" t="str">
        <f>IF(ISBLANK('Pakistan 2013'!$H$45),"",'Pakistan 2013'!$H$45)</f>
        <v/>
      </c>
      <c r="BJ33" s="75"/>
      <c r="BK33" s="73" t="str">
        <f>IF(ISBLANK('Pakistan 2013'!$D$49),"",'Pakistan 2013'!$D$49)</f>
        <v>Yes</v>
      </c>
      <c r="BL33" s="74" t="str">
        <f>IF(ISBLANK('Pakistan 2013'!$D$50),"",'Pakistan 2013'!$D$50)</f>
        <v>USAID</v>
      </c>
      <c r="BM33" s="74">
        <f>IF(ISBLANK('Pakistan 2013'!$E$49),"",'Pakistan 2013'!$E$49)</f>
        <v>20000000</v>
      </c>
      <c r="BN33" s="74" t="str">
        <f>IF(ISBLANK('Pakistan 2013'!$F$49),"",'Pakistan 2013'!$F$49)</f>
        <v>07/11 - 06/12</v>
      </c>
      <c r="BO33" s="74" t="str">
        <f>IF(ISBLANK('Pakistan 2013'!$G$49),"",'Pakistan 2013'!$G$49)</f>
        <v>CPT 2011/12</v>
      </c>
      <c r="BP33" s="73" t="str">
        <f>IF(ISBLANK('Pakistan 2013'!$H$49),"",'Pakistan 2013'!$H$49)</f>
        <v>Contraceptive commodity support from USAID for CPT 2011 &amp; 2012</v>
      </c>
      <c r="BQ33" s="73" t="str">
        <f>IF(ISBLANK('Pakistan 2013'!$D$51),"",'Pakistan 2013'!$D$51)</f>
        <v>No</v>
      </c>
      <c r="BR33" s="74">
        <f>IF(ISBLANK('Pakistan 2013'!$E$51),"",'Pakistan 2013'!$E$51)</f>
        <v>0</v>
      </c>
      <c r="BS33" s="74" t="str">
        <f>IF(ISBLANK('Pakistan 2013'!$F$51),"",'Pakistan 2013'!$F$51)</f>
        <v>07/11 - 06/12</v>
      </c>
      <c r="BT33" s="89" t="str">
        <f>IF(ISBLANK('Pakistan 2013'!$G$51),"",'Pakistan 2013'!$G$51)</f>
        <v/>
      </c>
      <c r="BU33" s="74" t="str">
        <f>IF(ISBLANK('Pakistan 2013'!$H$51),"",'Pakistan 2013'!$H$51)</f>
        <v/>
      </c>
      <c r="BV33" s="73" t="str">
        <f>IF(ISBLANK('Pakistan 2013'!$D$52),"",'Pakistan 2013'!$D$52)</f>
        <v>No</v>
      </c>
      <c r="BW33" s="74">
        <f>IF(ISBLANK('Pakistan 2013'!$E$52),"",'Pakistan 2013'!$E$52)</f>
        <v>0</v>
      </c>
      <c r="BX33" s="73" t="str">
        <f>IF(ISBLANK('Pakistan 2013'!$F$52),"",'Pakistan 2013'!$F$52)</f>
        <v>07/11 - 06/12</v>
      </c>
      <c r="BY33" s="74" t="str">
        <f>IF(ISBLANK('Pakistan 2013'!$G$52),"",'Pakistan 2013'!$G$52)</f>
        <v/>
      </c>
      <c r="BZ33" s="74" t="str">
        <f>IF(ISBLANK('Pakistan 2013'!$H$52),"",'Pakistan 2013'!$H$52)</f>
        <v/>
      </c>
      <c r="CA33" s="763">
        <f>IF(ISBLANK('Pakistan 2013'!$E$53),"",'Pakistan 2013'!$E$53)</f>
        <v>20000000</v>
      </c>
      <c r="CB33" s="74" t="str">
        <f>IF(ISBLANK('Pakistan 2013'!$H$53),"",'Pakistan 2013'!$H$53)</f>
        <v/>
      </c>
      <c r="CC33" s="76">
        <f>IF(ISBLANK('Pakistan 2013'!$F$56),"",'Pakistan 2013'!$F$56)</f>
        <v>0</v>
      </c>
      <c r="CD33" s="73" t="str">
        <f>IF(ISBLANK('Pakistan 2013'!$G$56),"",'Pakistan 2013'!$G$56)</f>
        <v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v>
      </c>
      <c r="CE33" s="76" t="str">
        <f>IF(ISBLANK('Pakistan 2013'!$F$57),"",'Pakistan 2013'!$F$57)</f>
        <v>Not applicable</v>
      </c>
      <c r="CF33" s="73" t="str">
        <f>IF(ISBLANK('Pakistan 2013'!$G$57),"",'Pakistan 2013'!$G$57)</f>
        <v xml:space="preserve">Comments:
</v>
      </c>
      <c r="CG33" s="76">
        <f>IF(ISBLANK('Pakistan 2013'!$F$58),"",'Pakistan 2013'!$F$58)</f>
        <v>0.90909090909090906</v>
      </c>
      <c r="CH33" s="73" t="str">
        <f>IF(ISBLANK('Pakistan 2013'!$G$58),"",'Pakistan 2013'!$G$58)</f>
        <v xml:space="preserve">Comments: Most of the contraceptive requirement for FY2011/12 has been fulfilled through USAID commodity support. </v>
      </c>
      <c r="CI33" s="73" t="str">
        <f>IF(ISBLANK('Pakistan 2013'!$F$59),"",'Pakistan 2013'!$F$59)</f>
        <v/>
      </c>
      <c r="CJ33" s="73" t="str">
        <f>IF(ISBLANK('Pakistan 2013'!$G$59),"",'Pakistan 2013'!$G$59)</f>
        <v xml:space="preserve">Comments:
</v>
      </c>
      <c r="CK33" s="73" t="str">
        <f>IF(ISBLANK('Pakistan 2013'!$F$61),"",'Pakistan 2013'!$F$61)</f>
        <v>Not applicable</v>
      </c>
      <c r="CL33" s="73" t="str">
        <f>IF(ISBLANK('Pakistan 2013'!$F$62),"",'Pakistan 2013'!$F$62)</f>
        <v>Not applicable</v>
      </c>
      <c r="CM33" s="73" t="str">
        <f>IF(ISBLANK('Pakistan 2013'!$F$63),"",'Pakistan 2013'!$F$63)</f>
        <v>Not applicable</v>
      </c>
      <c r="CN33" s="73" t="str">
        <f>IF(ISBLANK('Pakistan 2013'!$D$64),"",'Pakistan 2013'!$D$64)</f>
        <v/>
      </c>
      <c r="CO33" s="106"/>
      <c r="CP33" s="77"/>
      <c r="CQ33" s="78" t="str">
        <f>IF(ISBLANK('Pakistan 2013'!$D$68),"",'Pakistan 2013'!$D$68)</f>
        <v>Yes</v>
      </c>
      <c r="CR33" s="78" t="str">
        <f>IF(ISBLANK('Pakistan 2013'!$D$69),"",'Pakistan 2013'!$D$69)</f>
        <v>Yes</v>
      </c>
      <c r="CS33" s="78" t="str">
        <f>IF(ISBLANK('Pakistan 2013'!$D$70),"",'Pakistan 2013'!$D$70)</f>
        <v>Yes</v>
      </c>
      <c r="CT33" s="78" t="str">
        <f>IF(ISBLANK('Pakistan 2013'!$D$71),"",'Pakistan 2013'!$D$71)</f>
        <v>Yes</v>
      </c>
      <c r="CU33" s="78" t="str">
        <f>IF(ISBLANK('Pakistan 2013'!$D$72),"",'Pakistan 2013'!$D$72)</f>
        <v>Yes</v>
      </c>
      <c r="CV33" s="78" t="str">
        <f>IF(ISBLANK('Pakistan 2013'!$D$73),"",'Pakistan 2013'!$D$73)</f>
        <v>Yes</v>
      </c>
      <c r="CW33" s="78" t="str">
        <f>IF(ISBLANK('Pakistan 2013'!$D$74),"",'Pakistan 2013'!$D$74)</f>
        <v>No</v>
      </c>
      <c r="CX33" s="78" t="str">
        <f>IF(ISBLANK('Pakistan 2013'!$D$75),"",'Pakistan 2013'!$D$75)</f>
        <v>Yes</v>
      </c>
      <c r="CY33" s="78" t="str">
        <f>IF(ISBLANK('Pakistan 2013'!$D$76),"",'Pakistan 2013'!$D$76)</f>
        <v>Yes</v>
      </c>
      <c r="CZ33" s="78" t="str">
        <f>IF(ISBLANK('Pakistan 2013'!$D$77),"",'Pakistan 2013'!$D$77)</f>
        <v>Yes</v>
      </c>
      <c r="DA33" s="78" t="str">
        <f>IF(ISBLANK('Pakistan 2013'!$D$78),"",'Pakistan 2013'!$D$78)</f>
        <v>No</v>
      </c>
      <c r="DB33" s="78" t="str">
        <f>IF(ISBLANK('Pakistan 2013'!$D$79),"",'Pakistan 2013'!$D$79)</f>
        <v/>
      </c>
      <c r="DC33" s="77"/>
      <c r="DD33" s="78" t="str">
        <f>IF(ISBLANK('Pakistan 2013'!$F$68),"",'Pakistan 2013'!$F$68)</f>
        <v>Yes</v>
      </c>
      <c r="DE33" s="78" t="str">
        <f>IF(ISBLANK('Pakistan 2013'!$F$69),"",'Pakistan 2013'!$F$69)</f>
        <v>Yes</v>
      </c>
      <c r="DF33" s="78" t="str">
        <f>IF(ISBLANK('Pakistan 2013'!$F$70),"",'Pakistan 2013'!$F$70)</f>
        <v>Yes</v>
      </c>
      <c r="DG33" s="78" t="str">
        <f>IF(ISBLANK('Pakistan 2013'!$F$71),"",'Pakistan 2013'!$F$71)</f>
        <v>Yes</v>
      </c>
      <c r="DH33" s="78" t="str">
        <f>IF(ISBLANK('Pakistan 2013'!$F$72),"",'Pakistan 2013'!$F$72)</f>
        <v>Yes</v>
      </c>
      <c r="DI33" s="78" t="str">
        <f>IF(ISBLANK('Pakistan 2013'!$F$73),"",'Pakistan 2013'!$F$73)</f>
        <v>Yes</v>
      </c>
      <c r="DJ33" s="78" t="str">
        <f>IF(ISBLANK('Pakistan 2013'!$F$74),"",'Pakistan 2013'!$F$74)</f>
        <v>No</v>
      </c>
      <c r="DK33" s="78" t="str">
        <f>IF(ISBLANK('Pakistan 2013'!$F$75),"",'Pakistan 2013'!$F$75)</f>
        <v>Yes</v>
      </c>
      <c r="DL33" s="78" t="str">
        <f>IF(ISBLANK('Pakistan 2013'!$F$76),"",'Pakistan 2013'!$F$76)</f>
        <v>Yes</v>
      </c>
      <c r="DM33" s="78" t="str">
        <f>IF(ISBLANK('Pakistan 2013'!$F$77),"",'Pakistan 2013'!$F$77)</f>
        <v>Yes</v>
      </c>
      <c r="DN33" s="78" t="str">
        <f>IF(ISBLANK('Pakistan 2013'!$F$78),"",'Pakistan 2013'!$F$78)</f>
        <v>No</v>
      </c>
      <c r="DO33" s="78" t="str">
        <f>IF(ISBLANK('Pakistan 2013'!$F$79),"",'Pakistan 2013'!$F$79)</f>
        <v/>
      </c>
      <c r="DP33" s="79"/>
      <c r="DQ33" s="78" t="str">
        <f>IF(ISBLANK('Pakistan 2013'!$G$68),"",'Pakistan 2013'!$G$68)</f>
        <v>Yes</v>
      </c>
      <c r="DR33" s="78" t="str">
        <f>IF(ISBLANK('Pakistan 2013'!$G$69),"",'Pakistan 2013'!$G$69)</f>
        <v>No</v>
      </c>
      <c r="DS33" s="78" t="str">
        <f>IF(ISBLANK('Pakistan 2013'!$G$70),"",'Pakistan 2013'!$G$70)</f>
        <v>Yes</v>
      </c>
      <c r="DT33" s="78" t="str">
        <f>IF(ISBLANK('Pakistan 2013'!$G$71),"",'Pakistan 2013'!$G$71)</f>
        <v>Yes</v>
      </c>
      <c r="DU33" s="78" t="str">
        <f>IF(ISBLANK('Pakistan 2013'!$G$72),"",'Pakistan 2013'!$G$72)</f>
        <v>Yes</v>
      </c>
      <c r="DV33" s="78" t="str">
        <f>IF(ISBLANK('Pakistan 2013'!$G$73),"",'Pakistan 2013'!$G$73)</f>
        <v>Yes</v>
      </c>
      <c r="DW33" s="78" t="str">
        <f>IF(ISBLANK('Pakistan 2013'!$G$74),"",'Pakistan 2013'!$G$74)</f>
        <v>Yes</v>
      </c>
      <c r="DX33" s="78" t="str">
        <f>IF(ISBLANK('Pakistan 2013'!$G$75),"",'Pakistan 2013'!$G$75)</f>
        <v>Yes</v>
      </c>
      <c r="DY33" s="78" t="str">
        <f>IF(ISBLANK('Pakistan 2013'!$G$76),"",'Pakistan 2013'!$G$76)</f>
        <v>Yes</v>
      </c>
      <c r="DZ33" s="78" t="str">
        <f>IF(ISBLANK('Pakistan 2013'!$G$77),"",'Pakistan 2013'!$G$77)</f>
        <v>Yes</v>
      </c>
      <c r="EA33" s="78" t="str">
        <f>IF(ISBLANK('Pakistan 2013'!$G$78),"",'Pakistan 2013'!$G$78)</f>
        <v>Yes</v>
      </c>
      <c r="EB33" s="78" t="str">
        <f>IF(ISBLANK('Pakistan 2013'!$G$79),"",'Pakistan 2013'!$G$79)</f>
        <v/>
      </c>
      <c r="EC33" s="79"/>
      <c r="ED33" s="78" t="str">
        <f>IF(ISBLANK('Pakistan 2013'!$H$68),"",'Pakistan 2013'!$H$68)</f>
        <v>Yes</v>
      </c>
      <c r="EE33" s="78" t="str">
        <f>IF(ISBLANK('Pakistan 2013'!$H$69),"",'Pakistan 2013'!$H$69)</f>
        <v>No</v>
      </c>
      <c r="EF33" s="78" t="str">
        <f>IF(ISBLANK('Pakistan 2013'!$H$70),"",'Pakistan 2013'!$H$70)</f>
        <v>Yes</v>
      </c>
      <c r="EG33" s="78" t="str">
        <f>IF(ISBLANK('Pakistan 2013'!$H$71),"",'Pakistan 2013'!$H$71)</f>
        <v>Yes</v>
      </c>
      <c r="EH33" s="78" t="str">
        <f>IF(ISBLANK('Pakistan 2013'!$H$72),"",'Pakistan 2013'!$H$72)</f>
        <v>Yes</v>
      </c>
      <c r="EI33" s="78" t="str">
        <f>IF(ISBLANK('Pakistan 2013'!$H$73),"",'Pakistan 2013'!$H$73)</f>
        <v>Yes</v>
      </c>
      <c r="EJ33" s="78" t="str">
        <f>IF(ISBLANK('Pakistan 2013'!$H$74),"",'Pakistan 2013'!$H$74)</f>
        <v>No</v>
      </c>
      <c r="EK33" s="78" t="str">
        <f>IF(ISBLANK('Pakistan 2013'!$H$75),"",'Pakistan 2013'!$H$75)</f>
        <v>Yes</v>
      </c>
      <c r="EL33" s="78" t="str">
        <f>IF(ISBLANK('Pakistan 2013'!$H$76),"",'Pakistan 2013'!$H$76)</f>
        <v>No</v>
      </c>
      <c r="EM33" s="78" t="str">
        <f>IF(ISBLANK('Pakistan 2013'!$H$77),"",'Pakistan 2013'!$H$77)</f>
        <v>Yes</v>
      </c>
      <c r="EN33" s="78" t="str">
        <f>IF(ISBLANK('Pakistan 2013'!$H$78),"",'Pakistan 2013'!$H$78)</f>
        <v>Yes</v>
      </c>
      <c r="EO33" s="78" t="str">
        <f>IF(ISBLANK('Pakistan 2013'!$H$79),"",'Pakistan 2013'!$H$79)</f>
        <v/>
      </c>
      <c r="EP33" s="78" t="str">
        <f>IF(ISBLANK('Pakistan 2013'!$D$80),"",'Pakistan 2013'!$D$80)</f>
        <v/>
      </c>
      <c r="EQ33" s="80"/>
      <c r="ER33" s="81" t="str">
        <f>IF(ISBLANK('Pakistan 2013'!$H$82),"",'Pakistan 2013'!$H$82)</f>
        <v>Yes</v>
      </c>
      <c r="ES33" s="81" t="str">
        <f>IF(ISBLANK('Pakistan 2013'!$C$85),"",'Pakistan 2013'!$C$85)</f>
        <v xml:space="preserve">Planning Comission performa-1 details the contraceptive financing strategy for five years </v>
      </c>
      <c r="ET33" s="81" t="str">
        <f>IF(ISBLANK('Pakistan 2013'!$D$85),"",'Pakistan 2013'!$D$85)</f>
        <v>2011-2015</v>
      </c>
      <c r="EU33" s="81" t="str">
        <f>IF(ISBLANK('Pakistan 2013'!$F$85),"",'Pakistan 2013'!$F$85)</f>
        <v>Yes</v>
      </c>
      <c r="EV33" s="81" t="str">
        <f>IF(ISBLANK('Pakistan 2013'!$G$85),"",'Pakistan 2013'!$G$85)</f>
        <v>Yes</v>
      </c>
      <c r="EW33" s="81" t="str">
        <f>IF(ISBLANK('Pakistan 2013'!$F$86),"",'Pakistan 2013'!$F$86)</f>
        <v>Yes</v>
      </c>
      <c r="EX33" s="81" t="str">
        <f>IF(ISBLANK('Pakistan 2013'!$E$87),"",'Pakistan 2013'!$E$87)</f>
        <v>NGO, social marketing, and commercial sectors</v>
      </c>
      <c r="EY33" s="81" t="str">
        <f>IF(ISBLANK('Pakistan 2013'!$E$88),"",'Pakistan 2013'!$E$88)</f>
        <v xml:space="preserve">Aluminium foil, PVC, syringes and vials (used for packaging contraceptive products) have a regulatory duty and income tax @ 1% and 4% for all the aforementioned products; a customs duty of 5%, 10%, 14.79% and 5% respectively; and a sales tax of 16%, 21%, 16% and 16% respectively.  </v>
      </c>
      <c r="EZ33" s="81" t="str">
        <f>IF(ISBLANK('Pakistan 2013'!$H$89),"",'Pakistan 2013'!$H$89)</f>
        <v>Yes</v>
      </c>
      <c r="FA33" s="81" t="str">
        <f>IF(ISBLANK('Pakistan 2013'!$D$90),"",'Pakistan 2013'!$D$90)</f>
        <v>INGOs need to seek exemptions for subsidised contraceptive marketing/distribution for donated/in-kind contraceptive items</v>
      </c>
      <c r="FB33" s="81" t="str">
        <f>IF(ISBLANK('Pakistan 2013'!$H$91),"",'Pakistan 2013'!$H$91)</f>
        <v>Yes</v>
      </c>
      <c r="FC33" s="81" t="str">
        <f>IF(ISBLANK('Pakistan 2013'!$D$92),"",'Pakistan 2013'!$D$92)</f>
        <v>1. High political will; 2. Exemption from all duties creates a conducive environment for producers like ZAFA and Schering and; 3. Over the counter availability</v>
      </c>
      <c r="FD33" s="276"/>
      <c r="FE33" s="81" t="str">
        <f>IF(ISBLANK('Pakistan 2013'!$D$95),"",'Pakistan 2013'!$D$95)</f>
        <v>Community health worker</v>
      </c>
      <c r="FF33" s="81" t="str">
        <f>IF(ISBLANK('Pakistan 2013'!$G$95),"",'Pakistan 2013'!$G$95)</f>
        <v>Community health worker</v>
      </c>
      <c r="FG33" s="81" t="str">
        <f>IF(ISBLANK('Pakistan 2013'!$D$96),"",'Pakistan 2013'!$D$96)</f>
        <v>Community health worker</v>
      </c>
      <c r="FH33" s="81" t="str">
        <f>IF(ISBLANK('Pakistan 2013'!$G$96),"",'Pakistan 2013'!$G$96)</f>
        <v>Community health worker</v>
      </c>
      <c r="FI33" s="81" t="str">
        <f>IF(ISBLANK('Pakistan 2013'!$D$97),"",'Pakistan 2013'!$D$97)</f>
        <v>Doctor</v>
      </c>
      <c r="FJ33" s="81" t="str">
        <f>IF(ISBLANK('Pakistan 2013'!$G$97),"",'Pakistan 2013'!$G$97)</f>
        <v>Doctor</v>
      </c>
      <c r="FK33" s="81" t="str">
        <f>IF(ISBLANK('Pakistan 2013'!$D$98),"",'Pakistan 2013'!$D$98)</f>
        <v>Auxiliary nurse midwife</v>
      </c>
      <c r="FL33" s="81" t="str">
        <f>IF(ISBLANK('Pakistan 2013'!$G$98),"",'Pakistan 2013'!$G$98)</f>
        <v>Auxiliary nurse midwife</v>
      </c>
      <c r="FM33" s="81" t="str">
        <f>IF(ISBLANK('Pakistan 2013'!$D$99),"",'Pakistan 2013'!$D$99)</f>
        <v>Community health worker</v>
      </c>
      <c r="FN33" s="81" t="str">
        <f>IF(ISBLANK('Pakistan 2013'!$G$99),"",'Pakistan 2013'!$G$99)</f>
        <v>Community health worker</v>
      </c>
      <c r="FO33" s="81" t="str">
        <f>IF(ISBLANK('Pakistan 2013'!$D$100),"",'Pakistan 2013'!$D$100)</f>
        <v>Auxiliary nurse midwife</v>
      </c>
      <c r="FP33" s="81" t="str">
        <f>IF(ISBLANK('Pakistan 2013'!$G$100),"",'Pakistan 2013'!$G$100)</f>
        <v>Auxiliary nurse</v>
      </c>
      <c r="FQ33" s="81" t="str">
        <f>IF(ISBLANK('Pakistan 2013'!$D$101),"",'Pakistan 2013'!$D$101)</f>
        <v>Doctor</v>
      </c>
      <c r="FR33" s="81" t="str">
        <f>IF(ISBLANK('Pakistan 2013'!$G$101),"",'Pakistan 2013'!$G$101)</f>
        <v>Doctor</v>
      </c>
      <c r="FS33" s="81" t="str">
        <f>IF(ISBLANK('Pakistan 2013'!$D$102),"",'Pakistan 2013'!$D$102)</f>
        <v>Not applicable</v>
      </c>
      <c r="FT33" s="81" t="str">
        <f>IF(ISBLANK('Pakistan 2013'!$G$102),"",'Pakistan 2013'!$G$102)</f>
        <v>Not applicable</v>
      </c>
      <c r="FU33" s="81" t="str">
        <f>IF(ISBLANK('Pakistan 2013'!$D$103),"",'Pakistan 2013'!$D$103)</f>
        <v>Only trained doctors can perform surgical contraception and insert implants.</v>
      </c>
      <c r="FV33" s="87"/>
      <c r="FW33" s="81" t="str">
        <f>IF(ISBLANK('Pakistan 2013'!$D$106),"",'Pakistan 2013'!$D$106)</f>
        <v>Yes</v>
      </c>
      <c r="FX33" s="81" t="str">
        <f>IF(ISBLANK('Pakistan 2013'!$E$106),"",'Pakistan 2013'!$E$106)</f>
        <v xml:space="preserve">Pakistani law allows distribution of contraceptives only to married women of reproductive age. However, most contraceptives can be received over the counter. </v>
      </c>
      <c r="FY33" s="81" t="str">
        <f>IF(ISBLANK('Pakistan 2013'!$H$106),"",'Pakistan 2013'!$H$106)</f>
        <v>Don't know</v>
      </c>
      <c r="FZ33" s="81" t="str">
        <f>IF(ISBLANK('Pakistan 2013'!$D$107),"",'Pakistan 2013'!$D$107)</f>
        <v>No</v>
      </c>
      <c r="GA33" s="81" t="str">
        <f>IF(ISBLANK('Pakistan 2013'!$E$107),"",'Pakistan 2013'!$E$107)</f>
        <v/>
      </c>
      <c r="GB33" s="81" t="str">
        <f>IF(ISBLANK('Pakistan 2013'!$H$107),"",'Pakistan 2013'!$H$107)</f>
        <v/>
      </c>
      <c r="GC33" s="81" t="str">
        <f>IF(ISBLANK('Pakistan 2013'!$D$108),"",'Pakistan 2013'!$D$108)</f>
        <v>No</v>
      </c>
      <c r="GD33" s="81" t="str">
        <f>IF(ISBLANK('Pakistan 2013'!$E$108),"",'Pakistan 2013'!$E$108)</f>
        <v/>
      </c>
      <c r="GE33" s="81" t="str">
        <f>IF(ISBLANK('Pakistan 2013'!$H$108),"",'Pakistan 2013'!$H$108)</f>
        <v/>
      </c>
      <c r="GF33" s="82"/>
      <c r="GG33" s="81" t="str">
        <f>IF(ISBLANK('Pakistan 2013'!$G$111),"",'Pakistan 2013'!$G$111)</f>
        <v>No</v>
      </c>
      <c r="GH33" s="81" t="str">
        <f>IF(ISBLANK('Pakistan 2013'!$G$112),"",'Pakistan 2013'!$G$112)</f>
        <v>Yes</v>
      </c>
      <c r="GI33" s="81" t="str">
        <f>IF(ISBLANK('Pakistan 2013'!$G$113),"",'Pakistan 2013'!$G$113)</f>
        <v>Yes</v>
      </c>
      <c r="GJ33" s="81" t="str">
        <f>IF(ISBLANK('Pakistan 2013'!$D$114),"",'Pakistan 2013'!$D$114)</f>
        <v xml:space="preserve">All provincial departments of health provide contraceptives free of charge. All population welfare departments charge a nominal fee for contraceptive services. </v>
      </c>
      <c r="GK33" s="82"/>
      <c r="GL33" s="81" t="str">
        <f>IF(ISBLANK('Pakistan 2013'!$G$116),"",'Pakistan 2013'!$G$116)</f>
        <v>Yes</v>
      </c>
      <c r="GM33" s="81" t="str">
        <f>IF(ISBLANK('Pakistan 2013'!$G$117),"",'Pakistan 2013'!$G$117)</f>
        <v>Yes</v>
      </c>
      <c r="GN33" s="81" t="str">
        <f>IF(ISBLANK('Pakistan 2013'!$G$118),"",'Pakistan 2013'!$G$118)</f>
        <v>Yes</v>
      </c>
      <c r="GO33" s="81" t="str">
        <f>IF(ISBLANK('Pakistan 2013'!$G$119),"",'Pakistan 2013'!$G$119)</f>
        <v>Yes</v>
      </c>
      <c r="GP33" s="81" t="str">
        <f>IF(ISBLANK('Pakistan 2013'!$G$120),"",'Pakistan 2013'!$G$120)</f>
        <v>Yes</v>
      </c>
      <c r="GQ33" s="81" t="str">
        <f>IF(ISBLANK('Pakistan 2013'!$G$121),"",'Pakistan 2013'!$G$121)</f>
        <v>Yes</v>
      </c>
      <c r="GR33" s="81" t="str">
        <f>IF(ISBLANK('Pakistan 2013'!$G$122),"",'Pakistan 2013'!$G$122)</f>
        <v>No</v>
      </c>
      <c r="GS33" s="81" t="str">
        <f>IF(ISBLANK('Pakistan 2013'!$G$123),"",'Pakistan 2013'!$G$123)</f>
        <v>Yes</v>
      </c>
      <c r="GT33" s="81" t="str">
        <f>IF(ISBLANK('Pakistan 2013'!$G$124),"",'Pakistan 2013'!$G$124)</f>
        <v>No</v>
      </c>
      <c r="GU33" s="81" t="str">
        <f>IF(ISBLANK('Pakistan 2013'!$G$125),"",'Pakistan 2013'!$G$125)</f>
        <v>Don't know</v>
      </c>
      <c r="GV33" s="81" t="str">
        <f>IF(ISBLANK('Pakistan 2013'!$F$126),"",'Pakistan 2013'!$F$126)</f>
        <v>Don't know</v>
      </c>
      <c r="GW33" s="81">
        <f>IF(ISBLANK('Pakistan 2013'!$F$127),"",'Pakistan 2013'!$F$127)</f>
        <v>2008</v>
      </c>
      <c r="GX33" s="81" t="str">
        <f>IF(ISBLANK('Pakistan 2013'!$D$128),"",'Pakistan 2013'!$D$128)</f>
        <v>National Essential Drug List</v>
      </c>
      <c r="GY33" s="81" t="str">
        <f>IF(ISBLANK('Pakistan 2013'!$D$129),"",'Pakistan 2013'!$D$129)</f>
        <v xml:space="preserve">On the request of provincial governments (18th Amendment scenario), USAID | DELIVER PROJECT and WHO have developed essential drug lists (EDLs). Provinces of Punjab and Khyer Pakhtunkhwa have endorsed EDLs and procurement packages by service delivery levels. </v>
      </c>
      <c r="GZ33" s="82"/>
      <c r="HA33" s="81">
        <f>IF(ISBLANK('Pakistan 2013'!$F$131),"",'Pakistan 2013'!$F$131)</f>
        <v>2004</v>
      </c>
      <c r="HB33" s="81" t="str">
        <f>IF(ISBLANK('Pakistan 2013'!$G$132),"",'Pakistan 2013'!$G$132)</f>
        <v>Yes</v>
      </c>
      <c r="HC33" s="81" t="str">
        <f>IF(ISBLANK('Pakistan 2013'!$G$133),"",'Pakistan 2013'!$G$133)</f>
        <v>Yes</v>
      </c>
      <c r="HD33" s="81" t="str">
        <f>IF(ISBLANK('Pakistan 2013'!$G$134),"",'Pakistan 2013'!$G$134)</f>
        <v>Yes</v>
      </c>
      <c r="HE33" s="81" t="str">
        <f>IF(ISBLANK('Pakistan 2013'!$G$135),"",'Pakistan 2013'!$G$135)</f>
        <v>No</v>
      </c>
      <c r="HF33" s="81" t="str">
        <f>IF(ISBLANK('Pakistan 2013'!$D$136),"",'Pakistan 2013'!$D$136)</f>
        <v/>
      </c>
      <c r="HG33" s="90"/>
      <c r="HH33" s="83" t="str">
        <f>IF(ISBLANK('Pakistan 2013'!$G$138),"",'Pakistan 2013'!$G$138)</f>
        <v>Yes</v>
      </c>
      <c r="HI33" s="84"/>
      <c r="HJ33" s="83" t="str">
        <f>IF(ISBLANK('Pakistan 2013'!$G$140),"",'Pakistan 2013'!$G$140)</f>
        <v>No</v>
      </c>
      <c r="HK33" s="83" t="str">
        <f>IF(ISBLANK('Pakistan 2013'!$G$141),"",'Pakistan 2013'!$G$141)</f>
        <v>No</v>
      </c>
      <c r="HL33" s="83" t="str">
        <f>IF(ISBLANK('Pakistan 2013'!$G$142),"",'Pakistan 2013'!$G$142)</f>
        <v>No</v>
      </c>
      <c r="HM33" s="83" t="str">
        <f>IF(ISBLANK('Pakistan 2013'!$G$143),"",'Pakistan 2013'!$G$143)</f>
        <v>Yes</v>
      </c>
      <c r="HN33" s="83" t="str">
        <f>IF(ISBLANK('Pakistan 2013'!$G$144),"",'Pakistan 2013'!$G$144)</f>
        <v>Yes</v>
      </c>
      <c r="HO33" s="83" t="str">
        <f>IF(ISBLANK('Pakistan 2013'!$G$145),"",'Pakistan 2013'!$G$145)</f>
        <v>No</v>
      </c>
      <c r="HP33" s="83" t="str">
        <f>IF(ISBLANK('Pakistan 2013'!$G$146),"",'Pakistan 2013'!$G$146)</f>
        <v>Not applicable</v>
      </c>
      <c r="HQ33" s="83" t="str">
        <f>IF(ISBLANK('Pakistan 2013'!$G$147),"",'Pakistan 2013'!$G$147)</f>
        <v>No</v>
      </c>
      <c r="HR33" s="83" t="str">
        <f>IF(ISBLANK('Pakistan 2013'!$G$148),"",'Pakistan 2013'!$G$148)</f>
        <v>Not applicable</v>
      </c>
      <c r="HS33" s="83" t="str">
        <f>IF(ISBLANK('Pakistan 2013'!$F$149),"",'Pakistan 2013'!$F$149)</f>
        <v>01/12-12/12</v>
      </c>
      <c r="HT33" s="83" t="str">
        <f>IF(ISBLANK('Pakistan 2013'!$F$150),"",'Pakistan 2013'!$F$150)</f>
        <v>Logistics Management Information System</v>
      </c>
      <c r="HU33" s="84"/>
      <c r="HV33" s="83" t="str">
        <f>IF(ISBLANK('Pakistan 2013'!$G$152),"",'Pakistan 2013'!$G$152)</f>
        <v>Yes</v>
      </c>
      <c r="HW33" s="83" t="str">
        <f>IF(ISBLANK('Pakistan 2013'!$G$153),"",'Pakistan 2013'!$G$153)</f>
        <v>No</v>
      </c>
      <c r="HX33" s="88" t="str">
        <f>IF(ISBLANK('Pakistan 2013'!$D$154),"",'Pakistan 2013'!$D$154)</f>
        <v>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v>
      </c>
      <c r="HY33" s="765" t="s">
        <v>274</v>
      </c>
    </row>
    <row r="34" spans="1:233" ht="39.950000000000003" customHeight="1">
      <c r="A34" s="846" t="s">
        <v>306</v>
      </c>
      <c r="B34" s="85"/>
      <c r="C34" s="72" t="str">
        <f>IF(ISBLANK('Paraguay 2013'!$H$12),"",'Paraguay 2013'!$H$12)</f>
        <v>Yes</v>
      </c>
      <c r="D34" s="72" t="str">
        <f>IF(ISBLANK('Paraguay 2013'!$D$13),"",'Paraguay 2013'!$D$13)</f>
        <v>Contraceptive Security Committee (Comité DAIA)</v>
      </c>
      <c r="E34" s="107"/>
      <c r="F34" s="72" t="str">
        <f>IF(ISBLANK('Paraguay 2013'!$D$15),"",'Paraguay 2013'!$D$15)</f>
        <v>Yes</v>
      </c>
      <c r="G34" s="72" t="str">
        <f>IF(ISBLANK('Paraguay 2013'!$F$15),"",'Paraguay 2013'!$F$15)</f>
        <v>Population Services International (PSI)/Paraguay</v>
      </c>
      <c r="H34" s="72" t="str">
        <f>IF(ISBLANK('Paraguay 2013'!$D$16),"",'Paraguay 2013'!$D$16)</f>
        <v>Yes</v>
      </c>
      <c r="I34" s="72" t="str">
        <f>IF(ISBLANK('Paraguay 2013'!$F$16),"",'Paraguay 2013'!$F$16)</f>
        <v>Centro Paraguayo de Estudios de Población (CEPEP) - IPPF affiliate</v>
      </c>
      <c r="J34" s="72" t="str">
        <f>IF(ISBLANK('Paraguay 2013'!$D$17),"",'Paraguay 2013'!$D$17)</f>
        <v>Yes</v>
      </c>
      <c r="K34" s="72" t="str">
        <f>IF(ISBLANK('Paraguay 2013'!$F$17),"",'Paraguay 2013'!$F$17)</f>
        <v>Chamber of Pharmacists of Paraguay</v>
      </c>
      <c r="L34" s="72" t="str">
        <f>IF(ISBLANK('Paraguay 2013'!$D$18),"",'Paraguay 2013'!$D$18)</f>
        <v>Yes</v>
      </c>
      <c r="M34" s="72" t="str">
        <f>IF(ISBLANK('Paraguay 2013'!$F$18),"",'Paraguay 2013'!$F$18)</f>
        <v>UNFPA</v>
      </c>
      <c r="N34" s="72" t="str">
        <f>IF(ISBLANK('Paraguay 2013'!$D$19),"",'Paraguay 2013'!$D$19)</f>
        <v>Yes</v>
      </c>
      <c r="O34" s="72" t="str">
        <f>IF(ISBLANK('Paraguay 2013'!$F$19),"",'Paraguay 2013'!$F$19)</f>
        <v>UNFPA, WHO</v>
      </c>
      <c r="P34" s="72" t="str">
        <f>IF(ISBLANK('Paraguay 2013'!$D$20),"",'Paraguay 2013'!$D$20)</f>
        <v>Yes</v>
      </c>
      <c r="Q34" s="72" t="str">
        <f>IF(ISBLANK('Paraguay 2013'!$F$20),"",'Paraguay 2013'!$F$20)</f>
        <v>Logistics, Family Planning, and HIV/AIDS</v>
      </c>
      <c r="R34" s="72" t="str">
        <f>IF(ISBLANK('Paraguay 2013'!$D$21),"",'Paraguay 2013'!$D$21)</f>
        <v>No</v>
      </c>
      <c r="S34" s="72" t="str">
        <f>IF(ISBLANK('Paraguay 2013'!$F$21),"",'Paraguay 2013'!$F$21)</f>
        <v>General Directorate for Management of Strategic Supplies in Health (DGGIES) are invited but do not attend regularly</v>
      </c>
      <c r="T34" s="72" t="str">
        <f>IF(ISBLANK('Paraguay 2013'!$D$22),"",'Paraguay 2013'!$D$22)</f>
        <v>No</v>
      </c>
      <c r="U34" s="72" t="str">
        <f>IF(ISBLANK('Paraguay 2013'!$F$22),"",'Paraguay 2013'!$F$22)</f>
        <v/>
      </c>
      <c r="V34" s="72" t="str">
        <f>IF(ISBLANK('Paraguay 2013'!$D$23),"",'Paraguay 2013'!$D$23)</f>
        <v>Yes</v>
      </c>
      <c r="W34" s="72" t="str">
        <f>IF(ISBLANK('Paraguay 2013'!$F$23),"",'Paraguay 2013'!$F$23)</f>
        <v>Instituto de Provision Social (IPS) - Paraguayan Social Security Institute)</v>
      </c>
      <c r="X34" s="72" t="str">
        <f>IF(ISBLANK('Paraguay 2013'!$H$24),"",'Paraguay 2013'!$H$24)</f>
        <v>1-2 times</v>
      </c>
      <c r="Y34" s="72" t="str">
        <f>IF(ISBLANK('Paraguay 2013'!$H$25),"",'Paraguay 2013'!$H$25)</f>
        <v>Yes</v>
      </c>
      <c r="Z34" s="72" t="str">
        <f>IF(ISBLANK('Paraguay 2013'!$D$26),"",'Paraguay 2013'!$D$26)</f>
        <v>Yes</v>
      </c>
      <c r="AA34" s="72" t="str">
        <f>IF(ISBLANK('Paraguay 2013'!$F$26),"",'Paraguay 2013'!$F$26)</f>
        <v>Ministry of Health</v>
      </c>
      <c r="AB34" s="72" t="str">
        <f>IF(ISBLANK('Paraguay 2013'!$H$26),"",'Paraguay 2013'!$H$26)</f>
        <v>Director of Logistics for Health Programs</v>
      </c>
      <c r="AC34" s="86"/>
      <c r="AD34" s="73" t="str">
        <f>IF(ISBLANK('Paraguay 2013'!$F$28),"",'Paraguay 2013'!$F$28)</f>
        <v>January</v>
      </c>
      <c r="AE34" s="73" t="str">
        <f>IF(ISBLANK('Paraguay 2013'!$H$28),"",'Paraguay 2013'!$H$28)</f>
        <v>December</v>
      </c>
      <c r="AF34" s="371">
        <f>IF(ISBLANK('Paraguay 2013'!$G$29),"",'Paraguay 2013'!$G$29)</f>
        <v>1050000</v>
      </c>
      <c r="AG34" s="109" t="str">
        <f>IF(ISBLANK('Paraguay 2013'!$E$30),"",'Paraguay 2013'!$E$30)</f>
        <v>01/12-12/12</v>
      </c>
      <c r="AH34" s="109" t="str">
        <f>IF(ISBLANK('Paraguay 2013'!$G$30),"",'Paraguay 2013'!$G$30)</f>
        <v>Ministry of Health</v>
      </c>
      <c r="AI34" s="109" t="str">
        <f>IF(ISBLANK('Paraguay 2013'!$H$31),"",'Paraguay 2013'!$H$31)</f>
        <v>Yes</v>
      </c>
      <c r="AJ34" s="74" t="str">
        <f>IF(ISBLANK('Paraguay 2013'!$H$32),"",'Paraguay 2013'!$H$32)</f>
        <v>Yes</v>
      </c>
      <c r="AK34" s="74">
        <f>IF(ISBLANK('Paraguay 2013'!$E$35),"",'Paraguay 2013'!$E$35)</f>
        <v>1050000</v>
      </c>
      <c r="AL34" s="73" t="str">
        <f>IF(ISBLANK('Paraguay 2013'!$F$35),"",'Paraguay 2013'!$F$35)</f>
        <v>01/12-12/12</v>
      </c>
      <c r="AM34" s="73" t="str">
        <f>IF(ISBLANK('Paraguay 2013'!$G$35),"",'Paraguay 2013'!$G$35)</f>
        <v>Report of Allocated Funds</v>
      </c>
      <c r="AN34" s="73" t="str">
        <f>IF(ISBLANK('Paraguay 2013'!$H$35),"",'Paraguay 2013'!$H$35)</f>
        <v/>
      </c>
      <c r="AO34" s="74">
        <f>IF(ISBLANK('Paraguay 2013'!$E$36),"",'Paraguay 2013'!$E$36)</f>
        <v>0</v>
      </c>
      <c r="AP34" s="73" t="str">
        <f>IF(ISBLANK('Paraguay 2013'!$F$36),"",'Paraguay 2013'!$F$36)</f>
        <v>01/12-12/12</v>
      </c>
      <c r="AQ34" s="73" t="str">
        <f>IF(ISBLANK('Paraguay 2013'!$G$36),"",'Paraguay 2013'!$G$36)</f>
        <v/>
      </c>
      <c r="AR34" s="73" t="str">
        <f>IF(ISBLANK('Paraguay 2013'!$H$36),"",'Paraguay 2013'!$H$36)</f>
        <v/>
      </c>
      <c r="AS34" s="74">
        <f>IF(ISBLANK('Paraguay 2013'!$E$37),"",'Paraguay 2013'!$E$37)</f>
        <v>1050000</v>
      </c>
      <c r="AT34" s="73" t="str">
        <f>IF(ISBLANK('Paraguay 2013'!$H$37),"",'Paraguay 2013'!$H$37)</f>
        <v/>
      </c>
      <c r="AU34" s="73" t="str">
        <f>IF(ISBLANK('Paraguay 2013'!$H$38),"",'Paraguay 2013'!$H$38)</f>
        <v>Yes</v>
      </c>
      <c r="AV34" s="73" t="str">
        <f>IF(ISBLANK('Paraguay 2013'!$D$41),"",'Paraguay 2013'!$D$41)</f>
        <v>Yes</v>
      </c>
      <c r="AW34" s="73" t="str">
        <f>IF(ISBLANK('Paraguay 2013'!$D$42),"",'Paraguay 2013'!$D$42)</f>
        <v>National Treasury</v>
      </c>
      <c r="AX34" s="74">
        <f>IF(ISBLANK('Paraguay 2013'!$E$41),"",'Paraguay 2013'!$E$41)</f>
        <v>646700</v>
      </c>
      <c r="AY34" s="74" t="str">
        <f>IF(ISBLANK('Paraguay 2013'!$F$41),"",'Paraguay 2013'!$F$41)</f>
        <v>01/12-12/12</v>
      </c>
      <c r="AZ34" s="74" t="str">
        <f>IF(ISBLANK('Paraguay 2013'!$G$41),"",'Paraguay 2013'!$G$41)</f>
        <v>PipeLine</v>
      </c>
      <c r="BA34" s="73" t="str">
        <f>IF(ISBLANK('Paraguay 2013'!$H$41),"",'Paraguay 2013'!$H$41)</f>
        <v>US $371,000 was not executed</v>
      </c>
      <c r="BB34" s="73" t="str">
        <f>IF(ISBLANK('Paraguay 2013'!$D$43),"",'Paraguay 2013'!$D$43)</f>
        <v>No</v>
      </c>
      <c r="BC34" s="74" t="str">
        <f>IF(ISBLANK('Paraguay 2013'!$D$44),"",'Paraguay 2013'!$D$44)</f>
        <v>Not applicable</v>
      </c>
      <c r="BD34" s="74">
        <f>IF(ISBLANK('Paraguay 2013'!$E$43),"",'Paraguay 2013'!$E$43)</f>
        <v>0</v>
      </c>
      <c r="BE34" s="74" t="str">
        <f>IF(ISBLANK('Paraguay 2013'!$F$43),"",'Paraguay 2013'!$F$43)</f>
        <v>01/12-12/12</v>
      </c>
      <c r="BF34" s="74" t="str">
        <f>IF(ISBLANK('Paraguay 2013'!$G$43),"",'Paraguay 2013'!$G$43)</f>
        <v/>
      </c>
      <c r="BG34" s="73" t="str">
        <f>IF(ISBLANK('Paraguay 2013'!$H$43),"",'Paraguay 2013'!$H$43)</f>
        <v/>
      </c>
      <c r="BH34" s="763">
        <f>IF(ISBLANK('Paraguay 2013'!$E$45),"",'Paraguay 2013'!$E$45)</f>
        <v>646700</v>
      </c>
      <c r="BI34" s="73" t="str">
        <f>IF(ISBLANK('Paraguay 2013'!$H$45),"",'Paraguay 2013'!$H$45)</f>
        <v/>
      </c>
      <c r="BJ34" s="75"/>
      <c r="BK34" s="73" t="str">
        <f>IF(ISBLANK('Paraguay 2013'!$D$49),"",'Paraguay 2013'!$D$49)</f>
        <v>No</v>
      </c>
      <c r="BL34" s="74" t="str">
        <f>IF(ISBLANK('Paraguay 2013'!$D$50),"",'Paraguay 2013'!$D$50)</f>
        <v>Not applicable</v>
      </c>
      <c r="BM34" s="74">
        <f>IF(ISBLANK('Paraguay 2013'!$E$49),"",'Paraguay 2013'!$E$49)</f>
        <v>0</v>
      </c>
      <c r="BN34" s="74" t="str">
        <f>IF(ISBLANK('Paraguay 2013'!$F$49),"",'Paraguay 2013'!$F$49)</f>
        <v>01/12-12/12</v>
      </c>
      <c r="BO34" s="74" t="str">
        <f>IF(ISBLANK('Paraguay 2013'!$G$49),"",'Paraguay 2013'!$G$49)</f>
        <v/>
      </c>
      <c r="BP34" s="73" t="str">
        <f>IF(ISBLANK('Paraguay 2013'!$H$49),"",'Paraguay 2013'!$H$49)</f>
        <v/>
      </c>
      <c r="BQ34" s="73" t="str">
        <f>IF(ISBLANK('Paraguay 2013'!$D$51),"",'Paraguay 2013'!$D$51)</f>
        <v>Yes</v>
      </c>
      <c r="BR34" s="74">
        <f>IF(ISBLANK('Paraguay 2013'!$E$51),"",'Paraguay 2013'!$E$51)</f>
        <v>77000</v>
      </c>
      <c r="BS34" s="74" t="str">
        <f>IF(ISBLANK('Paraguay 2013'!$F$51),"",'Paraguay 2013'!$F$51)</f>
        <v>01/12-12/12</v>
      </c>
      <c r="BT34" s="89" t="str">
        <f>IF(ISBLANK('Paraguay 2013'!$G$51),"",'Paraguay 2013'!$G$51)</f>
        <v>National AIDS Program Global Fund</v>
      </c>
      <c r="BU34" s="74" t="str">
        <f>IF(ISBLANK('Paraguay 2013'!$H$51),"",'Paraguay 2013'!$H$51)</f>
        <v/>
      </c>
      <c r="BV34" s="73" t="str">
        <f>IF(ISBLANK('Paraguay 2013'!$D$52),"",'Paraguay 2013'!$D$52)</f>
        <v>No</v>
      </c>
      <c r="BW34" s="74">
        <f>IF(ISBLANK('Paraguay 2013'!$E$52),"",'Paraguay 2013'!$E$52)</f>
        <v>0</v>
      </c>
      <c r="BX34" s="73" t="str">
        <f>IF(ISBLANK('Paraguay 2013'!$F$52),"",'Paraguay 2013'!$F$52)</f>
        <v>01/12-12/12</v>
      </c>
      <c r="BY34" s="74" t="str">
        <f>IF(ISBLANK('Paraguay 2013'!$G$52),"",'Paraguay 2013'!$G$52)</f>
        <v/>
      </c>
      <c r="BZ34" s="74" t="str">
        <f>IF(ISBLANK('Paraguay 2013'!$H$52),"",'Paraguay 2013'!$H$52)</f>
        <v/>
      </c>
      <c r="CA34" s="763">
        <f>IF(ISBLANK('Paraguay 2013'!$E$53),"",'Paraguay 2013'!$E$53)</f>
        <v>77000</v>
      </c>
      <c r="CB34" s="74" t="str">
        <f>IF(ISBLANK('Paraguay 2013'!$H$53),"",'Paraguay 2013'!$H$53)</f>
        <v/>
      </c>
      <c r="CC34" s="76">
        <f>IF(ISBLANK('Paraguay 2013'!$F$56),"",'Paraguay 2013'!$F$56)</f>
        <v>0.89360232140389662</v>
      </c>
      <c r="CD34" s="73" t="str">
        <f>IF(ISBLANK('Paraguay 2013'!$G$56),"",'Paraguay 2013'!$G$56)</f>
        <v xml:space="preserve">Comments: The $77,000 of the Global Fund for condoms accounts for 11%. </v>
      </c>
      <c r="CE34" s="76">
        <f>IF(ISBLANK('Paraguay 2013'!$F$57),"",'Paraguay 2013'!$F$57)</f>
        <v>1</v>
      </c>
      <c r="CF34" s="73" t="str">
        <f>IF(ISBLANK('Paraguay 2013'!$G$57),"",'Paraguay 2013'!$G$57)</f>
        <v xml:space="preserve">Comments: The funds come from the national treasury. </v>
      </c>
      <c r="CG34" s="76">
        <f>IF(ISBLANK('Paraguay 2013'!$F$58),"",'Paraguay 2013'!$F$58)</f>
        <v>0.68923809523809521</v>
      </c>
      <c r="CH34" s="73" t="str">
        <f>IF(ISBLANK('Paraguay 2013'!$G$58),"",'Paraguay 2013'!$G$58)</f>
        <v>Comments: Only the purchase through UNFPA was executed; the purchase through PAHO for $371,000 was not.</v>
      </c>
      <c r="CI34" s="73" t="str">
        <f>IF(ISBLANK('Paraguay 2013'!$F$59),"",'Paraguay 2013'!$F$59)</f>
        <v>Yes</v>
      </c>
      <c r="CJ34" s="73" t="str">
        <f>IF(ISBLANK('Paraguay 2013'!$G$59),"",'Paraguay 2013'!$G$59)</f>
        <v>Comments: We are managing the purchase from 2012, which will become effective in 2013.</v>
      </c>
      <c r="CK34" s="73" t="str">
        <f>IF(ISBLANK('Paraguay 2013'!$F$61),"",'Paraguay 2013'!$F$61)</f>
        <v>Third-party agent (e.g., UNFPA, Crown Agents)</v>
      </c>
      <c r="CL34" s="73" t="str">
        <f>IF(ISBLANK('Paraguay 2013'!$F$62),"",'Paraguay 2013'!$F$62)</f>
        <v>UNFPA</v>
      </c>
      <c r="CM34" s="73" t="str">
        <f>IF(ISBLANK('Paraguay 2013'!$F$63),"",'Paraguay 2013'!$F$63)</f>
        <v>No</v>
      </c>
      <c r="CN34" s="73" t="str">
        <f>IF(ISBLANK('Paraguay 2013'!$D$64),"",'Paraguay 2013'!$D$64)</f>
        <v>The amount allocated to PAHO could not be executed because of the change of government and of administrators in the Ministry of Health.</v>
      </c>
      <c r="CO34" s="106"/>
      <c r="CP34" s="77"/>
      <c r="CQ34" s="78" t="str">
        <f>IF(ISBLANK('Paraguay 2013'!$D$68),"",'Paraguay 2013'!$D$68)</f>
        <v>Yes</v>
      </c>
      <c r="CR34" s="78" t="str">
        <f>IF(ISBLANK('Paraguay 2013'!$D$69),"",'Paraguay 2013'!$D$69)</f>
        <v>Don't know</v>
      </c>
      <c r="CS34" s="78" t="str">
        <f>IF(ISBLANK('Paraguay 2013'!$D$70),"",'Paraguay 2013'!$D$70)</f>
        <v>Yes</v>
      </c>
      <c r="CT34" s="78" t="str">
        <f>IF(ISBLANK('Paraguay 2013'!$D$71),"",'Paraguay 2013'!$D$71)</f>
        <v>Don't know</v>
      </c>
      <c r="CU34" s="78" t="str">
        <f>IF(ISBLANK('Paraguay 2013'!$D$72),"",'Paraguay 2013'!$D$72)</f>
        <v>No</v>
      </c>
      <c r="CV34" s="78" t="str">
        <f>IF(ISBLANK('Paraguay 2013'!$D$73),"",'Paraguay 2013'!$D$73)</f>
        <v>Yes</v>
      </c>
      <c r="CW34" s="78" t="str">
        <f>IF(ISBLANK('Paraguay 2013'!$D$74),"",'Paraguay 2013'!$D$74)</f>
        <v>Yes</v>
      </c>
      <c r="CX34" s="78" t="str">
        <f>IF(ISBLANK('Paraguay 2013'!$D$75),"",'Paraguay 2013'!$D$75)</f>
        <v>Yes</v>
      </c>
      <c r="CY34" s="78" t="str">
        <f>IF(ISBLANK('Paraguay 2013'!$D$76),"",'Paraguay 2013'!$D$76)</f>
        <v>No</v>
      </c>
      <c r="CZ34" s="78" t="str">
        <f>IF(ISBLANK('Paraguay 2013'!$D$77),"",'Paraguay 2013'!$D$77)</f>
        <v>Yes</v>
      </c>
      <c r="DA34" s="78" t="str">
        <f>IF(ISBLANK('Paraguay 2013'!$D$78),"",'Paraguay 2013'!$D$78)</f>
        <v>No</v>
      </c>
      <c r="DB34" s="78" t="str">
        <f>IF(ISBLANK('Paraguay 2013'!$D$79),"",'Paraguay 2013'!$D$79)</f>
        <v/>
      </c>
      <c r="DC34" s="77"/>
      <c r="DD34" s="78" t="str">
        <f>IF(ISBLANK('Paraguay 2013'!$F$68),"",'Paraguay 2013'!$F$68)</f>
        <v>Yes</v>
      </c>
      <c r="DE34" s="78" t="str">
        <f>IF(ISBLANK('Paraguay 2013'!$F$69),"",'Paraguay 2013'!$F$69)</f>
        <v>No</v>
      </c>
      <c r="DF34" s="78" t="str">
        <f>IF(ISBLANK('Paraguay 2013'!$F$70),"",'Paraguay 2013'!$F$70)</f>
        <v>Yes</v>
      </c>
      <c r="DG34" s="78" t="str">
        <f>IF(ISBLANK('Paraguay 2013'!$F$71),"",'Paraguay 2013'!$F$71)</f>
        <v>No</v>
      </c>
      <c r="DH34" s="78" t="str">
        <f>IF(ISBLANK('Paraguay 2013'!$F$72),"",'Paraguay 2013'!$F$72)</f>
        <v>Yes</v>
      </c>
      <c r="DI34" s="78" t="str">
        <f>IF(ISBLANK('Paraguay 2013'!$F$73),"",'Paraguay 2013'!$F$73)</f>
        <v>Yes</v>
      </c>
      <c r="DJ34" s="78" t="str">
        <f>IF(ISBLANK('Paraguay 2013'!$F$74),"",'Paraguay 2013'!$F$74)</f>
        <v>No</v>
      </c>
      <c r="DK34" s="78" t="str">
        <f>IF(ISBLANK('Paraguay 2013'!$F$75),"",'Paraguay 2013'!$F$75)</f>
        <v>Yes</v>
      </c>
      <c r="DL34" s="78" t="str">
        <f>IF(ISBLANK('Paraguay 2013'!$F$76),"",'Paraguay 2013'!$F$76)</f>
        <v>No</v>
      </c>
      <c r="DM34" s="78" t="str">
        <f>IF(ISBLANK('Paraguay 2013'!$F$77),"",'Paraguay 2013'!$F$77)</f>
        <v>Yes</v>
      </c>
      <c r="DN34" s="78" t="str">
        <f>IF(ISBLANK('Paraguay 2013'!$F$78),"",'Paraguay 2013'!$F$78)</f>
        <v>No</v>
      </c>
      <c r="DO34" s="78" t="str">
        <f>IF(ISBLANK('Paraguay 2013'!$F$79),"",'Paraguay 2013'!$F$79)</f>
        <v/>
      </c>
      <c r="DP34" s="79"/>
      <c r="DQ34" s="78" t="str">
        <f>IF(ISBLANK('Paraguay 2013'!$G$68),"",'Paraguay 2013'!$G$68)</f>
        <v>Yes</v>
      </c>
      <c r="DR34" s="78" t="str">
        <f>IF(ISBLANK('Paraguay 2013'!$G$69),"",'Paraguay 2013'!$G$69)</f>
        <v>No</v>
      </c>
      <c r="DS34" s="78" t="str">
        <f>IF(ISBLANK('Paraguay 2013'!$G$70),"",'Paraguay 2013'!$G$70)</f>
        <v>Yes</v>
      </c>
      <c r="DT34" s="78" t="str">
        <f>IF(ISBLANK('Paraguay 2013'!$G$71),"",'Paraguay 2013'!$G$71)</f>
        <v>No</v>
      </c>
      <c r="DU34" s="78" t="str">
        <f>IF(ISBLANK('Paraguay 2013'!$G$72),"",'Paraguay 2013'!$G$72)</f>
        <v>Yes</v>
      </c>
      <c r="DV34" s="78" t="str">
        <f>IF(ISBLANK('Paraguay 2013'!$G$73),"",'Paraguay 2013'!$G$73)</f>
        <v>Yes</v>
      </c>
      <c r="DW34" s="78" t="str">
        <f>IF(ISBLANK('Paraguay 2013'!$G$74),"",'Paraguay 2013'!$G$74)</f>
        <v>Yes</v>
      </c>
      <c r="DX34" s="78" t="str">
        <f>IF(ISBLANK('Paraguay 2013'!$G$75),"",'Paraguay 2013'!$G$75)</f>
        <v>Yes</v>
      </c>
      <c r="DY34" s="78" t="str">
        <f>IF(ISBLANK('Paraguay 2013'!$G$76),"",'Paraguay 2013'!$G$76)</f>
        <v>Yes</v>
      </c>
      <c r="DZ34" s="78" t="str">
        <f>IF(ISBLANK('Paraguay 2013'!$G$77),"",'Paraguay 2013'!$G$77)</f>
        <v>Yes</v>
      </c>
      <c r="EA34" s="78" t="str">
        <f>IF(ISBLANK('Paraguay 2013'!$G$78),"",'Paraguay 2013'!$G$78)</f>
        <v>No</v>
      </c>
      <c r="EB34" s="78" t="str">
        <f>IF(ISBLANK('Paraguay 2013'!$G$79),"",'Paraguay 2013'!$G$79)</f>
        <v/>
      </c>
      <c r="EC34" s="79"/>
      <c r="ED34" s="78" t="str">
        <f>IF(ISBLANK('Paraguay 2013'!$H$68),"",'Paraguay 2013'!$H$68)</f>
        <v>Yes</v>
      </c>
      <c r="EE34" s="78" t="str">
        <f>IF(ISBLANK('Paraguay 2013'!$H$69),"",'Paraguay 2013'!$H$69)</f>
        <v>No</v>
      </c>
      <c r="EF34" s="78" t="str">
        <f>IF(ISBLANK('Paraguay 2013'!$H$70),"",'Paraguay 2013'!$H$70)</f>
        <v>No</v>
      </c>
      <c r="EG34" s="78" t="str">
        <f>IF(ISBLANK('Paraguay 2013'!$H$71),"",'Paraguay 2013'!$H$71)</f>
        <v>No</v>
      </c>
      <c r="EH34" s="78" t="str">
        <f>IF(ISBLANK('Paraguay 2013'!$H$72),"",'Paraguay 2013'!$H$72)</f>
        <v>No</v>
      </c>
      <c r="EI34" s="78" t="str">
        <f>IF(ISBLANK('Paraguay 2013'!$H$73),"",'Paraguay 2013'!$H$73)</f>
        <v>Yes</v>
      </c>
      <c r="EJ34" s="78" t="str">
        <f>IF(ISBLANK('Paraguay 2013'!$H$74),"",'Paraguay 2013'!$H$74)</f>
        <v>No</v>
      </c>
      <c r="EK34" s="78" t="str">
        <f>IF(ISBLANK('Paraguay 2013'!$H$75),"",'Paraguay 2013'!$H$75)</f>
        <v>Yes</v>
      </c>
      <c r="EL34" s="78" t="str">
        <f>IF(ISBLANK('Paraguay 2013'!$H$76),"",'Paraguay 2013'!$H$76)</f>
        <v>No</v>
      </c>
      <c r="EM34" s="78" t="str">
        <f>IF(ISBLANK('Paraguay 2013'!$H$77),"",'Paraguay 2013'!$H$77)</f>
        <v>No</v>
      </c>
      <c r="EN34" s="78" t="str">
        <f>IF(ISBLANK('Paraguay 2013'!$H$78),"",'Paraguay 2013'!$H$78)</f>
        <v>No</v>
      </c>
      <c r="EO34" s="78" t="str">
        <f>IF(ISBLANK('Paraguay 2013'!$H$79),"",'Paraguay 2013'!$H$79)</f>
        <v/>
      </c>
      <c r="EP34" s="78" t="str">
        <f>IF(ISBLANK('Paraguay 2013'!$D$80),"",'Paraguay 2013'!$D$80)</f>
        <v/>
      </c>
      <c r="EQ34" s="80"/>
      <c r="ER34" s="81" t="str">
        <f>IF(ISBLANK('Paraguay 2013'!$H$82),"",'Paraguay 2013'!$H$82)</f>
        <v>Yes</v>
      </c>
      <c r="ES34" s="81" t="str">
        <f>IF(ISBLANK('Paraguay 2013'!$C$85),"",'Paraguay 2013'!$C$85)</f>
        <v>Contraceptive Security Strategic Plan</v>
      </c>
      <c r="ET34" s="81" t="str">
        <f>IF(ISBLANK('Paraguay 2013'!$D$85),"",'Paraguay 2013'!$D$85)</f>
        <v>2011-2015</v>
      </c>
      <c r="EU34" s="81" t="str">
        <f>IF(ISBLANK('Paraguay 2013'!$F$85),"",'Paraguay 2013'!$F$85)</f>
        <v>Yes</v>
      </c>
      <c r="EV34" s="81" t="str">
        <f>IF(ISBLANK('Paraguay 2013'!$G$85),"",'Paraguay 2013'!$G$85)</f>
        <v>Yes</v>
      </c>
      <c r="EW34" s="81" t="str">
        <f>IF(ISBLANK('Paraguay 2013'!$F$86),"",'Paraguay 2013'!$F$86)</f>
        <v>Yes</v>
      </c>
      <c r="EX34" s="81" t="str">
        <f>IF(ISBLANK('Paraguay 2013'!$E$87),"",'Paraguay 2013'!$E$87)</f>
        <v>NGOs and social marketing</v>
      </c>
      <c r="EY34" s="759">
        <f>IF(ISBLANK('Paraguay 2013'!$E$88),"",'Paraguay 2013'!$E$88)</f>
        <v>0.1</v>
      </c>
      <c r="EZ34" s="81" t="str">
        <f>IF(ISBLANK('Paraguay 2013'!$H$89),"",'Paraguay 2013'!$H$89)</f>
        <v>No</v>
      </c>
      <c r="FA34" s="81" t="str">
        <f>IF(ISBLANK('Paraguay 2013'!$D$90),"",'Paraguay 2013'!$D$90)</f>
        <v>Not applicable</v>
      </c>
      <c r="FB34" s="81" t="str">
        <f>IF(ISBLANK('Paraguay 2013'!$H$91),"",'Paraguay 2013'!$H$91)</f>
        <v>No</v>
      </c>
      <c r="FC34" s="81" t="str">
        <f>IF(ISBLANK('Paraguay 2013'!$D$92),"",'Paraguay 2013'!$D$92)</f>
        <v>Not applicable</v>
      </c>
      <c r="FD34" s="276"/>
      <c r="FE34" s="81" t="str">
        <f>IF(ISBLANK('Paraguay 2013'!$D$95),"",'Paraguay 2013'!$D$95)</f>
        <v>Auxiliary nurse</v>
      </c>
      <c r="FF34" s="81" t="str">
        <f>IF(ISBLANK('Paraguay 2013'!$G$95),"",'Paraguay 2013'!$G$95)</f>
        <v>Pharmacy dependent</v>
      </c>
      <c r="FG34" s="81" t="str">
        <f>IF(ISBLANK('Paraguay 2013'!$D$96),"",'Paraguay 2013'!$D$96)</f>
        <v>Auxiliary nurse</v>
      </c>
      <c r="FH34" s="81" t="str">
        <f>IF(ISBLANK('Paraguay 2013'!$G$96),"",'Paraguay 2013'!$G$96)</f>
        <v>Pharmacy dependent</v>
      </c>
      <c r="FI34" s="81" t="str">
        <f>IF(ISBLANK('Paraguay 2013'!$D$97),"",'Paraguay 2013'!$D$97)</f>
        <v>Not applicable</v>
      </c>
      <c r="FJ34" s="81" t="str">
        <f>IF(ISBLANK('Paraguay 2013'!$G$97),"",'Paraguay 2013'!$G$97)</f>
        <v>Not applicable</v>
      </c>
      <c r="FK34" s="81" t="str">
        <f>IF(ISBLANK('Paraguay 2013'!$D$98),"",'Paraguay 2013'!$D$98)</f>
        <v>Obstetric auxiliary nurse</v>
      </c>
      <c r="FL34" s="81" t="str">
        <f>IF(ISBLANK('Paraguay 2013'!$G$98),"",'Paraguay 2013'!$G$98)</f>
        <v>Don't know</v>
      </c>
      <c r="FM34" s="81" t="str">
        <f>IF(ISBLANK('Paraguay 2013'!$D$99),"",'Paraguay 2013'!$D$99)</f>
        <v>Community health worker</v>
      </c>
      <c r="FN34" s="81" t="str">
        <f>IF(ISBLANK('Paraguay 2013'!$G$99),"",'Paraguay 2013'!$G$99)</f>
        <v>Community health worker</v>
      </c>
      <c r="FO34" s="81" t="str">
        <f>IF(ISBLANK('Paraguay 2013'!$D$100),"",'Paraguay 2013'!$D$100)</f>
        <v>Auxiliary nurse</v>
      </c>
      <c r="FP34" s="81" t="str">
        <f>IF(ISBLANK('Paraguay 2013'!$G$100),"",'Paraguay 2013'!$G$100)</f>
        <v>Pharmacy dependent</v>
      </c>
      <c r="FQ34" s="81" t="str">
        <f>IF(ISBLANK('Paraguay 2013'!$D$101),"",'Paraguay 2013'!$D$101)</f>
        <v>Doctor</v>
      </c>
      <c r="FR34" s="81" t="str">
        <f>IF(ISBLANK('Paraguay 2013'!$G$101),"",'Paraguay 2013'!$G$101)</f>
        <v>Doctor</v>
      </c>
      <c r="FS34" s="81" t="str">
        <f>IF(ISBLANK('Paraguay 2013'!$D$102),"",'Paraguay 2013'!$D$102)</f>
        <v>Not applicable</v>
      </c>
      <c r="FT34" s="81" t="str">
        <f>IF(ISBLANK('Paraguay 2013'!$G$102),"",'Paraguay 2013'!$G$102)</f>
        <v>Not applicable</v>
      </c>
      <c r="FU34" s="81" t="str">
        <f>IF(ISBLANK('Paraguay 2013'!$D$103),"",'Paraguay 2013'!$D$103)</f>
        <v/>
      </c>
      <c r="FV34" s="87"/>
      <c r="FW34" s="81" t="str">
        <f>IF(ISBLANK('Paraguay 2013'!$D$106),"",'Paraguay 2013'!$D$106)</f>
        <v>No</v>
      </c>
      <c r="FX34" s="81" t="str">
        <f>IF(ISBLANK('Paraguay 2013'!$E$106),"",'Paraguay 2013'!$E$106)</f>
        <v/>
      </c>
      <c r="FY34" s="81" t="str">
        <f>IF(ISBLANK('Paraguay 2013'!$H$106),"",'Paraguay 2013'!$H$106)</f>
        <v/>
      </c>
      <c r="FZ34" s="81" t="str">
        <f>IF(ISBLANK('Paraguay 2013'!$D$107),"",'Paraguay 2013'!$D$107)</f>
        <v>No</v>
      </c>
      <c r="GA34" s="81" t="str">
        <f>IF(ISBLANK('Paraguay 2013'!$E$107),"",'Paraguay 2013'!$E$107)</f>
        <v/>
      </c>
      <c r="GB34" s="81" t="str">
        <f>IF(ISBLANK('Paraguay 2013'!$H$107),"",'Paraguay 2013'!$H$107)</f>
        <v/>
      </c>
      <c r="GC34" s="81" t="str">
        <f>IF(ISBLANK('Paraguay 2013'!$D$108),"",'Paraguay 2013'!$D$108)</f>
        <v>No</v>
      </c>
      <c r="GD34" s="81" t="str">
        <f>IF(ISBLANK('Paraguay 2013'!$E$108),"",'Paraguay 2013'!$E$108)</f>
        <v/>
      </c>
      <c r="GE34" s="81" t="str">
        <f>IF(ISBLANK('Paraguay 2013'!$H$108),"",'Paraguay 2013'!$H$108)</f>
        <v/>
      </c>
      <c r="GF34" s="82"/>
      <c r="GG34" s="81" t="str">
        <f>IF(ISBLANK('Paraguay 2013'!$G$111),"",'Paraguay 2013'!$G$111)</f>
        <v>No</v>
      </c>
      <c r="GH34" s="81" t="str">
        <f>IF(ISBLANK('Paraguay 2013'!$G$112),"",'Paraguay 2013'!$G$112)</f>
        <v>No</v>
      </c>
      <c r="GI34" s="81" t="str">
        <f>IF(ISBLANK('Paraguay 2013'!$G$113),"",'Paraguay 2013'!$G$113)</f>
        <v>Not applicable</v>
      </c>
      <c r="GJ34" s="81" t="str">
        <f>IF(ISBLANK('Paraguay 2013'!$D$114),"",'Paraguay 2013'!$D$114)</f>
        <v>Not applicable</v>
      </c>
      <c r="GK34" s="82"/>
      <c r="GL34" s="81" t="str">
        <f>IF(ISBLANK('Paraguay 2013'!$G$116),"",'Paraguay 2013'!$G$116)</f>
        <v>Yes</v>
      </c>
      <c r="GM34" s="81" t="str">
        <f>IF(ISBLANK('Paraguay 2013'!$G$117),"",'Paraguay 2013'!$G$117)</f>
        <v>No</v>
      </c>
      <c r="GN34" s="81" t="str">
        <f>IF(ISBLANK('Paraguay 2013'!$G$118),"",'Paraguay 2013'!$G$118)</f>
        <v>Yes</v>
      </c>
      <c r="GO34" s="81" t="str">
        <f>IF(ISBLANK('Paraguay 2013'!$G$119),"",'Paraguay 2013'!$G$119)</f>
        <v>No</v>
      </c>
      <c r="GP34" s="81" t="str">
        <f>IF(ISBLANK('Paraguay 2013'!$G$120),"",'Paraguay 2013'!$G$120)</f>
        <v>Yes</v>
      </c>
      <c r="GQ34" s="81" t="str">
        <f>IF(ISBLANK('Paraguay 2013'!$G$121),"",'Paraguay 2013'!$G$121)</f>
        <v>Yes</v>
      </c>
      <c r="GR34" s="81" t="str">
        <f>IF(ISBLANK('Paraguay 2013'!$G$122),"",'Paraguay 2013'!$G$122)</f>
        <v>No</v>
      </c>
      <c r="GS34" s="81" t="str">
        <f>IF(ISBLANK('Paraguay 2013'!$G$123),"",'Paraguay 2013'!$G$123)</f>
        <v>Yes</v>
      </c>
      <c r="GT34" s="81" t="str">
        <f>IF(ISBLANK('Paraguay 2013'!$G$124),"",'Paraguay 2013'!$G$124)</f>
        <v>No</v>
      </c>
      <c r="GU34" s="81" t="str">
        <f>IF(ISBLANK('Paraguay 2013'!$G$125),"",'Paraguay 2013'!$G$125)</f>
        <v>No</v>
      </c>
      <c r="GV34" s="81" t="str">
        <f>IF(ISBLANK('Paraguay 2013'!$F$126),"",'Paraguay 2013'!$F$126)</f>
        <v>Not applicable</v>
      </c>
      <c r="GW34" s="81">
        <f>IF(ISBLANK('Paraguay 2013'!$F$127),"",'Paraguay 2013'!$F$127)</f>
        <v>2012</v>
      </c>
      <c r="GX34" s="81" t="str">
        <f>IF(ISBLANK('Paraguay 2013'!$D$128),"",'Paraguay 2013'!$D$128)</f>
        <v>List of Essential Medications and List of Essential Medical Supplies</v>
      </c>
      <c r="GY34" s="81" t="str">
        <f>IF(ISBLANK('Paraguay 2013'!$D$129),"",'Paraguay 2013'!$D$129)</f>
        <v/>
      </c>
      <c r="GZ34" s="82"/>
      <c r="HA34" s="81" t="str">
        <f>IF(ISBLANK('Paraguay 2013'!$F$131),"",'Paraguay 2013'!$F$131)</f>
        <v>Not applicable</v>
      </c>
      <c r="HB34" s="81" t="str">
        <f>IF(ISBLANK('Paraguay 2013'!$G$132),"",'Paraguay 2013'!$G$132)</f>
        <v>Not applicable</v>
      </c>
      <c r="HC34" s="81" t="str">
        <f>IF(ISBLANK('Paraguay 2013'!$G$133),"",'Paraguay 2013'!$G$133)</f>
        <v>Not applicable</v>
      </c>
      <c r="HD34" s="81" t="str">
        <f>IF(ISBLANK('Paraguay 2013'!$G$134),"",'Paraguay 2013'!$G$134)</f>
        <v>Not applicable</v>
      </c>
      <c r="HE34" s="81" t="str">
        <f>IF(ISBLANK('Paraguay 2013'!$G$135),"",'Paraguay 2013'!$G$135)</f>
        <v>Not applicable</v>
      </c>
      <c r="HF34" s="81" t="str">
        <f>IF(ISBLANK('Paraguay 2013'!$D$136),"",'Paraguay 2013'!$D$136)</f>
        <v>Document not available on IMF's website</v>
      </c>
      <c r="HG34" s="90"/>
      <c r="HH34" s="83" t="str">
        <f>IF(ISBLANK('Paraguay 2013'!$G$138),"",'Paraguay 2013'!$G$138)</f>
        <v>No</v>
      </c>
      <c r="HI34" s="84"/>
      <c r="HJ34" s="83" t="str">
        <f>IF(ISBLANK('Paraguay 2013'!$G$140),"",'Paraguay 2013'!$G$140)</f>
        <v>No</v>
      </c>
      <c r="HK34" s="83" t="str">
        <f>IF(ISBLANK('Paraguay 2013'!$G$141),"",'Paraguay 2013'!$G$141)</f>
        <v>Not applicable</v>
      </c>
      <c r="HL34" s="83" t="str">
        <f>IF(ISBLANK('Paraguay 2013'!$G$142),"",'Paraguay 2013'!$G$142)</f>
        <v>No</v>
      </c>
      <c r="HM34" s="83" t="str">
        <f>IF(ISBLANK('Paraguay 2013'!$G$143),"",'Paraguay 2013'!$G$143)</f>
        <v>Not applicable</v>
      </c>
      <c r="HN34" s="83" t="str">
        <f>IF(ISBLANK('Paraguay 2013'!$G$144),"",'Paraguay 2013'!$G$144)</f>
        <v>No</v>
      </c>
      <c r="HO34" s="83" t="str">
        <f>IF(ISBLANK('Paraguay 2013'!$G$145),"",'Paraguay 2013'!$G$145)</f>
        <v>No</v>
      </c>
      <c r="HP34" s="83" t="str">
        <f>IF(ISBLANK('Paraguay 2013'!$G$146),"",'Paraguay 2013'!$G$146)</f>
        <v>Not applicable</v>
      </c>
      <c r="HQ34" s="83" t="str">
        <f>IF(ISBLANK('Paraguay 2013'!$G$147),"",'Paraguay 2013'!$G$147)</f>
        <v>No</v>
      </c>
      <c r="HR34" s="83" t="str">
        <f>IF(ISBLANK('Paraguay 2013'!$G$148),"",'Paraguay 2013'!$G$148)</f>
        <v>Not applicable</v>
      </c>
      <c r="HS34" s="83" t="str">
        <f>IF(ISBLANK('Paraguay 2013'!$F$149),"",'Paraguay 2013'!$F$149)</f>
        <v>01/12-12/12</v>
      </c>
      <c r="HT34" s="83" t="str">
        <f>IF(ISBLANK('Paraguay 2013'!$F$150),"",'Paraguay 2013'!$F$150)</f>
        <v>Logistics management information system</v>
      </c>
      <c r="HU34" s="84"/>
      <c r="HV34" s="83" t="str">
        <f>IF(ISBLANK('Paraguay 2013'!$G$152),"",'Paraguay 2013'!$G$152)</f>
        <v>Yes</v>
      </c>
      <c r="HW34" s="83" t="str">
        <f>IF(ISBLANK('Paraguay 2013'!$G$153),"",'Paraguay 2013'!$G$153)</f>
        <v>No</v>
      </c>
      <c r="HX34" s="88" t="str">
        <f>IF(ISBLANK('Paraguay 2013'!$D$154),"",'Paraguay 2013'!$D$154)</f>
        <v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v>
      </c>
      <c r="HY34" s="764" t="s">
        <v>284</v>
      </c>
    </row>
    <row r="35" spans="1:233" ht="39.950000000000003" customHeight="1">
      <c r="A35" s="846" t="s">
        <v>307</v>
      </c>
      <c r="B35" s="85"/>
      <c r="C35" s="72" t="str">
        <f>IF(ISBLANK('Philippines 2013'!$H$12),"",'Philippines 2013'!$H$12)</f>
        <v>Yes</v>
      </c>
      <c r="D35" s="72" t="str">
        <f>IF(ISBLANK('Philippines 2013'!$D$13),"",'Philippines 2013'!$D$13)</f>
        <v>Contraceptive Self-Reliance (CSR) Technical Working Group</v>
      </c>
      <c r="E35" s="107"/>
      <c r="F35" s="72" t="str">
        <f>IF(ISBLANK('Philippines 2013'!$D$15),"",'Philippines 2013'!$D$15)</f>
        <v>Yes</v>
      </c>
      <c r="G35" s="72" t="str">
        <f>IF(ISBLANK('Philippines 2013'!$F$15),"",'Philippines 2013'!$F$15)</f>
        <v>Family Planning Organization of the Philippines, League of Municipalities, DKT Philippines</v>
      </c>
      <c r="H35" s="72" t="str">
        <f>IF(ISBLANK('Philippines 2013'!$D$16),"",'Philippines 2013'!$D$16)</f>
        <v>Yes</v>
      </c>
      <c r="I35" s="72" t="str">
        <f>IF(ISBLANK('Philippines 2013'!$F$16),"",'Philippines 2013'!$F$16)</f>
        <v>Philippine NGO Council, Family Planning Organization of the Philippines, League of Municipalities, Union of Local Authorities of the Philippines, League of Cities, Likhaan, FriendlyCare, Philippine Legislators Committee on Population and Development</v>
      </c>
      <c r="J35" s="72" t="str">
        <f>IF(ISBLANK('Philippines 2013'!$D$17),"",'Philippines 2013'!$D$17)</f>
        <v>Yes</v>
      </c>
      <c r="K35" s="72" t="str">
        <f>IF(ISBLANK('Philippines 2013'!$F$17),"",'Philippines 2013'!$F$17)</f>
        <v>Philippine Chamber of Commerce and Industry, Drugstores Association of the Philippines, DKT Philippines, Alphamed</v>
      </c>
      <c r="L35" s="72" t="str">
        <f>IF(ISBLANK('Philippines 2013'!$D$18),"",'Philippines 2013'!$D$18)</f>
        <v>Yes</v>
      </c>
      <c r="M35" s="72" t="str">
        <f>IF(ISBLANK('Philippines 2013'!$F$18),"",'Philippines 2013'!$F$18)</f>
        <v>USAID, WHO</v>
      </c>
      <c r="N35" s="72" t="str">
        <f>IF(ISBLANK('Philippines 2013'!$D$19),"",'Philippines 2013'!$D$19)</f>
        <v>Yes</v>
      </c>
      <c r="O35" s="72" t="str">
        <f>IF(ISBLANK('Philippines 2013'!$F$19),"",'Philippines 2013'!$F$19)</f>
        <v>UNFPA</v>
      </c>
      <c r="P35" s="72" t="str">
        <f>IF(ISBLANK('Philippines 2013'!$D$20),"",'Philippines 2013'!$D$20)</f>
        <v>Yes</v>
      </c>
      <c r="Q35" s="72" t="str">
        <f>IF(ISBLANK('Philippines 2013'!$F$20),"",'Philippines 2013'!$F$20)</f>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v>
      </c>
      <c r="R35" s="72" t="str">
        <f>IF(ISBLANK('Philippines 2013'!$D$21),"",'Philippines 2013'!$D$21)</f>
        <v>Yes</v>
      </c>
      <c r="S35" s="72" t="str">
        <f>IF(ISBLANK('Philippines 2013'!$F$21),"",'Philippines 2013'!$F$21)</f>
        <v>DOH Materials Management Division</v>
      </c>
      <c r="T35" s="72" t="str">
        <f>IF(ISBLANK('Philippines 2013'!$D$22),"",'Philippines 2013'!$D$22)</f>
        <v>No</v>
      </c>
      <c r="U35" s="72" t="str">
        <f>IF(ISBLANK('Philippines 2013'!$F$22),"",'Philippines 2013'!$F$22)</f>
        <v/>
      </c>
      <c r="V35" s="72" t="str">
        <f>IF(ISBLANK('Philippines 2013'!$D$23),"",'Philippines 2013'!$D$23)</f>
        <v/>
      </c>
      <c r="W35" s="72" t="str">
        <f>IF(ISBLANK('Philippines 2013'!$F$23),"",'Philippines 2013'!$F$23)</f>
        <v/>
      </c>
      <c r="X35" s="72" t="str">
        <f>IF(ISBLANK('Philippines 2013'!$H$24),"",'Philippines 2013'!$H$24)</f>
        <v>0 times</v>
      </c>
      <c r="Y35" s="72" t="str">
        <f>IF(ISBLANK('Philippines 2013'!$H$25),"",'Philippines 2013'!$H$25)</f>
        <v>Yes</v>
      </c>
      <c r="Z35" s="72" t="str">
        <f>IF(ISBLANK('Philippines 2013'!$D$26),"",'Philippines 2013'!$D$26)</f>
        <v>Yes</v>
      </c>
      <c r="AA35" s="72" t="str">
        <f>IF(ISBLANK('Philippines 2013'!$F$26),"",'Philippines 2013'!$F$26)</f>
        <v>Department of Health</v>
      </c>
      <c r="AB35" s="72" t="str">
        <f>IF(ISBLANK('Philippines 2013'!$H$26),"",'Philippines 2013'!$H$26)</f>
        <v>Secretary of Health</v>
      </c>
      <c r="AC35" s="86"/>
      <c r="AD35" s="73" t="str">
        <f>IF(ISBLANK('Philippines 2013'!$F$28),"",'Philippines 2013'!$F$28)</f>
        <v>January</v>
      </c>
      <c r="AE35" s="73" t="str">
        <f>IF(ISBLANK('Philippines 2013'!$H$28),"",'Philippines 2013'!$H$28)</f>
        <v>December</v>
      </c>
      <c r="AF35" s="371">
        <f>IF(ISBLANK('Philippines 2013'!$G$29),"",'Philippines 2013'!$G$29)</f>
        <v>8924195.1199999992</v>
      </c>
      <c r="AG35" s="109" t="str">
        <f>IF(ISBLANK('Philippines 2013'!$E$30),"",'Philippines 2013'!$E$30)</f>
        <v>01/12-12/12</v>
      </c>
      <c r="AH35" s="109" t="str">
        <f>IF(ISBLANK('Philippines 2013'!$G$30),"",'Philippines 2013'!$G$30)</f>
        <v>Family Planning Program Manager of the Department of Health</v>
      </c>
      <c r="AI35" s="109" t="str">
        <f>IF(ISBLANK('Philippines 2013'!$H$31),"",'Philippines 2013'!$H$31)</f>
        <v>No</v>
      </c>
      <c r="AJ35" s="74" t="str">
        <f>IF(ISBLANK('Philippines 2013'!$H$32),"",'Philippines 2013'!$H$32)</f>
        <v>Yes</v>
      </c>
      <c r="AK35" s="74">
        <f>IF(ISBLANK('Philippines 2013'!$E$35),"",'Philippines 2013'!$E$35)</f>
        <v>5712025.2800000003</v>
      </c>
      <c r="AL35" s="73" t="str">
        <f>IF(ISBLANK('Philippines 2013'!$F$35),"",'Philippines 2013'!$F$35)</f>
        <v>01/12-12/12</v>
      </c>
      <c r="AM35" s="73" t="str">
        <f>IF(ISBLANK('Philippines 2013'!$G$35),"",'Philippines 2013'!$G$35)</f>
        <v>DOH Procurement Plan</v>
      </c>
      <c r="AN35" s="73" t="str">
        <f>IF(ISBLANK('Philippines 2013'!$H$35),"",'Philippines 2013'!$H$35)</f>
        <v/>
      </c>
      <c r="AO35" s="74">
        <f>IF(ISBLANK('Philippines 2013'!$E$36),"",'Philippines 2013'!$E$36)</f>
        <v>0</v>
      </c>
      <c r="AP35" s="73" t="str">
        <f>IF(ISBLANK('Philippines 2013'!$F$36),"",'Philippines 2013'!$F$36)</f>
        <v>01/12-12/12</v>
      </c>
      <c r="AQ35" s="73" t="str">
        <f>IF(ISBLANK('Philippines 2013'!$G$36),"",'Philippines 2013'!$G$36)</f>
        <v/>
      </c>
      <c r="AR35" s="73" t="str">
        <f>IF(ISBLANK('Philippines 2013'!$H$36),"",'Philippines 2013'!$H$36)</f>
        <v/>
      </c>
      <c r="AS35" s="74">
        <f>IF(ISBLANK('Philippines 2013'!$E$37),"",'Philippines 2013'!$E$37)</f>
        <v>5712025.2800000003</v>
      </c>
      <c r="AT35" s="73" t="str">
        <f>IF(ISBLANK('Philippines 2013'!$H$37),"",'Philippines 2013'!$H$37)</f>
        <v/>
      </c>
      <c r="AU35" s="73" t="str">
        <f>IF(ISBLANK('Philippines 2013'!$H$38),"",'Philippines 2013'!$H$38)</f>
        <v>Yes</v>
      </c>
      <c r="AV35" s="73" t="str">
        <f>IF(ISBLANK('Philippines 2013'!$D$41),"",'Philippines 2013'!$D$41)</f>
        <v>Yes</v>
      </c>
      <c r="AW35" s="73" t="str">
        <f>IF(ISBLANK('Philippines 2013'!$D$42),"",'Philippines 2013'!$D$42)</f>
        <v>2012 General Appropriations Act for Department of Health under the Family Health Office</v>
      </c>
      <c r="AX35" s="74">
        <f>IF(ISBLANK('Philippines 2013'!$E$41),"",'Philippines 2013'!$E$41)</f>
        <v>5712025.2800000003</v>
      </c>
      <c r="AY35" s="74" t="str">
        <f>IF(ISBLANK('Philippines 2013'!$F$41),"",'Philippines 2013'!$F$41)</f>
        <v>01/12-12/12</v>
      </c>
      <c r="AZ35" s="74" t="str">
        <f>IF(ISBLANK('Philippines 2013'!$G$41),"",'Philippines 2013'!$G$41)</f>
        <v>DOH Expenditure Tracking System</v>
      </c>
      <c r="BA35" s="73" t="str">
        <f>IF(ISBLANK('Philippines 2013'!$H$41),"",'Philippines 2013'!$H$41)</f>
        <v/>
      </c>
      <c r="BB35" s="73" t="str">
        <f>IF(ISBLANK('Philippines 2013'!$D$43),"",'Philippines 2013'!$D$43)</f>
        <v>No</v>
      </c>
      <c r="BC35" s="74" t="str">
        <f>IF(ISBLANK('Philippines 2013'!$D$44),"",'Philippines 2013'!$D$44)</f>
        <v>Not applicable</v>
      </c>
      <c r="BD35" s="74">
        <f>IF(ISBLANK('Philippines 2013'!$E$43),"",'Philippines 2013'!$E$43)</f>
        <v>0</v>
      </c>
      <c r="BE35" s="74" t="str">
        <f>IF(ISBLANK('Philippines 2013'!$F$43),"",'Philippines 2013'!$F$43)</f>
        <v>01/12-12/12</v>
      </c>
      <c r="BF35" s="74" t="str">
        <f>IF(ISBLANK('Philippines 2013'!$G$43),"",'Philippines 2013'!$G$43)</f>
        <v/>
      </c>
      <c r="BG35" s="73" t="str">
        <f>IF(ISBLANK('Philippines 2013'!$H$43),"",'Philippines 2013'!$H$43)</f>
        <v/>
      </c>
      <c r="BH35" s="763">
        <f>IF(ISBLANK('Philippines 2013'!$E$45),"",'Philippines 2013'!$E$45)</f>
        <v>5712025.2800000003</v>
      </c>
      <c r="BI35" s="73" t="str">
        <f>IF(ISBLANK('Philippines 2013'!$H$45),"",'Philippines 2013'!$H$45)</f>
        <v/>
      </c>
      <c r="BJ35" s="75"/>
      <c r="BK35" s="73" t="str">
        <f>IF(ISBLANK('Philippines 2013'!$D$49),"",'Philippines 2013'!$D$49)</f>
        <v>Yes</v>
      </c>
      <c r="BL35" s="74" t="str">
        <f>IF(ISBLANK('Philippines 2013'!$D$50),"",'Philippines 2013'!$D$50)</f>
        <v>UNFPA</v>
      </c>
      <c r="BM35" s="74">
        <f>IF(ISBLANK('Philippines 2013'!$E$49),"",'Philippines 2013'!$E$49)</f>
        <v>1837863.96</v>
      </c>
      <c r="BN35" s="74" t="str">
        <f>IF(ISBLANK('Philippines 2013'!$F$49),"",'Philippines 2013'!$F$49)</f>
        <v>01/12-12/12</v>
      </c>
      <c r="BO35" s="74" t="str">
        <f>IF(ISBLANK('Philippines 2013'!$G$49),"",'Philippines 2013'!$G$49)</f>
        <v>Materials Management Division Monitoring Report</v>
      </c>
      <c r="BP35" s="73" t="str">
        <f>IF(ISBLANK('Philippines 2013'!$H$49),"",'Philippines 2013'!$H$49)</f>
        <v/>
      </c>
      <c r="BQ35" s="73" t="str">
        <f>IF(ISBLANK('Philippines 2013'!$D$51),"",'Philippines 2013'!$D$51)</f>
        <v>Don't know</v>
      </c>
      <c r="BR35" s="74" t="str">
        <f>IF(ISBLANK('Philippines 2013'!$E$51),"",'Philippines 2013'!$E$51)</f>
        <v/>
      </c>
      <c r="BS35" s="74" t="str">
        <f>IF(ISBLANK('Philippines 2013'!$F$51),"",'Philippines 2013'!$F$51)</f>
        <v>01/12-12/12</v>
      </c>
      <c r="BT35" s="89" t="str">
        <f>IF(ISBLANK('Philippines 2013'!$G$51),"",'Philippines 2013'!$G$51)</f>
        <v/>
      </c>
      <c r="BU35" s="74" t="str">
        <f>IF(ISBLANK('Philippines 2013'!$H$51),"",'Philippines 2013'!$H$51)</f>
        <v/>
      </c>
      <c r="BV35" s="73" t="str">
        <f>IF(ISBLANK('Philippines 2013'!$D$52),"",'Philippines 2013'!$D$52)</f>
        <v>Don't know</v>
      </c>
      <c r="BW35" s="74" t="str">
        <f>IF(ISBLANK('Philippines 2013'!$E$52),"",'Philippines 2013'!$E$52)</f>
        <v/>
      </c>
      <c r="BX35" s="73" t="str">
        <f>IF(ISBLANK('Philippines 2013'!$F$52),"",'Philippines 2013'!$F$52)</f>
        <v>01/12-12/12</v>
      </c>
      <c r="BY35" s="74" t="str">
        <f>IF(ISBLANK('Philippines 2013'!$G$52),"",'Philippines 2013'!$G$52)</f>
        <v/>
      </c>
      <c r="BZ35" s="74" t="str">
        <f>IF(ISBLANK('Philippines 2013'!$H$52),"",'Philippines 2013'!$H$52)</f>
        <v/>
      </c>
      <c r="CA35" s="763">
        <f>IF(ISBLANK('Philippines 2013'!$E$53),"",'Philippines 2013'!$E$53)</f>
        <v>1837863.96</v>
      </c>
      <c r="CB35" s="74" t="str">
        <f>IF(ISBLANK('Philippines 2013'!$H$53),"",'Philippines 2013'!$H$53)</f>
        <v/>
      </c>
      <c r="CC35" s="76">
        <f>IF(ISBLANK('Philippines 2013'!$F$56),"",'Philippines 2013'!$F$56)</f>
        <v>0.75657073877814929</v>
      </c>
      <c r="CD35" s="73" t="str">
        <f>IF(ISBLANK('Philippines 2013'!$G$56),"",'Philippines 2013'!$G$56)</f>
        <v xml:space="preserve">Comments:
</v>
      </c>
      <c r="CE35" s="76">
        <f>IF(ISBLANK('Philippines 2013'!$F$57),"",'Philippines 2013'!$F$57)</f>
        <v>1</v>
      </c>
      <c r="CF35" s="73" t="str">
        <f>IF(ISBLANK('Philippines 2013'!$G$57),"",'Philippines 2013'!$G$57)</f>
        <v xml:space="preserve">Comments:
</v>
      </c>
      <c r="CG35" s="76">
        <f>IF(ISBLANK('Philippines 2013'!$F$58),"",'Philippines 2013'!$F$58)</f>
        <v>0.84600225997748024</v>
      </c>
      <c r="CH35" s="73" t="str">
        <f>IF(ISBLANK('Philippines 2013'!$G$58),"",'Philippines 2013'!$G$58)</f>
        <v>Comments: Please note that in 2012, the national government has included budgets for procurement of commodities.</v>
      </c>
      <c r="CI35" s="73" t="str">
        <f>IF(ISBLANK('Philippines 2013'!$F$59),"",'Philippines 2013'!$F$59)</f>
        <v>Yes</v>
      </c>
      <c r="CJ35" s="73" t="str">
        <f>IF(ISBLANK('Philippines 2013'!$G$59),"",'Philippines 2013'!$G$59)</f>
        <v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v>
      </c>
      <c r="CK35" s="73" t="str">
        <f>IF(ISBLANK('Philippines 2013'!$F$61),"",'Philippines 2013'!$F$61)</f>
        <v>The government (e.g., Central Medical Stores, MOH logistics unit, MOH procurement unit)</v>
      </c>
      <c r="CL35" s="73" t="str">
        <f>IF(ISBLANK('Philippines 2013'!$F$62),"",'Philippines 2013'!$F$62)</f>
        <v>Department of Health Procurement System</v>
      </c>
      <c r="CM35" s="73" t="str">
        <f>IF(ISBLANK('Philippines 2013'!$F$63),"",'Philippines 2013'!$F$63)</f>
        <v>No</v>
      </c>
      <c r="CN35" s="73" t="str">
        <f>IF(ISBLANK('Philippines 2013'!$D$64),"",'Philippines 2013'!$D$64)</f>
        <v/>
      </c>
      <c r="CO35" s="106"/>
      <c r="CP35" s="77"/>
      <c r="CQ35" s="78" t="str">
        <f>IF(ISBLANK('Philippines 2013'!$D$68),"",'Philippines 2013'!$D$68)</f>
        <v>Yes</v>
      </c>
      <c r="CR35" s="78" t="str">
        <f>IF(ISBLANK('Philippines 2013'!$D$69),"",'Philippines 2013'!$D$69)</f>
        <v>Yes</v>
      </c>
      <c r="CS35" s="78" t="str">
        <f>IF(ISBLANK('Philippines 2013'!$D$70),"",'Philippines 2013'!$D$70)</f>
        <v>Yes</v>
      </c>
      <c r="CT35" s="78" t="str">
        <f>IF(ISBLANK('Philippines 2013'!$D$71),"",'Philippines 2013'!$D$71)</f>
        <v>Don't know</v>
      </c>
      <c r="CU35" s="78" t="str">
        <f>IF(ISBLANK('Philippines 2013'!$D$72),"",'Philippines 2013'!$D$72)</f>
        <v>Yes</v>
      </c>
      <c r="CV35" s="78" t="str">
        <f>IF(ISBLANK('Philippines 2013'!$D$73),"",'Philippines 2013'!$D$73)</f>
        <v>Yes</v>
      </c>
      <c r="CW35" s="78" t="str">
        <f>IF(ISBLANK('Philippines 2013'!$D$74),"",'Philippines 2013'!$D$74)</f>
        <v>No</v>
      </c>
      <c r="CX35" s="78" t="str">
        <f>IF(ISBLANK('Philippines 2013'!$D$75),"",'Philippines 2013'!$D$75)</f>
        <v>Don't know</v>
      </c>
      <c r="CY35" s="78" t="str">
        <f>IF(ISBLANK('Philippines 2013'!$D$76),"",'Philippines 2013'!$D$76)</f>
        <v>Yes</v>
      </c>
      <c r="CZ35" s="78" t="str">
        <f>IF(ISBLANK('Philippines 2013'!$D$77),"",'Philippines 2013'!$D$77)</f>
        <v>Yes</v>
      </c>
      <c r="DA35" s="78" t="str">
        <f>IF(ISBLANK('Philippines 2013'!$D$78),"",'Philippines 2013'!$D$78)</f>
        <v>Yes</v>
      </c>
      <c r="DB35" s="78" t="str">
        <f>IF(ISBLANK('Philippines 2013'!$D$79),"",'Philippines 2013'!$D$79)</f>
        <v xml:space="preserve"> Spermicide</v>
      </c>
      <c r="DC35" s="77"/>
      <c r="DD35" s="78" t="str">
        <f>IF(ISBLANK('Philippines 2013'!$F$68),"",'Philippines 2013'!$F$68)</f>
        <v>Yes</v>
      </c>
      <c r="DE35" s="78" t="str">
        <f>IF(ISBLANK('Philippines 2013'!$F$69),"",'Philippines 2013'!$F$69)</f>
        <v>Yes</v>
      </c>
      <c r="DF35" s="78" t="str">
        <f>IF(ISBLANK('Philippines 2013'!$F$70),"",'Philippines 2013'!$F$70)</f>
        <v>Yes</v>
      </c>
      <c r="DG35" s="78" t="str">
        <f>IF(ISBLANK('Philippines 2013'!$F$71),"",'Philippines 2013'!$F$71)</f>
        <v>No</v>
      </c>
      <c r="DH35" s="78" t="str">
        <f>IF(ISBLANK('Philippines 2013'!$F$72),"",'Philippines 2013'!$F$72)</f>
        <v>Yes</v>
      </c>
      <c r="DI35" s="78" t="str">
        <f>IF(ISBLANK('Philippines 2013'!$F$73),"",'Philippines 2013'!$F$73)</f>
        <v>Yes</v>
      </c>
      <c r="DJ35" s="78" t="str">
        <f>IF(ISBLANK('Philippines 2013'!$F$74),"",'Philippines 2013'!$F$74)</f>
        <v>No</v>
      </c>
      <c r="DK35" s="78" t="str">
        <f>IF(ISBLANK('Philippines 2013'!$F$75),"",'Philippines 2013'!$F$75)</f>
        <v>No</v>
      </c>
      <c r="DL35" s="78" t="str">
        <f>IF(ISBLANK('Philippines 2013'!$F$76),"",'Philippines 2013'!$F$76)</f>
        <v>Yes</v>
      </c>
      <c r="DM35" s="78" t="str">
        <f>IF(ISBLANK('Philippines 2013'!$F$77),"",'Philippines 2013'!$F$77)</f>
        <v>Yes</v>
      </c>
      <c r="DN35" s="78" t="str">
        <f>IF(ISBLANK('Philippines 2013'!$F$78),"",'Philippines 2013'!$F$78)</f>
        <v>Yes</v>
      </c>
      <c r="DO35" s="78" t="str">
        <f>IF(ISBLANK('Philippines 2013'!$F$79),"",'Philippines 2013'!$F$79)</f>
        <v/>
      </c>
      <c r="DP35" s="79"/>
      <c r="DQ35" s="78" t="str">
        <f>IF(ISBLANK('Philippines 2013'!$G$68),"",'Philippines 2013'!$G$68)</f>
        <v>Yes</v>
      </c>
      <c r="DR35" s="78" t="str">
        <f>IF(ISBLANK('Philippines 2013'!$G$69),"",'Philippines 2013'!$G$69)</f>
        <v>Yes</v>
      </c>
      <c r="DS35" s="78" t="str">
        <f>IF(ISBLANK('Philippines 2013'!$G$70),"",'Philippines 2013'!$G$70)</f>
        <v>Yes</v>
      </c>
      <c r="DT35" s="78" t="str">
        <f>IF(ISBLANK('Philippines 2013'!$G$71),"",'Philippines 2013'!$G$71)</f>
        <v>Don't know</v>
      </c>
      <c r="DU35" s="78" t="str">
        <f>IF(ISBLANK('Philippines 2013'!$G$72),"",'Philippines 2013'!$G$72)</f>
        <v>Yes</v>
      </c>
      <c r="DV35" s="78" t="str">
        <f>IF(ISBLANK('Philippines 2013'!$G$73),"",'Philippines 2013'!$G$73)</f>
        <v>Yes</v>
      </c>
      <c r="DW35" s="78" t="str">
        <f>IF(ISBLANK('Philippines 2013'!$G$74),"",'Philippines 2013'!$G$74)</f>
        <v>Don't know</v>
      </c>
      <c r="DX35" s="78" t="str">
        <f>IF(ISBLANK('Philippines 2013'!$G$75),"",'Philippines 2013'!$G$75)</f>
        <v>Don't know</v>
      </c>
      <c r="DY35" s="78" t="str">
        <f>IF(ISBLANK('Philippines 2013'!$G$76),"",'Philippines 2013'!$G$76)</f>
        <v>Yes</v>
      </c>
      <c r="DZ35" s="78" t="str">
        <f>IF(ISBLANK('Philippines 2013'!$G$77),"",'Philippines 2013'!$G$77)</f>
        <v>Yes</v>
      </c>
      <c r="EA35" s="78" t="str">
        <f>IF(ISBLANK('Philippines 2013'!$G$78),"",'Philippines 2013'!$G$78)</f>
        <v>Yes</v>
      </c>
      <c r="EB35" s="78" t="str">
        <f>IF(ISBLANK('Philippines 2013'!$G$79),"",'Philippines 2013'!$G$79)</f>
        <v/>
      </c>
      <c r="EC35" s="79"/>
      <c r="ED35" s="78" t="str">
        <f>IF(ISBLANK('Philippines 2013'!$H$68),"",'Philippines 2013'!$H$68)</f>
        <v>Yes</v>
      </c>
      <c r="EE35" s="78" t="str">
        <f>IF(ISBLANK('Philippines 2013'!$H$69),"",'Philippines 2013'!$H$69)</f>
        <v>Yes</v>
      </c>
      <c r="EF35" s="78" t="str">
        <f>IF(ISBLANK('Philippines 2013'!$H$70),"",'Philippines 2013'!$H$70)</f>
        <v>Yes</v>
      </c>
      <c r="EG35" s="78" t="str">
        <f>IF(ISBLANK('Philippines 2013'!$H$71),"",'Philippines 2013'!$H$71)</f>
        <v>No</v>
      </c>
      <c r="EH35" s="78" t="str">
        <f>IF(ISBLANK('Philippines 2013'!$H$72),"",'Philippines 2013'!$H$72)</f>
        <v>Yes</v>
      </c>
      <c r="EI35" s="78" t="str">
        <f>IF(ISBLANK('Philippines 2013'!$H$73),"",'Philippines 2013'!$H$73)</f>
        <v>Yes</v>
      </c>
      <c r="EJ35" s="78" t="str">
        <f>IF(ISBLANK('Philippines 2013'!$H$74),"",'Philippines 2013'!$H$74)</f>
        <v>Don't know</v>
      </c>
      <c r="EK35" s="78" t="str">
        <f>IF(ISBLANK('Philippines 2013'!$H$75),"",'Philippines 2013'!$H$75)</f>
        <v>Don't know</v>
      </c>
      <c r="EL35" s="78" t="str">
        <f>IF(ISBLANK('Philippines 2013'!$H$76),"",'Philippines 2013'!$H$76)</f>
        <v>No</v>
      </c>
      <c r="EM35" s="78" t="str">
        <f>IF(ISBLANK('Philippines 2013'!$H$77),"",'Philippines 2013'!$H$77)</f>
        <v>No</v>
      </c>
      <c r="EN35" s="78" t="str">
        <f>IF(ISBLANK('Philippines 2013'!$H$78),"",'Philippines 2013'!$H$78)</f>
        <v>Don't know</v>
      </c>
      <c r="EO35" s="78" t="str">
        <f>IF(ISBLANK('Philippines 2013'!$H$79),"",'Philippines 2013'!$H$79)</f>
        <v>Don’t know</v>
      </c>
      <c r="EP35" s="78" t="str">
        <f>IF(ISBLANK('Philippines 2013'!$D$80),"",'Philippines 2013'!$D$80)</f>
        <v>The subdermal implant is now in a clinical study for future inclusion as part of the government's FP Program.</v>
      </c>
      <c r="EQ35" s="80"/>
      <c r="ER35" s="81" t="str">
        <f>IF(ISBLANK('Philippines 2013'!$H$82),"",'Philippines 2013'!$H$82)</f>
        <v>Yes</v>
      </c>
      <c r="ES35" s="81" t="str">
        <f>IF(ISBLANK('Philippines 2013'!$C$85),"",'Philippines 2013'!$C$85)</f>
        <v>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v>
      </c>
      <c r="ET35" s="81" t="str">
        <f>IF(ISBLANK('Philippines 2013'!$D$85),"",'Philippines 2013'!$D$85)</f>
        <v>2004 to date</v>
      </c>
      <c r="EU35" s="81" t="str">
        <f>IF(ISBLANK('Philippines 2013'!$F$85),"",'Philippines 2013'!$F$85)</f>
        <v>Yes</v>
      </c>
      <c r="EV35" s="81" t="str">
        <f>IF(ISBLANK('Philippines 2013'!$G$85),"",'Philippines 2013'!$G$85)</f>
        <v>Yes</v>
      </c>
      <c r="EW35" s="81" t="str">
        <f>IF(ISBLANK('Philippines 2013'!$F$86),"",'Philippines 2013'!$F$86)</f>
        <v>Yes</v>
      </c>
      <c r="EX35" s="81" t="str">
        <f>IF(ISBLANK('Philippines 2013'!$E$87),"",'Philippines 2013'!$E$87)</f>
        <v>All sectors - however, if an NGO has obtained a tax exemption, the payment of taxes and duties may be waived. The DOH pays for taxes and duties for donations and social marketing.</v>
      </c>
      <c r="EY35" s="81" t="str">
        <f>IF(ISBLANK('Philippines 2013'!$E$88),"",'Philippines 2013'!$E$88)</f>
        <v>Don't know</v>
      </c>
      <c r="EZ35" s="81" t="str">
        <f>IF(ISBLANK('Philippines 2013'!$H$89),"",'Philippines 2013'!$H$89)</f>
        <v>Yes</v>
      </c>
      <c r="FA35" s="81" t="str">
        <f>IF(ISBLANK('Philippines 2013'!$D$90),"",'Philippines 2013'!$D$90)</f>
        <v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v>
      </c>
      <c r="FB35" s="81" t="str">
        <f>IF(ISBLANK('Philippines 2013'!$H$91),"",'Philippines 2013'!$H$91)</f>
        <v>Yes</v>
      </c>
      <c r="FC35" s="81" t="str">
        <f>IF(ISBLANK('Philippines 2013'!$D$92),"",'Philippines 2013'!$D$92)</f>
        <v>Policy on Public-Private Partnership specified under the DOH Administrative Order 2006-08, signed in May 2006, which describes the guidelines on public-private collaboration in delivery of health services, including family planning for women of reproductive age.</v>
      </c>
      <c r="FD35" s="276"/>
      <c r="FE35" s="81" t="str">
        <f>IF(ISBLANK('Philippines 2013'!$D$95),"",'Philippines 2013'!$D$95)</f>
        <v>Midwife</v>
      </c>
      <c r="FF35" s="81" t="str">
        <f>IF(ISBLANK('Philippines 2013'!$G$95),"",'Philippines 2013'!$G$95)</f>
        <v>Midwife</v>
      </c>
      <c r="FG35" s="81" t="str">
        <f>IF(ISBLANK('Philippines 2013'!$D$96),"",'Philippines 2013'!$D$96)</f>
        <v>Midwife</v>
      </c>
      <c r="FH35" s="81" t="str">
        <f>IF(ISBLANK('Philippines 2013'!$G$96),"",'Philippines 2013'!$G$96)</f>
        <v>Midwife</v>
      </c>
      <c r="FI35" s="81" t="str">
        <f>IF(ISBLANK('Philippines 2013'!$D$97),"",'Philippines 2013'!$D$97)</f>
        <v>Not applicable</v>
      </c>
      <c r="FJ35" s="81" t="str">
        <f>IF(ISBLANK('Philippines 2013'!$G$97),"",'Philippines 2013'!$G$97)</f>
        <v>Not applicable</v>
      </c>
      <c r="FK35" s="81" t="str">
        <f>IF(ISBLANK('Philippines 2013'!$D$98),"",'Philippines 2013'!$D$98)</f>
        <v>Midwife</v>
      </c>
      <c r="FL35" s="81" t="str">
        <f>IF(ISBLANK('Philippines 2013'!$G$98),"",'Philippines 2013'!$G$98)</f>
        <v>Midwife</v>
      </c>
      <c r="FM35" s="81" t="str">
        <f>IF(ISBLANK('Philippines 2013'!$D$99),"",'Philippines 2013'!$D$99)</f>
        <v>Community health worker</v>
      </c>
      <c r="FN35" s="81" t="str">
        <f>IF(ISBLANK('Philippines 2013'!$G$99),"",'Philippines 2013'!$G$99)</f>
        <v>Community health worker</v>
      </c>
      <c r="FO35" s="81" t="str">
        <f>IF(ISBLANK('Philippines 2013'!$D$100),"",'Philippines 2013'!$D$100)</f>
        <v>Not applicable</v>
      </c>
      <c r="FP35" s="81" t="str">
        <f>IF(ISBLANK('Philippines 2013'!$G$100),"",'Philippines 2013'!$G$100)</f>
        <v>Not applicable</v>
      </c>
      <c r="FQ35" s="81" t="str">
        <f>IF(ISBLANK('Philippines 2013'!$D$101),"",'Philippines 2013'!$D$101)</f>
        <v>Doctor</v>
      </c>
      <c r="FR35" s="81" t="str">
        <f>IF(ISBLANK('Philippines 2013'!$G$101),"",'Philippines 2013'!$G$101)</f>
        <v>Doctor</v>
      </c>
      <c r="FS35" s="81" t="str">
        <f>IF(ISBLANK('Philippines 2013'!$D$102),"",'Philippines 2013'!$D$102)</f>
        <v>Midwife</v>
      </c>
      <c r="FT35" s="81" t="str">
        <f>IF(ISBLANK('Philippines 2013'!$G$102),"",'Philippines 2013'!$G$102)</f>
        <v>Midwife</v>
      </c>
      <c r="FU35" s="81" t="str">
        <f>IF(ISBLANK('Philippines 2013'!$D$103),"",'Philippines 2013'!$D$103)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FV35" s="87"/>
      <c r="FW35" s="81" t="str">
        <f>IF(ISBLANK('Philippines 2013'!$D$106),"",'Philippines 2013'!$D$106)</f>
        <v>No</v>
      </c>
      <c r="FX35" s="81" t="str">
        <f>IF(ISBLANK('Philippines 2013'!$E$106),"",'Philippines 2013'!$E$106)</f>
        <v/>
      </c>
      <c r="FY35" s="81" t="str">
        <f>IF(ISBLANK('Philippines 2013'!$H$106),"",'Philippines 2013'!$H$106)</f>
        <v/>
      </c>
      <c r="FZ35" s="81" t="str">
        <f>IF(ISBLANK('Philippines 2013'!$D$107),"",'Philippines 2013'!$D$107)</f>
        <v>No</v>
      </c>
      <c r="GA35" s="81" t="str">
        <f>IF(ISBLANK('Philippines 2013'!$E$107),"",'Philippines 2013'!$E$107)</f>
        <v/>
      </c>
      <c r="GB35" s="81" t="str">
        <f>IF(ISBLANK('Philippines 2013'!$H$107),"",'Philippines 2013'!$H$107)</f>
        <v/>
      </c>
      <c r="GC35" s="81" t="str">
        <f>IF(ISBLANK('Philippines 2013'!$D$108),"",'Philippines 2013'!$D$108)</f>
        <v>No</v>
      </c>
      <c r="GD35" s="81" t="str">
        <f>IF(ISBLANK('Philippines 2013'!$E$108),"",'Philippines 2013'!$E$108)</f>
        <v/>
      </c>
      <c r="GE35" s="81" t="str">
        <f>IF(ISBLANK('Philippines 2013'!$H$108),"",'Philippines 2013'!$H$108)</f>
        <v/>
      </c>
      <c r="GF35" s="82"/>
      <c r="GG35" s="81" t="str">
        <f>IF(ISBLANK('Philippines 2013'!$G$111),"",'Philippines 2013'!$G$111)</f>
        <v>No</v>
      </c>
      <c r="GH35" s="81" t="str">
        <f>IF(ISBLANK('Philippines 2013'!$G$112),"",'Philippines 2013'!$G$112)</f>
        <v>No</v>
      </c>
      <c r="GI35" s="81" t="str">
        <f>IF(ISBLANK('Philippines 2013'!$G$113),"",'Philippines 2013'!$G$113)</f>
        <v>Not applicable</v>
      </c>
      <c r="GJ35" s="81" t="str">
        <f>IF(ISBLANK('Philippines 2013'!$D$114),"",'Philippines 2013'!$D$114)</f>
        <v>Not applicable</v>
      </c>
      <c r="GK35" s="82"/>
      <c r="GL35" s="81" t="str">
        <f>IF(ISBLANK('Philippines 2013'!$G$116),"",'Philippines 2013'!$G$116)</f>
        <v>Yes</v>
      </c>
      <c r="GM35" s="81" t="str">
        <f>IF(ISBLANK('Philippines 2013'!$G$117),"",'Philippines 2013'!$G$117)</f>
        <v>Yes</v>
      </c>
      <c r="GN35" s="81" t="str">
        <f>IF(ISBLANK('Philippines 2013'!$G$118),"",'Philippines 2013'!$G$118)</f>
        <v>Yes</v>
      </c>
      <c r="GO35" s="81" t="str">
        <f>IF(ISBLANK('Philippines 2013'!$G$119),"",'Philippines 2013'!$G$119)</f>
        <v>No</v>
      </c>
      <c r="GP35" s="81" t="str">
        <f>IF(ISBLANK('Philippines 2013'!$G$120),"",'Philippines 2013'!$G$120)</f>
        <v>Yes</v>
      </c>
      <c r="GQ35" s="81" t="str">
        <f>IF(ISBLANK('Philippines 2013'!$G$121),"",'Philippines 2013'!$G$121)</f>
        <v>No</v>
      </c>
      <c r="GR35" s="81" t="str">
        <f>IF(ISBLANK('Philippines 2013'!$G$122),"",'Philippines 2013'!$G$122)</f>
        <v>No</v>
      </c>
      <c r="GS35" s="81" t="str">
        <f>IF(ISBLANK('Philippines 2013'!$G$123),"",'Philippines 2013'!$G$123)</f>
        <v>No</v>
      </c>
      <c r="GT35" s="81" t="str">
        <f>IF(ISBLANK('Philippines 2013'!$G$124),"",'Philippines 2013'!$G$124)</f>
        <v>Yes</v>
      </c>
      <c r="GU35" s="81" t="str">
        <f>IF(ISBLANK('Philippines 2013'!$G$125),"",'Philippines 2013'!$G$125)</f>
        <v>No</v>
      </c>
      <c r="GV35" s="81" t="str">
        <f>IF(ISBLANK('Philippines 2013'!$F$126),"",'Philippines 2013'!$F$126)</f>
        <v>Not applicable</v>
      </c>
      <c r="GW35" s="81">
        <f>IF(ISBLANK('Philippines 2013'!$F$127),"",'Philippines 2013'!$F$127)</f>
        <v>2008</v>
      </c>
      <c r="GX35" s="81" t="str">
        <f>IF(ISBLANK('Philippines 2013'!$D$128),"",'Philippines 2013'!$D$128)</f>
        <v xml:space="preserve">Phil National Drug Formulary 7th Edition 2008 (current) </v>
      </c>
      <c r="GY35" s="81" t="str">
        <f>IF(ISBLANK('Philippines 2013'!$D$129),"",'Philippines 2013'!$D$129)</f>
        <v>IUDs and Cycle Beads are included in the DOH's Bureau of Health Devices and Technology list.</v>
      </c>
      <c r="GZ35" s="82"/>
      <c r="HA35" s="81" t="str">
        <f>IF(ISBLANK('Philippines 2013'!$F$131),"",'Philippines 2013'!$F$131)</f>
        <v>Not applicable</v>
      </c>
      <c r="HB35" s="81" t="str">
        <f>IF(ISBLANK('Philippines 2013'!$G$132),"",'Philippines 2013'!$G$132)</f>
        <v>Not applicable</v>
      </c>
      <c r="HC35" s="81" t="str">
        <f>IF(ISBLANK('Philippines 2013'!$G$133),"",'Philippines 2013'!$G$133)</f>
        <v>Not applicable</v>
      </c>
      <c r="HD35" s="81" t="str">
        <f>IF(ISBLANK('Philippines 2013'!$G$134),"",'Philippines 2013'!$G$134)</f>
        <v>Not applicable</v>
      </c>
      <c r="HE35" s="81" t="str">
        <f>IF(ISBLANK('Philippines 2013'!$G$135),"",'Philippines 2013'!$G$135)</f>
        <v>Not applicable</v>
      </c>
      <c r="HF35" s="81" t="str">
        <f>IF(ISBLANK('Philippines 2013'!$D$136),"",'Philippines 2013'!$D$136)</f>
        <v>Document not available on IMF's website</v>
      </c>
      <c r="HG35" s="90"/>
      <c r="HH35" s="83" t="str">
        <f>IF(ISBLANK('Philippines 2013'!$G$138),"",'Philippines 2013'!$G$138)</f>
        <v>Yes</v>
      </c>
      <c r="HI35" s="84"/>
      <c r="HJ35" s="83" t="str">
        <f>IF(ISBLANK('Philippines 2013'!$G$140),"",'Philippines 2013'!$G$140)</f>
        <v>No</v>
      </c>
      <c r="HK35" s="83" t="str">
        <f>IF(ISBLANK('Philippines 2013'!$G$141),"",'Philippines 2013'!$G$141)</f>
        <v>No</v>
      </c>
      <c r="HL35" s="83" t="str">
        <f>IF(ISBLANK('Philippines 2013'!$G$142),"",'Philippines 2013'!$G$142)</f>
        <v>No</v>
      </c>
      <c r="HM35" s="83" t="str">
        <f>IF(ISBLANK('Philippines 2013'!$G$143),"",'Philippines 2013'!$G$143)</f>
        <v>Not applicable</v>
      </c>
      <c r="HN35" s="83" t="str">
        <f>IF(ISBLANK('Philippines 2013'!$G$144),"",'Philippines 2013'!$G$144)</f>
        <v>No</v>
      </c>
      <c r="HO35" s="83" t="str">
        <f>IF(ISBLANK('Philippines 2013'!$G$145),"",'Philippines 2013'!$G$145)</f>
        <v>Yes</v>
      </c>
      <c r="HP35" s="83" t="str">
        <f>IF(ISBLANK('Philippines 2013'!$G$146),"",'Philippines 2013'!$G$146)</f>
        <v>Not applicable</v>
      </c>
      <c r="HQ35" s="83" t="str">
        <f>IF(ISBLANK('Philippines 2013'!$G$147),"",'Philippines 2013'!$G$147)</f>
        <v>Not applicable</v>
      </c>
      <c r="HR35" s="83" t="str">
        <f>IF(ISBLANK('Philippines 2013'!$G$148),"",'Philippines 2013'!$G$148)</f>
        <v>No</v>
      </c>
      <c r="HS35" s="83" t="str">
        <f>IF(ISBLANK('Philippines 2013'!$F$149),"",'Philippines 2013'!$F$149)</f>
        <v>01/12-12/12</v>
      </c>
      <c r="HT35" s="83" t="str">
        <f>IF(ISBLANK('Philippines 2013'!$F$150),"",'Philippines 2013'!$F$150)</f>
        <v xml:space="preserve">Information from Program Officer and Logistics Information </v>
      </c>
      <c r="HU35" s="84"/>
      <c r="HV35" s="83" t="str">
        <f>IF(ISBLANK('Philippines 2013'!$G$152),"",'Philippines 2013'!$G$152)</f>
        <v>Yes</v>
      </c>
      <c r="HW35" s="83" t="str">
        <f>IF(ISBLANK('Philippines 2013'!$G$153),"",'Philippines 2013'!$G$153)</f>
        <v>No</v>
      </c>
      <c r="HX35" s="88" t="str">
        <f>IF(ISBLANK('Philippines 2013'!$D$154),"",'Philippines 2013'!$D$154)</f>
        <v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v>
      </c>
      <c r="HY35" s="817" t="s">
        <v>274</v>
      </c>
    </row>
    <row r="36" spans="1:233" ht="39.950000000000003" customHeight="1">
      <c r="A36" s="846" t="s">
        <v>308</v>
      </c>
      <c r="B36" s="85"/>
      <c r="C36" s="72" t="str">
        <f>IF(ISBLANK('Rwanda 2013'!$H$12),"",'Rwanda 2013'!$H$12)</f>
        <v>Yes</v>
      </c>
      <c r="D36" s="72" t="str">
        <f>IF(ISBLANK('Rwanda 2013'!$D$13),"",'Rwanda 2013'!$D$13)</f>
        <v>Family Planning Logistics Committee</v>
      </c>
      <c r="E36" s="107"/>
      <c r="F36" s="72" t="str">
        <f>IF(ISBLANK('Rwanda 2013'!$D$15),"",'Rwanda 2013'!$D$15)</f>
        <v>Yes</v>
      </c>
      <c r="G36" s="72" t="str">
        <f>IF(ISBLANK('Rwanda 2013'!$F$15),"",'Rwanda 2013'!$F$15)</f>
        <v>Society for Family Health (SFH)</v>
      </c>
      <c r="H36" s="72" t="str">
        <f>IF(ISBLANK('Rwanda 2013'!$D$16),"",'Rwanda 2013'!$D$16)</f>
        <v>Yes</v>
      </c>
      <c r="I36" s="72" t="str">
        <f>IF(ISBLANK('Rwanda 2013'!$F$16),"",'Rwanda 2013'!$F$16)</f>
        <v>Association Rwandaise pour le Bien Etre Familiale (ARBEF) (Rwandan Association for Family Well-being)</v>
      </c>
      <c r="J36" s="72" t="str">
        <f>IF(ISBLANK('Rwanda 2013'!$D$17),"",'Rwanda 2013'!$D$17)</f>
        <v>Yes</v>
      </c>
      <c r="K36" s="72" t="str">
        <f>IF(ISBLANK('Rwanda 2013'!$F$17),"",'Rwanda 2013'!$F$17)</f>
        <v>Association Rwandaise des Pharmacies (ARPHA) (Rwandan Association of Pharmacists), Association Rwandaise des Medecins Prives (Rwandan Association of Private Doctors)</v>
      </c>
      <c r="L36" s="72" t="str">
        <f>IF(ISBLANK('Rwanda 2013'!$D$18),"",'Rwanda 2013'!$D$18)</f>
        <v>Yes</v>
      </c>
      <c r="M36" s="72" t="str">
        <f>IF(ISBLANK('Rwanda 2013'!$F$18),"",'Rwanda 2013'!$F$18)</f>
        <v>UNFPA, USAID, GFATM</v>
      </c>
      <c r="N36" s="72" t="str">
        <f>IF(ISBLANK('Rwanda 2013'!$D$19),"",'Rwanda 2013'!$D$19)</f>
        <v>Yes</v>
      </c>
      <c r="O36" s="72" t="str">
        <f>IF(ISBLANK('Rwanda 2013'!$F$19),"",'Rwanda 2013'!$F$19)</f>
        <v>UNFPA</v>
      </c>
      <c r="P36" s="72" t="str">
        <f>IF(ISBLANK('Rwanda 2013'!$D$20),"",'Rwanda 2013'!$D$20)</f>
        <v>Yes</v>
      </c>
      <c r="Q36" s="72" t="str">
        <f>IF(ISBLANK('Rwanda 2013'!$F$20),"",'Rwanda 2013'!$F$20)</f>
        <v>Maternal and Child Health (MCH), HIV/AIDS and FP Integration, Pharmacy Task Force, Family Planning Officer, Commission National de Lutte Contre le SIDA (CNLS) (National Commission for the Fight against AIDS)</v>
      </c>
      <c r="R36" s="72" t="str">
        <f>IF(ISBLANK('Rwanda 2013'!$D$21),"",'Rwanda 2013'!$D$21)</f>
        <v>Yes</v>
      </c>
      <c r="S36" s="72" t="str">
        <f>IF(ISBLANK('Rwanda 2013'!$F$21),"",'Rwanda 2013'!$F$21)</f>
        <v>Medical Procurement Distribution Division (MPDD)</v>
      </c>
      <c r="T36" s="72" t="str">
        <f>IF(ISBLANK('Rwanda 2013'!$D$22),"",'Rwanda 2013'!$D$22)</f>
        <v>No</v>
      </c>
      <c r="U36" s="72" t="str">
        <f>IF(ISBLANK('Rwanda 2013'!$F$22),"",'Rwanda 2013'!$F$22)</f>
        <v/>
      </c>
      <c r="V36" s="72" t="str">
        <f>IF(ISBLANK('Rwanda 2013'!$D$23),"",'Rwanda 2013'!$D$23)</f>
        <v>Don't know</v>
      </c>
      <c r="W36" s="72" t="str">
        <f>IF(ISBLANK('Rwanda 2013'!$F$23),"",'Rwanda 2013'!$F$23)</f>
        <v/>
      </c>
      <c r="X36" s="72" t="str">
        <f>IF(ISBLANK('Rwanda 2013'!$H$24),"",'Rwanda 2013'!$H$24)</f>
        <v>3-5 times</v>
      </c>
      <c r="Y36" s="72" t="str">
        <f>IF(ISBLANK('Rwanda 2013'!$H$25),"",'Rwanda 2013'!$H$25)</f>
        <v>Yes</v>
      </c>
      <c r="Z36" s="72" t="str">
        <f>IF(ISBLANK('Rwanda 2013'!$D$26),"",'Rwanda 2013'!$D$26)</f>
        <v>Yes</v>
      </c>
      <c r="AA36" s="72" t="str">
        <f>IF(ISBLANK('Rwanda 2013'!$F$26),"",'Rwanda 2013'!$F$26)</f>
        <v>MOH</v>
      </c>
      <c r="AB36" s="72" t="str">
        <f>IF(ISBLANK('Rwanda 2013'!$H$26),"",'Rwanda 2013'!$H$26)</f>
        <v>Director of Maternal  and Child Health, Ministry of Health</v>
      </c>
      <c r="AC36" s="86"/>
      <c r="AD36" s="73" t="str">
        <f>IF(ISBLANK('Rwanda 2013'!$F$28),"",'Rwanda 2013'!$F$28)</f>
        <v>July</v>
      </c>
      <c r="AE36" s="73" t="str">
        <f>IF(ISBLANK('Rwanda 2013'!$H$28),"",'Rwanda 2013'!$H$28)</f>
        <v>June</v>
      </c>
      <c r="AF36" s="371">
        <f>IF(ISBLANK('Rwanda 2013'!$G$29),"",'Rwanda 2013'!$G$29)</f>
        <v>2760725</v>
      </c>
      <c r="AG36" s="109" t="str">
        <f>IF(ISBLANK('Rwanda 2013'!$E$30),"",'Rwanda 2013'!$E$30)</f>
        <v>07/11 - 06/12</v>
      </c>
      <c r="AH36" s="109" t="str">
        <f>IF(ISBLANK('Rwanda 2013'!$G$30),"",'Rwanda 2013'!$G$30)</f>
        <v>USAID | DELIVER PROJECT</v>
      </c>
      <c r="AI36" s="109" t="str">
        <f>IF(ISBLANK('Rwanda 2013'!$H$31),"",'Rwanda 2013'!$H$31)</f>
        <v>Yes</v>
      </c>
      <c r="AJ36" s="74" t="str">
        <f>IF(ISBLANK('Rwanda 2013'!$H$32),"",'Rwanda 2013'!$H$32)</f>
        <v>Yes</v>
      </c>
      <c r="AK36" s="74">
        <f>IF(ISBLANK('Rwanda 2013'!$E$35),"",'Rwanda 2013'!$E$35)</f>
        <v>621212</v>
      </c>
      <c r="AL36" s="73" t="str">
        <f>IF(ISBLANK('Rwanda 2013'!$F$35),"",'Rwanda 2013'!$F$35)</f>
        <v>07/11 - 06/12</v>
      </c>
      <c r="AM36" s="73" t="str">
        <f>IF(ISBLANK('Rwanda 2013'!$G$35),"",'Rwanda 2013'!$G$35)</f>
        <v>Ministry records</v>
      </c>
      <c r="AN36" s="73" t="str">
        <f>IF(ISBLANK('Rwanda 2013'!$H$35),"",'Rwanda 2013'!$H$35)</f>
        <v/>
      </c>
      <c r="AO36" s="74">
        <f>IF(ISBLANK('Rwanda 2013'!$E$36),"",'Rwanda 2013'!$E$36)</f>
        <v>0</v>
      </c>
      <c r="AP36" s="73" t="str">
        <f>IF(ISBLANK('Rwanda 2013'!$F$36),"",'Rwanda 2013'!$F$36)</f>
        <v>07/11 - 06/12</v>
      </c>
      <c r="AQ36" s="73" t="str">
        <f>IF(ISBLANK('Rwanda 2013'!$G$36),"",'Rwanda 2013'!$G$36)</f>
        <v>Ministry records</v>
      </c>
      <c r="AR36" s="73" t="str">
        <f>IF(ISBLANK('Rwanda 2013'!$H$36),"",'Rwanda 2013'!$H$36)</f>
        <v/>
      </c>
      <c r="AS36" s="74">
        <f>IF(ISBLANK('Rwanda 2013'!$E$37),"",'Rwanda 2013'!$E$37)</f>
        <v>621212</v>
      </c>
      <c r="AT36" s="73" t="str">
        <f>IF(ISBLANK('Rwanda 2013'!$H$37),"",'Rwanda 2013'!$H$37)</f>
        <v/>
      </c>
      <c r="AU36" s="73" t="str">
        <f>IF(ISBLANK('Rwanda 2013'!$H$38),"",'Rwanda 2013'!$H$38)</f>
        <v>Yes</v>
      </c>
      <c r="AV36" s="73" t="str">
        <f>IF(ISBLANK('Rwanda 2013'!$D$41),"",'Rwanda 2013'!$D$41)</f>
        <v>Yes</v>
      </c>
      <c r="AW36" s="73" t="str">
        <f>IF(ISBLANK('Rwanda 2013'!$D$42),"",'Rwanda 2013'!$D$42)</f>
        <v>From taxes</v>
      </c>
      <c r="AX36" s="74">
        <f>IF(ISBLANK('Rwanda 2013'!$E$41),"",'Rwanda 2013'!$E$41)</f>
        <v>574367</v>
      </c>
      <c r="AY36" s="74" t="str">
        <f>IF(ISBLANK('Rwanda 2013'!$F$41),"",'Rwanda 2013'!$F$41)</f>
        <v>07/11 - 06/12</v>
      </c>
      <c r="AZ36" s="74" t="str">
        <f>IF(ISBLANK('Rwanda 2013'!$G$41),"",'Rwanda 2013'!$G$41)</f>
        <v>PipeLine</v>
      </c>
      <c r="BA36" s="73" t="str">
        <f>IF(ISBLANK('Rwanda 2013'!$H$41),"",'Rwanda 2013'!$H$41)</f>
        <v/>
      </c>
      <c r="BB36" s="73" t="str">
        <f>IF(ISBLANK('Rwanda 2013'!$D$43),"",'Rwanda 2013'!$D$43)</f>
        <v>No</v>
      </c>
      <c r="BC36" s="74" t="str">
        <f>IF(ISBLANK('Rwanda 2013'!$D$44),"",'Rwanda 2013'!$D$44)</f>
        <v>Not applicable</v>
      </c>
      <c r="BD36" s="74">
        <f>IF(ISBLANK('Rwanda 2013'!$E$43),"",'Rwanda 2013'!$E$43)</f>
        <v>0</v>
      </c>
      <c r="BE36" s="74" t="str">
        <f>IF(ISBLANK('Rwanda 2013'!$F$43),"",'Rwanda 2013'!$F$43)</f>
        <v>07/11 - 06/12</v>
      </c>
      <c r="BF36" s="74" t="str">
        <f>IF(ISBLANK('Rwanda 2013'!$G$43),"",'Rwanda 2013'!$G$43)</f>
        <v>PipeLine</v>
      </c>
      <c r="BG36" s="73" t="str">
        <f>IF(ISBLANK('Rwanda 2013'!$H$43),"",'Rwanda 2013'!$H$43)</f>
        <v/>
      </c>
      <c r="BH36" s="763">
        <f>IF(ISBLANK('Rwanda 2013'!$E$45),"",'Rwanda 2013'!$E$45)</f>
        <v>574367</v>
      </c>
      <c r="BI36" s="73" t="str">
        <f>IF(ISBLANK('Rwanda 2013'!$H$45),"",'Rwanda 2013'!$H$45)</f>
        <v/>
      </c>
      <c r="BJ36" s="75"/>
      <c r="BK36" s="73" t="str">
        <f>IF(ISBLANK('Rwanda 2013'!$D$49),"",'Rwanda 2013'!$D$49)</f>
        <v>Yes</v>
      </c>
      <c r="BL36" s="74" t="str">
        <f>IF(ISBLANK('Rwanda 2013'!$D$50),"",'Rwanda 2013'!$D$50)</f>
        <v>USAID and UNFPA</v>
      </c>
      <c r="BM36" s="74">
        <f>IF(ISBLANK('Rwanda 2013'!$E$49),"",'Rwanda 2013'!$E$49)</f>
        <v>1545285</v>
      </c>
      <c r="BN36" s="74" t="str">
        <f>IF(ISBLANK('Rwanda 2013'!$F$49),"",'Rwanda 2013'!$F$49)</f>
        <v>07/11 - 06/12</v>
      </c>
      <c r="BO36" s="74" t="str">
        <f>IF(ISBLANK('Rwanda 2013'!$G$49),"",'Rwanda 2013'!$G$49)</f>
        <v>PipeLine</v>
      </c>
      <c r="BP36" s="73" t="str">
        <f>IF(ISBLANK('Rwanda 2013'!$H$49),"",'Rwanda 2013'!$H$49)</f>
        <v/>
      </c>
      <c r="BQ36" s="73" t="str">
        <f>IF(ISBLANK('Rwanda 2013'!$D$51),"",'Rwanda 2013'!$D$51)</f>
        <v>Yes</v>
      </c>
      <c r="BR36" s="74">
        <f>IF(ISBLANK('Rwanda 2013'!$E$51),"",'Rwanda 2013'!$E$51)</f>
        <v>303619</v>
      </c>
      <c r="BS36" s="74" t="str">
        <f>IF(ISBLANK('Rwanda 2013'!$F$51),"",'Rwanda 2013'!$F$51)</f>
        <v>07/11 - 06/12</v>
      </c>
      <c r="BT36" s="89" t="str">
        <f>IF(ISBLANK('Rwanda 2013'!$G$51),"",'Rwanda 2013'!$G$51)</f>
        <v>PipeLine</v>
      </c>
      <c r="BU36" s="74" t="str">
        <f>IF(ISBLANK('Rwanda 2013'!$H$51),"",'Rwanda 2013'!$H$51)</f>
        <v/>
      </c>
      <c r="BV36" s="73" t="str">
        <f>IF(ISBLANK('Rwanda 2013'!$D$52),"",'Rwanda 2013'!$D$52)</f>
        <v>Yes</v>
      </c>
      <c r="BW36" s="74">
        <f>IF(ISBLANK('Rwanda 2013'!$E$52),"",'Rwanda 2013'!$E$52)</f>
        <v>337453</v>
      </c>
      <c r="BX36" s="73" t="str">
        <f>IF(ISBLANK('Rwanda 2013'!$F$52),"",'Rwanda 2013'!$F$52)</f>
        <v>07/11 - 06/12</v>
      </c>
      <c r="BY36" s="74" t="str">
        <f>IF(ISBLANK('Rwanda 2013'!$G$52),"",'Rwanda 2013'!$G$52)</f>
        <v>PipeLine</v>
      </c>
      <c r="BZ36" s="74" t="str">
        <f>IF(ISBLANK('Rwanda 2013'!$H$52),"",'Rwanda 2013'!$H$52)</f>
        <v/>
      </c>
      <c r="CA36" s="763">
        <f>IF(ISBLANK('Rwanda 2013'!$E$53),"",'Rwanda 2013'!$E$53)</f>
        <v>2186357</v>
      </c>
      <c r="CB36" s="74" t="str">
        <f>IF(ISBLANK('Rwanda 2013'!$H$53),"",'Rwanda 2013'!$H$53)</f>
        <v/>
      </c>
      <c r="CC36" s="76">
        <f>IF(ISBLANK('Rwanda 2013'!$F$56),"",'Rwanda 2013'!$F$56)</f>
        <v>0.2080494102271723</v>
      </c>
      <c r="CD36" s="73" t="str">
        <f>IF(ISBLANK('Rwanda 2013'!$G$56),"",'Rwanda 2013'!$G$56)</f>
        <v xml:space="preserve">Comments:
</v>
      </c>
      <c r="CE36" s="76">
        <f>IF(ISBLANK('Rwanda 2013'!$F$57),"",'Rwanda 2013'!$F$57)</f>
        <v>1</v>
      </c>
      <c r="CF36" s="73" t="str">
        <f>IF(ISBLANK('Rwanda 2013'!$G$57),"",'Rwanda 2013'!$G$57)</f>
        <v xml:space="preserve">Comments:
</v>
      </c>
      <c r="CG36" s="76">
        <f>IF(ISBLANK('Rwanda 2013'!$F$58),"",'Rwanda 2013'!$F$58)</f>
        <v>0.99999963777630874</v>
      </c>
      <c r="CH36" s="73" t="str">
        <f>IF(ISBLANK('Rwanda 2013'!$G$58),"",'Rwanda 2013'!$G$58)</f>
        <v xml:space="preserve">Comments: </v>
      </c>
      <c r="CI36" s="73" t="str">
        <f>IF(ISBLANK('Rwanda 2013'!$F$59),"",'Rwanda 2013'!$F$59)</f>
        <v>No</v>
      </c>
      <c r="CJ36" s="73" t="str">
        <f>IF(ISBLANK('Rwanda 2013'!$G$59),"",'Rwanda 2013'!$G$59)</f>
        <v xml:space="preserve">Comments:
</v>
      </c>
      <c r="CK36" s="73" t="str">
        <f>IF(ISBLANK('Rwanda 2013'!$F$61),"",'Rwanda 2013'!$F$61)</f>
        <v>The government (e.g., Central Medical Stores, MOH logistics unit, MOH procurement unit)</v>
      </c>
      <c r="CL36" s="73" t="str">
        <f>IF(ISBLANK('Rwanda 2013'!$F$62),"",'Rwanda 2013'!$F$62)</f>
        <v>Medical Procurement Distribution Division (MPDD)</v>
      </c>
      <c r="CM36" s="73" t="str">
        <f>IF(ISBLANK('Rwanda 2013'!$F$63),"",'Rwanda 2013'!$F$63)</f>
        <v>No</v>
      </c>
      <c r="CN36" s="73" t="str">
        <f>IF(ISBLANK('Rwanda 2013'!$D$64),"",'Rwanda 2013'!$D$64)</f>
        <v/>
      </c>
      <c r="CO36" s="106"/>
      <c r="CP36" s="77"/>
      <c r="CQ36" s="78" t="str">
        <f>IF(ISBLANK('Rwanda 2013'!$D$68),"",'Rwanda 2013'!$D$68)</f>
        <v>Yes</v>
      </c>
      <c r="CR36" s="78" t="str">
        <f>IF(ISBLANK('Rwanda 2013'!$D$69),"",'Rwanda 2013'!$D$69)</f>
        <v>Yes</v>
      </c>
      <c r="CS36" s="78" t="str">
        <f>IF(ISBLANK('Rwanda 2013'!$D$70),"",'Rwanda 2013'!$D$70)</f>
        <v>Yes</v>
      </c>
      <c r="CT36" s="78" t="str">
        <f>IF(ISBLANK('Rwanda 2013'!$D$71),"",'Rwanda 2013'!$D$71)</f>
        <v>Yes</v>
      </c>
      <c r="CU36" s="78" t="str">
        <f>IF(ISBLANK('Rwanda 2013'!$D$72),"",'Rwanda 2013'!$D$72)</f>
        <v>Yes</v>
      </c>
      <c r="CV36" s="78" t="str">
        <f>IF(ISBLANK('Rwanda 2013'!$D$73),"",'Rwanda 2013'!$D$73)</f>
        <v>Yes</v>
      </c>
      <c r="CW36" s="78" t="str">
        <f>IF(ISBLANK('Rwanda 2013'!$D$74),"",'Rwanda 2013'!$D$74)</f>
        <v>Yes</v>
      </c>
      <c r="CX36" s="78" t="str">
        <f>IF(ISBLANK('Rwanda 2013'!$D$75),"",'Rwanda 2013'!$D$75)</f>
        <v>Yes</v>
      </c>
      <c r="CY36" s="78" t="str">
        <f>IF(ISBLANK('Rwanda 2013'!$D$76),"",'Rwanda 2013'!$D$76)</f>
        <v>Yes</v>
      </c>
      <c r="CZ36" s="78" t="str">
        <f>IF(ISBLANK('Rwanda 2013'!$D$77),"",'Rwanda 2013'!$D$77)</f>
        <v>Yes</v>
      </c>
      <c r="DA36" s="78" t="str">
        <f>IF(ISBLANK('Rwanda 2013'!$D$78),"",'Rwanda 2013'!$D$78)</f>
        <v>Yes</v>
      </c>
      <c r="DB36" s="78" t="str">
        <f>IF(ISBLANK('Rwanda 2013'!$D$79),"",'Rwanda 2013'!$D$79)</f>
        <v>No</v>
      </c>
      <c r="DC36" s="77"/>
      <c r="DD36" s="78" t="str">
        <f>IF(ISBLANK('Rwanda 2013'!$F$68),"",'Rwanda 2013'!$F$68)</f>
        <v>Yes</v>
      </c>
      <c r="DE36" s="78" t="str">
        <f>IF(ISBLANK('Rwanda 2013'!$F$69),"",'Rwanda 2013'!$F$69)</f>
        <v>Yes</v>
      </c>
      <c r="DF36" s="78" t="str">
        <f>IF(ISBLANK('Rwanda 2013'!$F$70),"",'Rwanda 2013'!$F$70)</f>
        <v>Yes</v>
      </c>
      <c r="DG36" s="78" t="str">
        <f>IF(ISBLANK('Rwanda 2013'!$F$71),"",'Rwanda 2013'!$F$71)</f>
        <v>Yes</v>
      </c>
      <c r="DH36" s="78" t="str">
        <f>IF(ISBLANK('Rwanda 2013'!$F$72),"",'Rwanda 2013'!$F$72)</f>
        <v>Yes</v>
      </c>
      <c r="DI36" s="78" t="str">
        <f>IF(ISBLANK('Rwanda 2013'!$F$73),"",'Rwanda 2013'!$F$73)</f>
        <v>Yes</v>
      </c>
      <c r="DJ36" s="78" t="str">
        <f>IF(ISBLANK('Rwanda 2013'!$F$74),"",'Rwanda 2013'!$F$74)</f>
        <v>Yes</v>
      </c>
      <c r="DK36" s="78" t="str">
        <f>IF(ISBLANK('Rwanda 2013'!$F$75),"",'Rwanda 2013'!$F$75)</f>
        <v>No</v>
      </c>
      <c r="DL36" s="78" t="str">
        <f>IF(ISBLANK('Rwanda 2013'!$F$76),"",'Rwanda 2013'!$F$76)</f>
        <v>Yes</v>
      </c>
      <c r="DM36" s="78" t="str">
        <f>IF(ISBLANK('Rwanda 2013'!$F$77),"",'Rwanda 2013'!$F$77)</f>
        <v>Yes</v>
      </c>
      <c r="DN36" s="78" t="str">
        <f>IF(ISBLANK('Rwanda 2013'!$F$78),"",'Rwanda 2013'!$F$78)</f>
        <v>Yes</v>
      </c>
      <c r="DO36" s="78" t="str">
        <f>IF(ISBLANK('Rwanda 2013'!$F$79),"",'Rwanda 2013'!$F$79)</f>
        <v>No</v>
      </c>
      <c r="DP36" s="79"/>
      <c r="DQ36" s="78" t="str">
        <f>IF(ISBLANK('Rwanda 2013'!$G$68),"",'Rwanda 2013'!$G$68)</f>
        <v>Yes</v>
      </c>
      <c r="DR36" s="78" t="str">
        <f>IF(ISBLANK('Rwanda 2013'!$G$69),"",'Rwanda 2013'!$G$69)</f>
        <v>Yes</v>
      </c>
      <c r="DS36" s="78" t="str">
        <f>IF(ISBLANK('Rwanda 2013'!$G$70),"",'Rwanda 2013'!$G$70)</f>
        <v>Yes</v>
      </c>
      <c r="DT36" s="78" t="str">
        <f>IF(ISBLANK('Rwanda 2013'!$G$71),"",'Rwanda 2013'!$G$71)</f>
        <v>Yes</v>
      </c>
      <c r="DU36" s="78" t="str">
        <f>IF(ISBLANK('Rwanda 2013'!$G$72),"",'Rwanda 2013'!$G$72)</f>
        <v>Yes</v>
      </c>
      <c r="DV36" s="78" t="str">
        <f>IF(ISBLANK('Rwanda 2013'!$G$73),"",'Rwanda 2013'!$G$73)</f>
        <v>Yes</v>
      </c>
      <c r="DW36" s="78" t="str">
        <f>IF(ISBLANK('Rwanda 2013'!$G$74),"",'Rwanda 2013'!$G$74)</f>
        <v>Yes</v>
      </c>
      <c r="DX36" s="78" t="str">
        <f>IF(ISBLANK('Rwanda 2013'!$G$75),"",'Rwanda 2013'!$G$75)</f>
        <v>Yes</v>
      </c>
      <c r="DY36" s="78" t="str">
        <f>IF(ISBLANK('Rwanda 2013'!$G$76),"",'Rwanda 2013'!$G$76)</f>
        <v>No</v>
      </c>
      <c r="DZ36" s="78" t="str">
        <f>IF(ISBLANK('Rwanda 2013'!$G$77),"",'Rwanda 2013'!$G$77)</f>
        <v>No</v>
      </c>
      <c r="EA36" s="78" t="str">
        <f>IF(ISBLANK('Rwanda 2013'!$G$78),"",'Rwanda 2013'!$G$78)</f>
        <v>Yes</v>
      </c>
      <c r="EB36" s="78" t="str">
        <f>IF(ISBLANK('Rwanda 2013'!$G$79),"",'Rwanda 2013'!$G$79)</f>
        <v>No</v>
      </c>
      <c r="EC36" s="79"/>
      <c r="ED36" s="78" t="str">
        <f>IF(ISBLANK('Rwanda 2013'!$H$68),"",'Rwanda 2013'!$H$68)</f>
        <v>Yes</v>
      </c>
      <c r="EE36" s="78" t="str">
        <f>IF(ISBLANK('Rwanda 2013'!$H$69),"",'Rwanda 2013'!$H$69)</f>
        <v>No</v>
      </c>
      <c r="EF36" s="78" t="str">
        <f>IF(ISBLANK('Rwanda 2013'!$H$70),"",'Rwanda 2013'!$H$70)</f>
        <v>Yes</v>
      </c>
      <c r="EG36" s="78" t="str">
        <f>IF(ISBLANK('Rwanda 2013'!$H$71),"",'Rwanda 2013'!$H$71)</f>
        <v>No</v>
      </c>
      <c r="EH36" s="78" t="str">
        <f>IF(ISBLANK('Rwanda 2013'!$H$72),"",'Rwanda 2013'!$H$72)</f>
        <v>No</v>
      </c>
      <c r="EI36" s="78" t="str">
        <f>IF(ISBLANK('Rwanda 2013'!$H$73),"",'Rwanda 2013'!$H$73)</f>
        <v>Yes</v>
      </c>
      <c r="EJ36" s="78" t="str">
        <f>IF(ISBLANK('Rwanda 2013'!$H$74),"",'Rwanda 2013'!$H$74)</f>
        <v>No</v>
      </c>
      <c r="EK36" s="78" t="str">
        <f>IF(ISBLANK('Rwanda 2013'!$H$75),"",'Rwanda 2013'!$H$75)</f>
        <v>No</v>
      </c>
      <c r="EL36" s="78" t="str">
        <f>IF(ISBLANK('Rwanda 2013'!$H$76),"",'Rwanda 2013'!$H$76)</f>
        <v>No</v>
      </c>
      <c r="EM36" s="78" t="str">
        <f>IF(ISBLANK('Rwanda 2013'!$H$77),"",'Rwanda 2013'!$H$77)</f>
        <v>No</v>
      </c>
      <c r="EN36" s="78" t="str">
        <f>IF(ISBLANK('Rwanda 2013'!$H$78),"",'Rwanda 2013'!$H$78)</f>
        <v>No</v>
      </c>
      <c r="EO36" s="78" t="str">
        <f>IF(ISBLANK('Rwanda 2013'!$H$79),"",'Rwanda 2013'!$H$79)</f>
        <v>No</v>
      </c>
      <c r="EP36" s="78" t="str">
        <f>IF(ISBLANK('Rwanda 2013'!$D$80),"",'Rwanda 2013'!$D$80)</f>
        <v/>
      </c>
      <c r="EQ36" s="80"/>
      <c r="ER36" s="81" t="str">
        <f>IF(ISBLANK('Rwanda 2013'!$H$82),"",'Rwanda 2013'!$H$82)</f>
        <v>Yes</v>
      </c>
      <c r="ES36" s="81" t="str">
        <f>IF(ISBLANK('Rwanda 2013'!$C$85),"",'Rwanda 2013'!$C$85)</f>
        <v>Reproductive Health Commodity Security</v>
      </c>
      <c r="ET36" s="81" t="str">
        <f>IF(ISBLANK('Rwanda 2013'!$D$85),"",'Rwanda 2013'!$D$85)</f>
        <v>11/08-12/12</v>
      </c>
      <c r="EU36" s="81" t="str">
        <f>IF(ISBLANK('Rwanda 2013'!$F$85),"",'Rwanda 2013'!$F$85)</f>
        <v>No</v>
      </c>
      <c r="EV36" s="81" t="str">
        <f>IF(ISBLANK('Rwanda 2013'!$G$85),"",'Rwanda 2013'!$G$85)</f>
        <v>Yes</v>
      </c>
      <c r="EW36" s="81" t="str">
        <f>IF(ISBLANK('Rwanda 2013'!$F$86),"",'Rwanda 2013'!$F$86)</f>
        <v>No</v>
      </c>
      <c r="EX36" s="81" t="str">
        <f>IF(ISBLANK('Rwanda 2013'!$E$87),"",'Rwanda 2013'!$E$87)</f>
        <v>Not applicable</v>
      </c>
      <c r="EY36" s="81" t="str">
        <f>IF(ISBLANK('Rwanda 2013'!$E$88),"",'Rwanda 2013'!$E$88)</f>
        <v>Not applicable</v>
      </c>
      <c r="EZ36" s="81" t="str">
        <f>IF(ISBLANK('Rwanda 2013'!$H$89),"",'Rwanda 2013'!$H$89)</f>
        <v>No</v>
      </c>
      <c r="FA36" s="81" t="str">
        <f>IF(ISBLANK('Rwanda 2013'!$D$90),"",'Rwanda 2013'!$D$90)</f>
        <v>Not applicable</v>
      </c>
      <c r="FB36" s="81" t="str">
        <f>IF(ISBLANK('Rwanda 2013'!$H$91),"",'Rwanda 2013'!$H$91)</f>
        <v>No</v>
      </c>
      <c r="FC36" s="81" t="str">
        <f>IF(ISBLANK('Rwanda 2013'!$D$92),"",'Rwanda 2013'!$D$92)</f>
        <v>Not applicable</v>
      </c>
      <c r="FD36" s="276"/>
      <c r="FE36" s="81" t="str">
        <f>IF(ISBLANK('Rwanda 2013'!$D$95),"",'Rwanda 2013'!$D$95)</f>
        <v>Community health worker</v>
      </c>
      <c r="FF36" s="81" t="str">
        <f>IF(ISBLANK('Rwanda 2013'!$G$95),"",'Rwanda 2013'!$G$95)</f>
        <v>Nurse</v>
      </c>
      <c r="FG36" s="81" t="str">
        <f>IF(ISBLANK('Rwanda 2013'!$D$96),"",'Rwanda 2013'!$D$96)</f>
        <v>Community health worker</v>
      </c>
      <c r="FH36" s="81" t="str">
        <f>IF(ISBLANK('Rwanda 2013'!$G$96),"",'Rwanda 2013'!$G$96)</f>
        <v>Nurse</v>
      </c>
      <c r="FI36" s="81" t="str">
        <f>IF(ISBLANK('Rwanda 2013'!$D$97),"",'Rwanda 2013'!$D$97)</f>
        <v>Nurse</v>
      </c>
      <c r="FJ36" s="81" t="str">
        <f>IF(ISBLANK('Rwanda 2013'!$G$97),"",'Rwanda 2013'!$G$97)</f>
        <v>Nurse</v>
      </c>
      <c r="FK36" s="81" t="str">
        <f>IF(ISBLANK('Rwanda 2013'!$D$98),"",'Rwanda 2013'!$D$98)</f>
        <v>Nurse</v>
      </c>
      <c r="FL36" s="81" t="str">
        <f>IF(ISBLANK('Rwanda 2013'!$G$98),"",'Rwanda 2013'!$G$98)</f>
        <v>Nurse</v>
      </c>
      <c r="FM36" s="81" t="str">
        <f>IF(ISBLANK('Rwanda 2013'!$D$99),"",'Rwanda 2013'!$D$99)</f>
        <v>Community health worker</v>
      </c>
      <c r="FN36" s="81" t="str">
        <f>IF(ISBLANK('Rwanda 2013'!$G$99),"",'Rwanda 2013'!$G$99)</f>
        <v>Auxiliary nurse</v>
      </c>
      <c r="FO36" s="81" t="str">
        <f>IF(ISBLANK('Rwanda 2013'!$D$100),"",'Rwanda 2013'!$D$100)</f>
        <v>Not applicable</v>
      </c>
      <c r="FP36" s="81" t="str">
        <f>IF(ISBLANK('Rwanda 2013'!$G$100),"",'Rwanda 2013'!$G$100)</f>
        <v>Nurse</v>
      </c>
      <c r="FQ36" s="81" t="str">
        <f>IF(ISBLANK('Rwanda 2013'!$D$101),"",'Rwanda 2013'!$D$101)</f>
        <v>Doctor</v>
      </c>
      <c r="FR36" s="81" t="str">
        <f>IF(ISBLANK('Rwanda 2013'!$G$101),"",'Rwanda 2013'!$G$101)</f>
        <v>Doctor</v>
      </c>
      <c r="FS36" s="81" t="str">
        <f>IF(ISBLANK('Rwanda 2013'!$D$102),"",'Rwanda 2013'!$D$102)</f>
        <v>Community health worker</v>
      </c>
      <c r="FT36" s="81" t="str">
        <f>IF(ISBLANK('Rwanda 2013'!$G$102),"",'Rwanda 2013'!$G$102)</f>
        <v>Auxiliary nurse</v>
      </c>
      <c r="FU36" s="81" t="str">
        <f>IF(ISBLANK('Rwanda 2013'!$D$103),"",'Rwanda 2013'!$D$103)</f>
        <v>Pills, condoms, and injectables are distributed in pharmacies.</v>
      </c>
      <c r="FV36" s="87"/>
      <c r="FW36" s="81" t="str">
        <f>IF(ISBLANK('Rwanda 2013'!$D$106),"",'Rwanda 2013'!$D$106)</f>
        <v>No</v>
      </c>
      <c r="FX36" s="81" t="str">
        <f>IF(ISBLANK('Rwanda 2013'!$E$106),"",'Rwanda 2013'!$E$106)</f>
        <v/>
      </c>
      <c r="FY36" s="81" t="str">
        <f>IF(ISBLANK('Rwanda 2013'!$H$106),"",'Rwanda 2013'!$H$106)</f>
        <v/>
      </c>
      <c r="FZ36" s="81" t="str">
        <f>IF(ISBLANK('Rwanda 2013'!$D$107),"",'Rwanda 2013'!$D$107)</f>
        <v>No</v>
      </c>
      <c r="GA36" s="81" t="str">
        <f>IF(ISBLANK('Rwanda 2013'!$E$107),"",'Rwanda 2013'!$E$107)</f>
        <v/>
      </c>
      <c r="GB36" s="81" t="str">
        <f>IF(ISBLANK('Rwanda 2013'!$H$107),"",'Rwanda 2013'!$H$107)</f>
        <v/>
      </c>
      <c r="GC36" s="81" t="str">
        <f>IF(ISBLANK('Rwanda 2013'!$D$108),"",'Rwanda 2013'!$D$108)</f>
        <v>No</v>
      </c>
      <c r="GD36" s="81" t="str">
        <f>IF(ISBLANK('Rwanda 2013'!$E$108),"",'Rwanda 2013'!$E$108)</f>
        <v/>
      </c>
      <c r="GE36" s="81" t="str">
        <f>IF(ISBLANK('Rwanda 2013'!$H$108),"",'Rwanda 2013'!$H$108)</f>
        <v/>
      </c>
      <c r="GF36" s="82"/>
      <c r="GG36" s="81" t="str">
        <f>IF(ISBLANK('Rwanda 2013'!$G$111),"",'Rwanda 2013'!$G$111)</f>
        <v>No</v>
      </c>
      <c r="GH36" s="81" t="str">
        <f>IF(ISBLANK('Rwanda 2013'!$G$112),"",'Rwanda 2013'!$G$112)</f>
        <v>No</v>
      </c>
      <c r="GI36" s="81" t="str">
        <f>IF(ISBLANK('Rwanda 2013'!$G$113),"",'Rwanda 2013'!$G$113)</f>
        <v>Not applicable</v>
      </c>
      <c r="GJ36" s="81" t="str">
        <f>IF(ISBLANK('Rwanda 2013'!$D$114),"",'Rwanda 2013'!$D$114)</f>
        <v>Not applicable</v>
      </c>
      <c r="GK36" s="82"/>
      <c r="GL36" s="81" t="str">
        <f>IF(ISBLANK('Rwanda 2013'!$G$116),"",'Rwanda 2013'!$G$116)</f>
        <v>Yes</v>
      </c>
      <c r="GM36" s="81" t="str">
        <f>IF(ISBLANK('Rwanda 2013'!$G$117),"",'Rwanda 2013'!$G$117)</f>
        <v>Yes</v>
      </c>
      <c r="GN36" s="81" t="str">
        <f>IF(ISBLANK('Rwanda 2013'!$G$118),"",'Rwanda 2013'!$G$118)</f>
        <v>Yes</v>
      </c>
      <c r="GO36" s="81" t="str">
        <f>IF(ISBLANK('Rwanda 2013'!$G$119),"",'Rwanda 2013'!$G$119)</f>
        <v>Yes</v>
      </c>
      <c r="GP36" s="81" t="str">
        <f>IF(ISBLANK('Rwanda 2013'!$G$120),"",'Rwanda 2013'!$G$120)</f>
        <v>Yes</v>
      </c>
      <c r="GQ36" s="81" t="str">
        <f>IF(ISBLANK('Rwanda 2013'!$G$121),"",'Rwanda 2013'!$G$121)</f>
        <v>Yes</v>
      </c>
      <c r="GR36" s="81" t="str">
        <f>IF(ISBLANK('Rwanda 2013'!$G$122),"",'Rwanda 2013'!$G$122)</f>
        <v>Yes</v>
      </c>
      <c r="GS36" s="81" t="str">
        <f>IF(ISBLANK('Rwanda 2013'!$G$123),"",'Rwanda 2013'!$G$123)</f>
        <v>Yes</v>
      </c>
      <c r="GT36" s="81" t="str">
        <f>IF(ISBLANK('Rwanda 2013'!$G$124),"",'Rwanda 2013'!$G$124)</f>
        <v>No</v>
      </c>
      <c r="GU36" s="81" t="str">
        <f>IF(ISBLANK('Rwanda 2013'!$G$125),"",'Rwanda 2013'!$G$125)</f>
        <v>No</v>
      </c>
      <c r="GV36" s="81" t="str">
        <f>IF(ISBLANK('Rwanda 2013'!$F$126),"",'Rwanda 2013'!$F$126)</f>
        <v>Not applicable</v>
      </c>
      <c r="GW36" s="81">
        <f>IF(ISBLANK('Rwanda 2013'!$F$127),"",'Rwanda 2013'!$F$127)</f>
        <v>2009</v>
      </c>
      <c r="GX36" s="81" t="str">
        <f>IF(ISBLANK('Rwanda 2013'!$D$128),"",'Rwanda 2013'!$D$128)</f>
        <v>Liste National des Medicaments Essentiel (National Essential Medicines List)</v>
      </c>
      <c r="GY36" s="81" t="str">
        <f>IF(ISBLANK('Rwanda 2013'!$D$129),"",'Rwanda 2013'!$D$129)</f>
        <v>It was published in 2010 and is reviewed every 2 years.</v>
      </c>
      <c r="GZ36" s="82"/>
      <c r="HA36" s="81">
        <f>IF(ISBLANK('Rwanda 2013'!$F$131),"",'Rwanda 2013'!$F$131)</f>
        <v>2008</v>
      </c>
      <c r="HB36" s="81" t="str">
        <f>IF(ISBLANK('Rwanda 2013'!$G$132),"",'Rwanda 2013'!$G$132)</f>
        <v>Yes</v>
      </c>
      <c r="HC36" s="81" t="str">
        <f>IF(ISBLANK('Rwanda 2013'!$G$133),"",'Rwanda 2013'!$G$133)</f>
        <v>Yes</v>
      </c>
      <c r="HD36" s="81" t="str">
        <f>IF(ISBLANK('Rwanda 2013'!$G$134),"",'Rwanda 2013'!$G$134)</f>
        <v>Yes</v>
      </c>
      <c r="HE36" s="81" t="str">
        <f>IF(ISBLANK('Rwanda 2013'!$G$135),"",'Rwanda 2013'!$G$135)</f>
        <v>No</v>
      </c>
      <c r="HF36" s="81" t="str">
        <f>IF(ISBLANK('Rwanda 2013'!$D$136),"",'Rwanda 2013'!$D$136)</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HG36" s="90"/>
      <c r="HH36" s="83" t="str">
        <f>IF(ISBLANK('Rwanda 2013'!$G$138),"",'Rwanda 2013'!$G$138)</f>
        <v>No</v>
      </c>
      <c r="HI36" s="84"/>
      <c r="HJ36" s="83" t="str">
        <f>IF(ISBLANK('Rwanda 2013'!$G$140),"",'Rwanda 2013'!$G$140)</f>
        <v>No</v>
      </c>
      <c r="HK36" s="83" t="str">
        <f>IF(ISBLANK('Rwanda 2013'!$G$141),"",'Rwanda 2013'!$G$141)</f>
        <v>No</v>
      </c>
      <c r="HL36" s="83" t="str">
        <f>IF(ISBLANK('Rwanda 2013'!$G$142),"",'Rwanda 2013'!$G$142)</f>
        <v>No</v>
      </c>
      <c r="HM36" s="83" t="str">
        <f>IF(ISBLANK('Rwanda 2013'!$G$143),"",'Rwanda 2013'!$G$143)</f>
        <v>No</v>
      </c>
      <c r="HN36" s="83" t="str">
        <f>IF(ISBLANK('Rwanda 2013'!$G$144),"",'Rwanda 2013'!$G$144)</f>
        <v>No</v>
      </c>
      <c r="HO36" s="83" t="str">
        <f>IF(ISBLANK('Rwanda 2013'!$G$145),"",'Rwanda 2013'!$G$145)</f>
        <v>No</v>
      </c>
      <c r="HP36" s="83" t="str">
        <f>IF(ISBLANK('Rwanda 2013'!$G$146),"",'Rwanda 2013'!$G$146)</f>
        <v>No</v>
      </c>
      <c r="HQ36" s="83" t="str">
        <f>IF(ISBLANK('Rwanda 2013'!$G$147),"",'Rwanda 2013'!$G$147)</f>
        <v>Not applicable</v>
      </c>
      <c r="HR36" s="83" t="str">
        <f>IF(ISBLANK('Rwanda 2013'!$G$148),"",'Rwanda 2013'!$G$148)</f>
        <v>No</v>
      </c>
      <c r="HS36" s="83" t="str">
        <f>IF(ISBLANK('Rwanda 2013'!$F$149),"",'Rwanda 2013'!$F$149)</f>
        <v>07/11-06/12</v>
      </c>
      <c r="HT36" s="83" t="str">
        <f>IF(ISBLANK('Rwanda 2013'!$F$150),"",'Rwanda 2013'!$F$150)</f>
        <v>Warehouse report</v>
      </c>
      <c r="HU36" s="84"/>
      <c r="HV36" s="83" t="str">
        <f>IF(ISBLANK('Rwanda 2013'!$G$152),"",'Rwanda 2013'!$G$152)</f>
        <v>No</v>
      </c>
      <c r="HW36" s="83" t="str">
        <f>IF(ISBLANK('Rwanda 2013'!$G$153),"",'Rwanda 2013'!$G$153)</f>
        <v>No</v>
      </c>
      <c r="HX36" s="88" t="str">
        <f>IF(ISBLANK('Rwanda 2013'!$D$154),"",'Rwanda 2013'!$D$154)</f>
        <v>At the service delivery point (SDP) level, contraceptive stockouts are estimated at less than 4% and also rarely occur at the district and central levels. The reporting rate is more than 95% at the SDP level and 100% at the district level.</v>
      </c>
      <c r="HY36" s="762" t="s">
        <v>280</v>
      </c>
    </row>
    <row r="37" spans="1:233" ht="39.75" customHeight="1">
      <c r="A37" s="846" t="s">
        <v>309</v>
      </c>
      <c r="B37" s="85"/>
      <c r="C37" s="72" t="str">
        <f>IF(ISBLANK('Senegal 2013'!$H$12),"",'Senegal 2013'!$H$12)</f>
        <v>Yes</v>
      </c>
      <c r="D37" s="72" t="str">
        <f>IF(ISBLANK('Senegal 2013'!$D$13),"",'Senegal 2013'!$D$13)</f>
        <v xml:space="preserve">National Committee for Contraceptive Security </v>
      </c>
      <c r="E37" s="107"/>
      <c r="F37" s="72" t="str">
        <f>IF(ISBLANK('Senegal 2013'!$D$15),"",'Senegal 2013'!$D$15)</f>
        <v>Yes</v>
      </c>
      <c r="G37" s="72" t="str">
        <f>IF(ISBLANK('Senegal 2013'!$F$15),"",'Senegal 2013'!$F$15)</f>
        <v xml:space="preserve">Associaton pour le Developpement du Marketing Social (ADEMAS) (USAID Implementing Partner (IP)) </v>
      </c>
      <c r="H37" s="72" t="str">
        <f>IF(ISBLANK('Senegal 2013'!$D$16),"",'Senegal 2013'!$D$16)</f>
        <v>Yes</v>
      </c>
      <c r="I37" s="72" t="str">
        <f>IF(ISBLANK('Senegal 2013'!$F$16),"",'Senegal 2013'!$F$16)</f>
        <v xml:space="preserve">Associaton Senegalaise pour le Bien Etre Familial  (ASBEF) IPPF Affiliate, IntraHealth (USAD IP) ChildFund and NGO consortium members, MSI  </v>
      </c>
      <c r="J37" s="72" t="str">
        <f>IF(ISBLANK('Senegal 2013'!$D$17),"",'Senegal 2013'!$D$17)</f>
        <v>Yes</v>
      </c>
      <c r="K37" s="72" t="str">
        <f>IF(ISBLANK('Senegal 2013'!$F$17),"",'Senegal 2013'!$F$17)</f>
        <v>Pfizer Senegal</v>
      </c>
      <c r="L37" s="72" t="str">
        <f>IF(ISBLANK('Senegal 2013'!$D$18),"",'Senegal 2013'!$D$18)</f>
        <v>Yes</v>
      </c>
      <c r="M37" s="72" t="str">
        <f>IF(ISBLANK('Senegal 2013'!$F$18),"",'Senegal 2013'!$F$18)</f>
        <v>USAID, UNFPA</v>
      </c>
      <c r="N37" s="72" t="str">
        <f>IF(ISBLANK('Senegal 2013'!$D$19),"",'Senegal 2013'!$D$19)</f>
        <v>Yes</v>
      </c>
      <c r="O37" s="72" t="str">
        <f>IF(ISBLANK('Senegal 2013'!$F$19),"",'Senegal 2013'!$F$19)</f>
        <v xml:space="preserve">UNFPA, WHO </v>
      </c>
      <c r="P37" s="72" t="str">
        <f>IF(ISBLANK('Senegal 2013'!$D$20),"",'Senegal 2013'!$D$20)</f>
        <v>Yes</v>
      </c>
      <c r="Q37" s="72" t="str">
        <f>IF(ISBLANK('Senegal 2013'!$F$20),"",'Senegal 2013'!$F$20)</f>
        <v xml:space="preserve">Division de la Sante de la Reproduction, Direction de la Pharmacie et du Medicament, Laboratoire National de Controle des Medicaments  </v>
      </c>
      <c r="R37" s="72" t="str">
        <f>IF(ISBLANK('Senegal 2013'!$D$21),"",'Senegal 2013'!$D$21)</f>
        <v>Yes</v>
      </c>
      <c r="S37" s="72" t="str">
        <f>IF(ISBLANK('Senegal 2013'!$F$21),"",'Senegal 2013'!$F$21)</f>
        <v>National Central Warehouse (Pharmacie National d'Aprovisionnement (PNA))</v>
      </c>
      <c r="T37" s="72" t="str">
        <f>IF(ISBLANK('Senegal 2013'!$D$22),"",'Senegal 2013'!$D$22)</f>
        <v>Yes</v>
      </c>
      <c r="U37" s="72" t="str">
        <f>IF(ISBLANK('Senegal 2013'!$F$22),"",'Senegal 2013'!$F$22)</f>
        <v xml:space="preserve">Direction de la Planification et des Ressources Humaines </v>
      </c>
      <c r="V37" s="72" t="str">
        <f>IF(ISBLANK('Senegal 2013'!$D$23),"",'Senegal 2013'!$D$23)</f>
        <v/>
      </c>
      <c r="W37" s="72" t="str">
        <f>IF(ISBLANK('Senegal 2013'!$F$23),"",'Senegal 2013'!$F$23)</f>
        <v/>
      </c>
      <c r="X37" s="72" t="str">
        <f>IF(ISBLANK('Senegal 2013'!$H$24),"",'Senegal 2013'!$H$24)</f>
        <v>6 or more times</v>
      </c>
      <c r="Y37" s="72" t="str">
        <f>IF(ISBLANK('Senegal 2013'!$H$25),"",'Senegal 2013'!$H$25)</f>
        <v>Yes</v>
      </c>
      <c r="Z37" s="72" t="str">
        <f>IF(ISBLANK('Senegal 2013'!$D$26),"",'Senegal 2013'!$D$26)</f>
        <v>Yes</v>
      </c>
      <c r="AA37" s="72" t="str">
        <f>IF(ISBLANK('Senegal 2013'!$F$26),"",'Senegal 2013'!$F$26)</f>
        <v>USAID &amp; Implementing partners, Division of Reproductive Health and Child Survival (DSRSE)</v>
      </c>
      <c r="AB37" s="72" t="str">
        <f>IF(ISBLANK('Senegal 2013'!$H$26),"",'Senegal 2013'!$H$26)</f>
        <v>USAID/Health team leader, Director DSRSE</v>
      </c>
      <c r="AC37" s="86"/>
      <c r="AD37" s="73" t="str">
        <f>IF(ISBLANK('Senegal 2013'!$F$28),"",'Senegal 2013'!$F$28)</f>
        <v>January</v>
      </c>
      <c r="AE37" s="73" t="str">
        <f>IF(ISBLANK('Senegal 2013'!$H$28),"",'Senegal 2013'!$H$28)</f>
        <v>December</v>
      </c>
      <c r="AF37" s="371">
        <f>IF(ISBLANK('Senegal 2013'!$G$29),"",'Senegal 2013'!$G$29)</f>
        <v>2500000</v>
      </c>
      <c r="AG37" s="109" t="str">
        <f>IF(ISBLANK('Senegal 2013'!$E$30),"",'Senegal 2013'!$E$30)</f>
        <v>01/12-12/12</v>
      </c>
      <c r="AH37" s="109" t="str">
        <f>IF(ISBLANK('Senegal 2013'!$G$30),"",'Senegal 2013'!$G$30)</f>
        <v>The MoH/Division of Reproductive Health and Child Survival with donors' assistance</v>
      </c>
      <c r="AI37" s="109" t="str">
        <f>IF(ISBLANK('Senegal 2013'!$H$31),"",'Senegal 2013'!$H$31)</f>
        <v>Yes</v>
      </c>
      <c r="AJ37" s="74" t="str">
        <f>IF(ISBLANK('Senegal 2013'!$H$32),"",'Senegal 2013'!$H$32)</f>
        <v>Yes</v>
      </c>
      <c r="AK37" s="74">
        <f>IF(ISBLANK('Senegal 2013'!$E$35),"",'Senegal 2013'!$E$35)</f>
        <v>250000</v>
      </c>
      <c r="AL37" s="73" t="str">
        <f>IF(ISBLANK('Senegal 2013'!$F$35),"",'Senegal 2013'!$F$35)</f>
        <v>01/12-12/12</v>
      </c>
      <c r="AM37" s="73" t="str">
        <f>IF(ISBLANK('Senegal 2013'!$G$35),"",'Senegal 2013'!$G$35)</f>
        <v>MoH records</v>
      </c>
      <c r="AN37" s="73" t="str">
        <f>IF(ISBLANK('Senegal 2013'!$H$35),"",'Senegal 2013'!$H$35)</f>
        <v>Funds transferred to Central Medical Stores for procurement</v>
      </c>
      <c r="AO37" s="74">
        <f>IF(ISBLANK('Senegal 2013'!$E$36),"",'Senegal 2013'!$E$36)</f>
        <v>0</v>
      </c>
      <c r="AP37" s="73" t="str">
        <f>IF(ISBLANK('Senegal 2013'!$F$36),"",'Senegal 2013'!$F$36)</f>
        <v>01/12-12/12</v>
      </c>
      <c r="AQ37" s="73" t="str">
        <f>IF(ISBLANK('Senegal 2013'!$G$36),"",'Senegal 2013'!$G$36)</f>
        <v/>
      </c>
      <c r="AR37" s="73" t="str">
        <f>IF(ISBLANK('Senegal 2013'!$H$36),"",'Senegal 2013'!$H$36)</f>
        <v/>
      </c>
      <c r="AS37" s="74">
        <f>IF(ISBLANK('Senegal 2013'!$E$37),"",'Senegal 2013'!$E$37)</f>
        <v>250000</v>
      </c>
      <c r="AT37" s="73" t="str">
        <f>IF(ISBLANK('Senegal 2013'!$H$37),"",'Senegal 2013'!$H$37)</f>
        <v/>
      </c>
      <c r="AU37" s="73" t="str">
        <f>IF(ISBLANK('Senegal 2013'!$H$38),"",'Senegal 2013'!$H$38)</f>
        <v>Yes</v>
      </c>
      <c r="AV37" s="73" t="str">
        <f>IF(ISBLANK('Senegal 2013'!$D$41),"",'Senegal 2013'!$D$41)</f>
        <v>Yes</v>
      </c>
      <c r="AW37" s="73" t="str">
        <f>IF(ISBLANK('Senegal 2013'!$D$42),"",'Senegal 2013'!$D$42)</f>
        <v>Budget of Government of Senegal funded with taxes, fees</v>
      </c>
      <c r="AX37" s="74">
        <f>IF(ISBLANK('Senegal 2013'!$E$41),"",'Senegal 2013'!$E$41)</f>
        <v>250000</v>
      </c>
      <c r="AY37" s="74" t="str">
        <f>IF(ISBLANK('Senegal 2013'!$F$41),"",'Senegal 2013'!$F$41)</f>
        <v>01/12-12/12</v>
      </c>
      <c r="AZ37" s="74" t="str">
        <f>IF(ISBLANK('Senegal 2013'!$G$41),"",'Senegal 2013'!$G$41)</f>
        <v/>
      </c>
      <c r="BA37" s="73" t="str">
        <f>IF(ISBLANK('Senegal 2013'!$H$41),"",'Senegal 2013'!$H$41)</f>
        <v/>
      </c>
      <c r="BB37" s="73" t="str">
        <f>IF(ISBLANK('Senegal 2013'!$D$43),"",'Senegal 2013'!$D$43)</f>
        <v>No</v>
      </c>
      <c r="BC37" s="74" t="str">
        <f>IF(ISBLANK('Senegal 2013'!$D$44),"",'Senegal 2013'!$D$44)</f>
        <v>Not applicable</v>
      </c>
      <c r="BD37" s="74">
        <f>IF(ISBLANK('Senegal 2013'!$E$43),"",'Senegal 2013'!$E$43)</f>
        <v>0</v>
      </c>
      <c r="BE37" s="74" t="str">
        <f>IF(ISBLANK('Senegal 2013'!$F$43),"",'Senegal 2013'!$F$43)</f>
        <v>01/12-12/12</v>
      </c>
      <c r="BF37" s="74" t="str">
        <f>IF(ISBLANK('Senegal 2013'!$G$43),"",'Senegal 2013'!$G$43)</f>
        <v/>
      </c>
      <c r="BG37" s="73" t="str">
        <f>IF(ISBLANK('Senegal 2013'!$H$43),"",'Senegal 2013'!$H$43)</f>
        <v/>
      </c>
      <c r="BH37" s="763">
        <f>IF(ISBLANK('Senegal 2013'!$E$45),"",'Senegal 2013'!$E$45)</f>
        <v>250000</v>
      </c>
      <c r="BI37" s="73" t="str">
        <f>IF(ISBLANK('Senegal 2013'!$H$45),"",'Senegal 2013'!$H$45)</f>
        <v/>
      </c>
      <c r="BJ37" s="75"/>
      <c r="BK37" s="73" t="str">
        <f>IF(ISBLANK('Senegal 2013'!$D$49),"",'Senegal 2013'!$D$49)</f>
        <v>Yes</v>
      </c>
      <c r="BL37" s="74" t="str">
        <f>IF(ISBLANK('Senegal 2013'!$D$50),"",'Senegal 2013'!$D$50)</f>
        <v>USAID ($3,267,649) and UNFPA ($1,315,675)</v>
      </c>
      <c r="BM37" s="74">
        <f>IF(ISBLANK('Senegal 2013'!$E$49),"",'Senegal 2013'!$E$49)</f>
        <v>4583324</v>
      </c>
      <c r="BN37" s="74" t="str">
        <f>IF(ISBLANK('Senegal 2013'!$F$49),"",'Senegal 2013'!$F$49)</f>
        <v>01/12 - 12/12</v>
      </c>
      <c r="BO37" s="74" t="str">
        <f>IF(ISBLANK('Senegal 2013'!$G$49),"",'Senegal 2013'!$G$49)</f>
        <v>RHInterchange</v>
      </c>
      <c r="BP37" s="73" t="str">
        <f>IF(ISBLANK('Senegal 2013'!$H$49),"",'Senegal 2013'!$H$49)</f>
        <v>All contraceptives procured for MoH and social marketing</v>
      </c>
      <c r="BQ37" s="73" t="str">
        <f>IF(ISBLANK('Senegal 2013'!$D$51),"",'Senegal 2013'!$D$51)</f>
        <v>No</v>
      </c>
      <c r="BR37" s="74">
        <f>IF(ISBLANK('Senegal 2013'!$E$51),"",'Senegal 2013'!$E$51)</f>
        <v>0</v>
      </c>
      <c r="BS37" s="74" t="str">
        <f>IF(ISBLANK('Senegal 2013'!$F$51),"",'Senegal 2013'!$F$51)</f>
        <v>01/12 - 12/12</v>
      </c>
      <c r="BT37" s="89" t="str">
        <f>IF(ISBLANK('Senegal 2013'!$G$51),"",'Senegal 2013'!$G$51)</f>
        <v/>
      </c>
      <c r="BU37" s="74" t="str">
        <f>IF(ISBLANK('Senegal 2013'!$H$51),"",'Senegal 2013'!$H$51)</f>
        <v/>
      </c>
      <c r="BV37" s="73" t="str">
        <f>IF(ISBLANK('Senegal 2013'!$D$52),"",'Senegal 2013'!$D$52)</f>
        <v>No</v>
      </c>
      <c r="BW37" s="74">
        <f>IF(ISBLANK('Senegal 2013'!$E$52),"",'Senegal 2013'!$E$52)</f>
        <v>0</v>
      </c>
      <c r="BX37" s="73" t="str">
        <f>IF(ISBLANK('Senegal 2013'!$F$52),"",'Senegal 2013'!$F$52)</f>
        <v>01/12 - 12/12</v>
      </c>
      <c r="BY37" s="74" t="str">
        <f>IF(ISBLANK('Senegal 2013'!$G$52),"",'Senegal 2013'!$G$52)</f>
        <v/>
      </c>
      <c r="BZ37" s="74" t="str">
        <f>IF(ISBLANK('Senegal 2013'!$H$52),"",'Senegal 2013'!$H$52)</f>
        <v/>
      </c>
      <c r="CA37" s="763">
        <f>IF(ISBLANK('Senegal 2013'!$E$53),"",'Senegal 2013'!$E$53)</f>
        <v>4583324</v>
      </c>
      <c r="CB37" s="74" t="str">
        <f>IF(ISBLANK('Senegal 2013'!$H$53),"",'Senegal 2013'!$H$53)</f>
        <v/>
      </c>
      <c r="CC37" s="76">
        <f>IF(ISBLANK('Senegal 2013'!$F$56),"",'Senegal 2013'!$F$56)</f>
        <v>5.1724237812321293E-2</v>
      </c>
      <c r="CD37" s="73" t="str">
        <f>IF(ISBLANK('Senegal 2013'!$G$56),"",'Senegal 2013'!$G$56)</f>
        <v xml:space="preserve">Comments:
</v>
      </c>
      <c r="CE37" s="76">
        <f>IF(ISBLANK('Senegal 2013'!$F$57),"",'Senegal 2013'!$F$57)</f>
        <v>1</v>
      </c>
      <c r="CF37" s="73" t="str">
        <f>IF(ISBLANK('Senegal 2013'!$G$57),"",'Senegal 2013'!$G$57)</f>
        <v xml:space="preserve">Comments:
</v>
      </c>
      <c r="CG37" s="76">
        <f>IF(ISBLANK('Senegal 2013'!$F$58),"",'Senegal 2013'!$F$58)</f>
        <v>1.9333296</v>
      </c>
      <c r="CH37" s="73" t="str">
        <f>IF(ISBLANK('Senegal 2013'!$G$58),"",'Senegal 2013'!$G$58)</f>
        <v>Comments: the exchange rate is 500CFA per US $1. Operational charges are not included in the quantification. The quantification amount represents only the total product costs for the public sector and social marketing.</v>
      </c>
      <c r="CI37" s="73" t="str">
        <f>IF(ISBLANK('Senegal 2013'!$F$59),"",'Senegal 2013'!$F$59)</f>
        <v>No</v>
      </c>
      <c r="CJ37" s="73" t="str">
        <f>IF(ISBLANK('Senegal 2013'!$G$59),"",'Senegal 2013'!$G$59)</f>
        <v xml:space="preserve">Comments:
</v>
      </c>
      <c r="CK37" s="73" t="str">
        <f>IF(ISBLANK('Senegal 2013'!$F$61),"",'Senegal 2013'!$F$61)</f>
        <v>The government (e.g., Central Medical Stores, MOH logistics unit, MOH procurement unit)</v>
      </c>
      <c r="CL37" s="73" t="str">
        <f>IF(ISBLANK('Senegal 2013'!$F$62),"",'Senegal 2013'!$F$62)</f>
        <v>National Central Warehouse (Pharmacie National d'Aprovisionnement (PNA))</v>
      </c>
      <c r="CM37" s="73" t="str">
        <f>IF(ISBLANK('Senegal 2013'!$F$63),"",'Senegal 2013'!$F$63)</f>
        <v>Yes</v>
      </c>
      <c r="CN37" s="73" t="str">
        <f>IF(ISBLANK('Senegal 2013'!$D$64),"",'Senegal 2013'!$D$64)</f>
        <v xml:space="preserve">The Senegal budget line for contraceptive products was increased to $250,000. </v>
      </c>
      <c r="CO37" s="106"/>
      <c r="CP37" s="77"/>
      <c r="CQ37" s="78" t="str">
        <f>IF(ISBLANK('Senegal 2013'!$D$68),"",'Senegal 2013'!$D$68)</f>
        <v>Yes</v>
      </c>
      <c r="CR37" s="78" t="str">
        <f>IF(ISBLANK('Senegal 2013'!$D$69),"",'Senegal 2013'!$D$69)</f>
        <v>Yes</v>
      </c>
      <c r="CS37" s="78" t="str">
        <f>IF(ISBLANK('Senegal 2013'!$D$70),"",'Senegal 2013'!$D$70)</f>
        <v>Yes</v>
      </c>
      <c r="CT37" s="78" t="str">
        <f>IF(ISBLANK('Senegal 2013'!$D$71),"",'Senegal 2013'!$D$71)</f>
        <v>Yes</v>
      </c>
      <c r="CU37" s="78" t="str">
        <f>IF(ISBLANK('Senegal 2013'!$D$72),"",'Senegal 2013'!$D$72)</f>
        <v>Yes</v>
      </c>
      <c r="CV37" s="78" t="str">
        <f>IF(ISBLANK('Senegal 2013'!$D$73),"",'Senegal 2013'!$D$73)</f>
        <v>Yes</v>
      </c>
      <c r="CW37" s="78" t="str">
        <f>IF(ISBLANK('Senegal 2013'!$D$74),"",'Senegal 2013'!$D$74)</f>
        <v>Yes</v>
      </c>
      <c r="CX37" s="78" t="str">
        <f>IF(ISBLANK('Senegal 2013'!$D$75),"",'Senegal 2013'!$D$75)</f>
        <v>Yes</v>
      </c>
      <c r="CY37" s="78" t="str">
        <f>IF(ISBLANK('Senegal 2013'!$D$76),"",'Senegal 2013'!$D$76)</f>
        <v>Yes</v>
      </c>
      <c r="CZ37" s="78" t="str">
        <f>IF(ISBLANK('Senegal 2013'!$D$77),"",'Senegal 2013'!$D$77)</f>
        <v>Yes</v>
      </c>
      <c r="DA37" s="78" t="str">
        <f>IF(ISBLANK('Senegal 2013'!$D$78),"",'Senegal 2013'!$D$78)</f>
        <v>No</v>
      </c>
      <c r="DB37" s="78" t="str">
        <f>IF(ISBLANK('Senegal 2013'!$D$79),"",'Senegal 2013'!$D$79)</f>
        <v/>
      </c>
      <c r="DC37" s="77"/>
      <c r="DD37" s="78" t="str">
        <f>IF(ISBLANK('Senegal 2013'!$F$68),"",'Senegal 2013'!$F$68)</f>
        <v>Yes</v>
      </c>
      <c r="DE37" s="78" t="str">
        <f>IF(ISBLANK('Senegal 2013'!$F$69),"",'Senegal 2013'!$F$69)</f>
        <v>Yes</v>
      </c>
      <c r="DF37" s="78" t="str">
        <f>IF(ISBLANK('Senegal 2013'!$F$70),"",'Senegal 2013'!$F$70)</f>
        <v>Yes</v>
      </c>
      <c r="DG37" s="78" t="str">
        <f>IF(ISBLANK('Senegal 2013'!$F$71),"",'Senegal 2013'!$F$71)</f>
        <v>Yes</v>
      </c>
      <c r="DH37" s="78" t="str">
        <f>IF(ISBLANK('Senegal 2013'!$F$72),"",'Senegal 2013'!$F$72)</f>
        <v>Yes</v>
      </c>
      <c r="DI37" s="78" t="str">
        <f>IF(ISBLANK('Senegal 2013'!$F$73),"",'Senegal 2013'!$F$73)</f>
        <v>Yes</v>
      </c>
      <c r="DJ37" s="78" t="str">
        <f>IF(ISBLANK('Senegal 2013'!$F$74),"",'Senegal 2013'!$F$74)</f>
        <v>Yes</v>
      </c>
      <c r="DK37" s="78" t="str">
        <f>IF(ISBLANK('Senegal 2013'!$F$75),"",'Senegal 2013'!$F$75)</f>
        <v>Yes</v>
      </c>
      <c r="DL37" s="78" t="str">
        <f>IF(ISBLANK('Senegal 2013'!$F$76),"",'Senegal 2013'!$F$76)</f>
        <v>Yes</v>
      </c>
      <c r="DM37" s="78" t="str">
        <f>IF(ISBLANK('Senegal 2013'!$F$77),"",'Senegal 2013'!$F$77)</f>
        <v>Yes</v>
      </c>
      <c r="DN37" s="78" t="str">
        <f>IF(ISBLANK('Senegal 2013'!$F$78),"",'Senegal 2013'!$F$78)</f>
        <v>Yes</v>
      </c>
      <c r="DO37" s="78" t="str">
        <f>IF(ISBLANK('Senegal 2013'!$F$79),"",'Senegal 2013'!$F$79)</f>
        <v/>
      </c>
      <c r="DP37" s="79"/>
      <c r="DQ37" s="78" t="str">
        <f>IF(ISBLANK('Senegal 2013'!$G$68),"",'Senegal 2013'!$G$68)</f>
        <v>Yes</v>
      </c>
      <c r="DR37" s="78" t="str">
        <f>IF(ISBLANK('Senegal 2013'!$G$69),"",'Senegal 2013'!$G$69)</f>
        <v>Yes</v>
      </c>
      <c r="DS37" s="78" t="str">
        <f>IF(ISBLANK('Senegal 2013'!$G$70),"",'Senegal 2013'!$G$70)</f>
        <v>Yes</v>
      </c>
      <c r="DT37" s="78" t="str">
        <f>IF(ISBLANK('Senegal 2013'!$G$71),"",'Senegal 2013'!$G$71)</f>
        <v>Yes</v>
      </c>
      <c r="DU37" s="78" t="str">
        <f>IF(ISBLANK('Senegal 2013'!$G$72),"",'Senegal 2013'!$G$72)</f>
        <v>Yes</v>
      </c>
      <c r="DV37" s="78" t="str">
        <f>IF(ISBLANK('Senegal 2013'!$G$73),"",'Senegal 2013'!$G$73)</f>
        <v>Yes</v>
      </c>
      <c r="DW37" s="78" t="str">
        <f>IF(ISBLANK('Senegal 2013'!$G$74),"",'Senegal 2013'!$G$74)</f>
        <v>Yes</v>
      </c>
      <c r="DX37" s="78" t="str">
        <f>IF(ISBLANK('Senegal 2013'!$G$75),"",'Senegal 2013'!$G$75)</f>
        <v>Yes</v>
      </c>
      <c r="DY37" s="78" t="str">
        <f>IF(ISBLANK('Senegal 2013'!$G$76),"",'Senegal 2013'!$G$76)</f>
        <v>No</v>
      </c>
      <c r="DZ37" s="78" t="str">
        <f>IF(ISBLANK('Senegal 2013'!$G$77),"",'Senegal 2013'!$G$77)</f>
        <v>No</v>
      </c>
      <c r="EA37" s="78" t="str">
        <f>IF(ISBLANK('Senegal 2013'!$G$78),"",'Senegal 2013'!$G$78)</f>
        <v>Yes</v>
      </c>
      <c r="EB37" s="78" t="str">
        <f>IF(ISBLANK('Senegal 2013'!$G$79),"",'Senegal 2013'!$G$79)</f>
        <v/>
      </c>
      <c r="EC37" s="79"/>
      <c r="ED37" s="78" t="str">
        <f>IF(ISBLANK('Senegal 2013'!$H$68),"",'Senegal 2013'!$H$68)</f>
        <v>Yes</v>
      </c>
      <c r="EE37" s="78" t="str">
        <f>IF(ISBLANK('Senegal 2013'!$H$69),"",'Senegal 2013'!$H$69)</f>
        <v>Yes</v>
      </c>
      <c r="EF37" s="78" t="str">
        <f>IF(ISBLANK('Senegal 2013'!$H$70),"",'Senegal 2013'!$H$70)</f>
        <v>Yes</v>
      </c>
      <c r="EG37" s="78" t="str">
        <f>IF(ISBLANK('Senegal 2013'!$H$71),"",'Senegal 2013'!$H$71)</f>
        <v>No</v>
      </c>
      <c r="EH37" s="78" t="str">
        <f>IF(ISBLANK('Senegal 2013'!$H$72),"",'Senegal 2013'!$H$72)</f>
        <v>No</v>
      </c>
      <c r="EI37" s="78" t="str">
        <f>IF(ISBLANK('Senegal 2013'!$H$73),"",'Senegal 2013'!$H$73)</f>
        <v>Yes</v>
      </c>
      <c r="EJ37" s="78" t="str">
        <f>IF(ISBLANK('Senegal 2013'!$H$74),"",'Senegal 2013'!$H$74)</f>
        <v>Yes</v>
      </c>
      <c r="EK37" s="78" t="str">
        <f>IF(ISBLANK('Senegal 2013'!$H$75),"",'Senegal 2013'!$H$75)</f>
        <v>No</v>
      </c>
      <c r="EL37" s="78" t="str">
        <f>IF(ISBLANK('Senegal 2013'!$H$76),"",'Senegal 2013'!$H$76)</f>
        <v>No</v>
      </c>
      <c r="EM37" s="78" t="str">
        <f>IF(ISBLANK('Senegal 2013'!$H$77),"",'Senegal 2013'!$H$77)</f>
        <v>No</v>
      </c>
      <c r="EN37" s="78" t="str">
        <f>IF(ISBLANK('Senegal 2013'!$H$78),"",'Senegal 2013'!$H$78)</f>
        <v>No</v>
      </c>
      <c r="EO37" s="78" t="str">
        <f>IF(ISBLANK('Senegal 2013'!$H$79),"",'Senegal 2013'!$H$79)</f>
        <v/>
      </c>
      <c r="EP37" s="78" t="str">
        <f>IF(ISBLANK('Senegal 2013'!$D$80),"",'Senegal 2013'!$D$80)</f>
        <v>CycleBeads are still offered in non-profit private-sector facilities and at the community level.</v>
      </c>
      <c r="EQ37" s="80"/>
      <c r="ER37" s="81" t="str">
        <f>IF(ISBLANK('Senegal 2013'!$H$82),"",'Senegal 2013'!$H$82)</f>
        <v>Yes</v>
      </c>
      <c r="ES37" s="81" t="str">
        <f>IF(ISBLANK('Senegal 2013'!$C$85),"",'Senegal 2013'!$C$85)</f>
        <v xml:space="preserve">National Family Planning &amp; Reproductive Health Plan </v>
      </c>
      <c r="ET37" s="81" t="str">
        <f>IF(ISBLANK('Senegal 2013'!$D$85),"",'Senegal 2013'!$D$85)</f>
        <v>2012-2015</v>
      </c>
      <c r="EU37" s="81" t="str">
        <f>IF(ISBLANK('Senegal 2013'!$F$85),"",'Senegal 2013'!$F$85)</f>
        <v>Yes</v>
      </c>
      <c r="EV37" s="81" t="str">
        <f>IF(ISBLANK('Senegal 2013'!$G$85),"",'Senegal 2013'!$G$85)</f>
        <v>Yes</v>
      </c>
      <c r="EW37" s="81" t="str">
        <f>IF(ISBLANK('Senegal 2013'!$F$86),"",'Senegal 2013'!$F$86)</f>
        <v>Yes</v>
      </c>
      <c r="EX37" s="81" t="str">
        <f>IF(ISBLANK('Senegal 2013'!$E$87),"",'Senegal 2013'!$E$87)</f>
        <v xml:space="preserve">All sectors </v>
      </c>
      <c r="EY37" s="81" t="str">
        <f>IF(ISBLANK('Senegal 2013'!$E$88),"",'Senegal 2013'!$E$88)</f>
        <v xml:space="preserve">For private sector: 20% duties for all methods, 18% VAT for IUD only, and 2.7% for all goods entering the West African Economic and Monetary Union (UEMOA) area (taxe a l'importation), but the government can grant a tax exemption for the public sector. </v>
      </c>
      <c r="EZ37" s="81" t="str">
        <f>IF(ISBLANK('Senegal 2013'!$H$89),"",'Senegal 2013'!$H$89)</f>
        <v>Yes</v>
      </c>
      <c r="FA37" s="81" t="str">
        <f>IF(ISBLANK('Senegal 2013'!$D$90),"",'Senegal 2013'!$D$90)</f>
        <v>Brand advertisement of products is forbidden. Private doctors prescribe contraceptives but don't distribute to clients. Pharmacists also don't yet have the right to dispense contraceptives without a doctor's prescription.</v>
      </c>
      <c r="FB37" s="81" t="str">
        <f>IF(ISBLANK('Senegal 2013'!$H$91),"",'Senegal 2013'!$H$91)</f>
        <v>Yes</v>
      </c>
      <c r="FC37" s="81" t="str">
        <f>IF(ISBLANK('Senegal 2013'!$D$92),"",'Senegal 2013'!$D$92)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distibute. Pharmacists can distribute based on a doctor or paramedical's prescription but cannot administer.))</v>
      </c>
      <c r="FD37" s="276"/>
      <c r="FE37" s="81" t="str">
        <f>IF(ISBLANK('Senegal 2013'!$D$95),"",'Senegal 2013'!$D$95)</f>
        <v>Community health worker</v>
      </c>
      <c r="FF37" s="81" t="str">
        <f>IF(ISBLANK('Senegal 2013'!$G$95),"",'Senegal 2013'!$G$95)</f>
        <v>Auxiliary nurse</v>
      </c>
      <c r="FG37" s="81" t="str">
        <f>IF(ISBLANK('Senegal 2013'!$D$96),"",'Senegal 2013'!$D$96)</f>
        <v>Auxiliary nurse</v>
      </c>
      <c r="FH37" s="81" t="str">
        <f>IF(ISBLANK('Senegal 2013'!$G$96),"",'Senegal 2013'!$G$96)</f>
        <v>Auxiliary nurse</v>
      </c>
      <c r="FI37" s="81" t="str">
        <f>IF(ISBLANK('Senegal 2013'!$D$97),"",'Senegal 2013'!$D$97)</f>
        <v>Midwife</v>
      </c>
      <c r="FJ37" s="81" t="str">
        <f>IF(ISBLANK('Senegal 2013'!$G$97),"",'Senegal 2013'!$G$97)</f>
        <v>Nurse</v>
      </c>
      <c r="FK37" s="81" t="str">
        <f>IF(ISBLANK('Senegal 2013'!$D$98),"",'Senegal 2013'!$D$98)</f>
        <v>Midwife</v>
      </c>
      <c r="FL37" s="81" t="str">
        <f>IF(ISBLANK('Senegal 2013'!$G$98),"",'Senegal 2013'!$G$98)</f>
        <v>Nurse</v>
      </c>
      <c r="FM37" s="81" t="str">
        <f>IF(ISBLANK('Senegal 2013'!$D$99),"",'Senegal 2013'!$D$99)</f>
        <v>Community health worker</v>
      </c>
      <c r="FN37" s="81" t="str">
        <f>IF(ISBLANK('Senegal 2013'!$G$99),"",'Senegal 2013'!$G$99)</f>
        <v>Auxiliary nurse</v>
      </c>
      <c r="FO37" s="81" t="str">
        <f>IF(ISBLANK('Senegal 2013'!$D$100),"",'Senegal 2013'!$D$100)</f>
        <v>Auxiliary nurse</v>
      </c>
      <c r="FP37" s="81" t="str">
        <f>IF(ISBLANK('Senegal 2013'!$G$100),"",'Senegal 2013'!$G$100)</f>
        <v>Auxiliary nurse</v>
      </c>
      <c r="FQ37" s="81" t="str">
        <f>IF(ISBLANK('Senegal 2013'!$D$101),"",'Senegal 2013'!$D$101)</f>
        <v>Doctor</v>
      </c>
      <c r="FR37" s="81" t="str">
        <f>IF(ISBLANK('Senegal 2013'!$G$101),"",'Senegal 2013'!$G$101)</f>
        <v>Doctor</v>
      </c>
      <c r="FS37" s="81" t="str">
        <f>IF(ISBLANK('Senegal 2013'!$D$102),"",'Senegal 2013'!$D$102)</f>
        <v>Community health worker</v>
      </c>
      <c r="FT37" s="81" t="str">
        <f>IF(ISBLANK('Senegal 2013'!$G$102),"",'Senegal 2013'!$G$102)</f>
        <v>Auxiliary nurse</v>
      </c>
      <c r="FU37" s="81" t="str">
        <f>IF(ISBLANK('Senegal 2013'!$D$103),"",'Senegal 2013'!$D$103)</f>
        <v>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v>
      </c>
      <c r="FV37" s="87"/>
      <c r="FW37" s="81" t="str">
        <f>IF(ISBLANK('Senegal 2013'!$D$106),"",'Senegal 2013'!$D$106)</f>
        <v>No</v>
      </c>
      <c r="FX37" s="81" t="str">
        <f>IF(ISBLANK('Senegal 2013'!$E$106),"",'Senegal 2013'!$E$106)</f>
        <v/>
      </c>
      <c r="FY37" s="81" t="str">
        <f>IF(ISBLANK('Senegal 2013'!$H$106),"",'Senegal 2013'!$H$106)</f>
        <v/>
      </c>
      <c r="FZ37" s="81" t="str">
        <f>IF(ISBLANK('Senegal 2013'!$D$107),"",'Senegal 2013'!$D$107)</f>
        <v>No</v>
      </c>
      <c r="GA37" s="81" t="str">
        <f>IF(ISBLANK('Senegal 2013'!$E$107),"",'Senegal 2013'!$E$107)</f>
        <v/>
      </c>
      <c r="GB37" s="81" t="str">
        <f>IF(ISBLANK('Senegal 2013'!$H$107),"",'Senegal 2013'!$H$107)</f>
        <v/>
      </c>
      <c r="GC37" s="81" t="str">
        <f>IF(ISBLANK('Senegal 2013'!$D$108),"",'Senegal 2013'!$D$108)</f>
        <v>No</v>
      </c>
      <c r="GD37" s="81" t="str">
        <f>IF(ISBLANK('Senegal 2013'!$E$108),"",'Senegal 2013'!$E$108)</f>
        <v/>
      </c>
      <c r="GE37" s="81" t="str">
        <f>IF(ISBLANK('Senegal 2013'!$H$108),"",'Senegal 2013'!$H$108)</f>
        <v/>
      </c>
      <c r="GF37" s="82"/>
      <c r="GG37" s="81" t="str">
        <f>IF(ISBLANK('Senegal 2013'!$G$111),"",'Senegal 2013'!$G$111)</f>
        <v>Yes</v>
      </c>
      <c r="GH37" s="81" t="str">
        <f>IF(ISBLANK('Senegal 2013'!$G$112),"",'Senegal 2013'!$G$112)</f>
        <v>Yes</v>
      </c>
      <c r="GI37" s="81" t="str">
        <f>IF(ISBLANK('Senegal 2013'!$G$113),"",'Senegal 2013'!$G$113)</f>
        <v>Yes</v>
      </c>
      <c r="GJ37" s="81" t="str">
        <f>IF(ISBLANK('Senegal 2013'!$D$114),"",'Senegal 2013'!$D$114)</f>
        <v xml:space="preserve">There are no specific groups exempted from payment. But health workers can arrange with the local committee to provide contraceptives for people who cannot pay. Fees for clients are $0.16 to $1.10 in the public sector.  </v>
      </c>
      <c r="GK37" s="82"/>
      <c r="GL37" s="81" t="str">
        <f>IF(ISBLANK('Senegal 2013'!$G$116),"",'Senegal 2013'!$G$116)</f>
        <v>Yes</v>
      </c>
      <c r="GM37" s="81" t="str">
        <f>IF(ISBLANK('Senegal 2013'!$G$117),"",'Senegal 2013'!$G$117)</f>
        <v>Yes</v>
      </c>
      <c r="GN37" s="81" t="str">
        <f>IF(ISBLANK('Senegal 2013'!$G$118),"",'Senegal 2013'!$G$118)</f>
        <v>Yes</v>
      </c>
      <c r="GO37" s="81" t="str">
        <f>IF(ISBLANK('Senegal 2013'!$G$119),"",'Senegal 2013'!$G$119)</f>
        <v>Yes</v>
      </c>
      <c r="GP37" s="81" t="str">
        <f>IF(ISBLANK('Senegal 2013'!$G$120),"",'Senegal 2013'!$G$120)</f>
        <v>Yes</v>
      </c>
      <c r="GQ37" s="81" t="str">
        <f>IF(ISBLANK('Senegal 2013'!$G$121),"",'Senegal 2013'!$G$121)</f>
        <v>Yes</v>
      </c>
      <c r="GR37" s="81" t="str">
        <f>IF(ISBLANK('Senegal 2013'!$G$122),"",'Senegal 2013'!$G$122)</f>
        <v>Yes</v>
      </c>
      <c r="GS37" s="81" t="str">
        <f>IF(ISBLANK('Senegal 2013'!$G$123),"",'Senegal 2013'!$G$123)</f>
        <v>Yes</v>
      </c>
      <c r="GT37" s="81" t="str">
        <f>IF(ISBLANK('Senegal 2013'!$G$124),"",'Senegal 2013'!$G$124)</f>
        <v>Yes</v>
      </c>
      <c r="GU37" s="81" t="str">
        <f>IF(ISBLANK('Senegal 2013'!$G$125),"",'Senegal 2013'!$G$125)</f>
        <v>Yes</v>
      </c>
      <c r="GV37" s="81" t="str">
        <f>IF(ISBLANK('Senegal 2013'!$F$126),"",'Senegal 2013'!$F$126)</f>
        <v>Spermicide</v>
      </c>
      <c r="GW37" s="81" t="str">
        <f>IF(ISBLANK('Senegal 2013'!$F$127),"",'Senegal 2013'!$F$127)</f>
        <v xml:space="preserve">Updated in 2012 </v>
      </c>
      <c r="GX37" s="81" t="str">
        <f>IF(ISBLANK('Senegal 2013'!$D$128),"",'Senegal 2013'!$D$128)</f>
        <v xml:space="preserve">Liste Nationale des Medicaments Essentiels </v>
      </c>
      <c r="GY37" s="81" t="str">
        <f>IF(ISBLANK('Senegal 2013'!$D$129),"",'Senegal 2013'!$D$129)</f>
        <v/>
      </c>
      <c r="GZ37" s="82"/>
      <c r="HA37" s="81">
        <f>IF(ISBLANK('Senegal 2013'!$F$131),"",'Senegal 2013'!$F$131)</f>
        <v>2007</v>
      </c>
      <c r="HB37" s="81" t="str">
        <f>IF(ISBLANK('Senegal 2013'!$G$132),"",'Senegal 2013'!$G$132)</f>
        <v>Yes</v>
      </c>
      <c r="HC37" s="81" t="str">
        <f>IF(ISBLANK('Senegal 2013'!$G$133),"",'Senegal 2013'!$G$133)</f>
        <v>No</v>
      </c>
      <c r="HD37" s="81" t="str">
        <f>IF(ISBLANK('Senegal 2013'!$G$134),"",'Senegal 2013'!$G$134)</f>
        <v>No</v>
      </c>
      <c r="HE37" s="81" t="str">
        <f>IF(ISBLANK('Senegal 2013'!$G$135),"",'Senegal 2013'!$G$135)</f>
        <v>No</v>
      </c>
      <c r="HF37" s="81" t="str">
        <f>IF(ISBLANK('Senegal 2013'!$D$136),"",'Senegal 2013'!$D$136)</f>
        <v>USAID &amp; partners have been trying to incorporate CPR and FP as key areas for inclusion in the PRSP.</v>
      </c>
      <c r="HG37" s="90"/>
      <c r="HH37" s="83" t="str">
        <f>IF(ISBLANK('Senegal 2013'!$G$138),"",'Senegal 2013'!$G$138)</f>
        <v>Yes</v>
      </c>
      <c r="HI37" s="84"/>
      <c r="HJ37" s="83" t="str">
        <f>IF(ISBLANK('Senegal 2013'!$G$140),"",'Senegal 2013'!$G$140)</f>
        <v>No</v>
      </c>
      <c r="HK37" s="83" t="str">
        <f>IF(ISBLANK('Senegal 2013'!$G$141),"",'Senegal 2013'!$G$141)</f>
        <v>No</v>
      </c>
      <c r="HL37" s="83" t="str">
        <f>IF(ISBLANK('Senegal 2013'!$G$142),"",'Senegal 2013'!$G$142)</f>
        <v>No</v>
      </c>
      <c r="HM37" s="83" t="str">
        <f>IF(ISBLANK('Senegal 2013'!$G$143),"",'Senegal 2013'!$G$143)</f>
        <v>No</v>
      </c>
      <c r="HN37" s="83" t="str">
        <f>IF(ISBLANK('Senegal 2013'!$G$144),"",'Senegal 2013'!$G$144)</f>
        <v>No</v>
      </c>
      <c r="HO37" s="83" t="str">
        <f>IF(ISBLANK('Senegal 2013'!$G$145),"",'Senegal 2013'!$G$145)</f>
        <v>No</v>
      </c>
      <c r="HP37" s="83" t="str">
        <f>IF(ISBLANK('Senegal 2013'!$G$146),"",'Senegal 2013'!$G$146)</f>
        <v>Yes</v>
      </c>
      <c r="HQ37" s="83" t="str">
        <f>IF(ISBLANK('Senegal 2013'!$G$147),"",'Senegal 2013'!$G$147)</f>
        <v>No</v>
      </c>
      <c r="HR37" s="83" t="str">
        <f>IF(ISBLANK('Senegal 2013'!$G$148),"",'Senegal 2013'!$G$148)</f>
        <v>Don't know</v>
      </c>
      <c r="HS37" s="83" t="str">
        <f>IF(ISBLANK('Senegal 2013'!$F$149),"",'Senegal 2013'!$F$149)</f>
        <v>01/12-12/12</v>
      </c>
      <c r="HT37" s="83" t="str">
        <f>IF(ISBLANK('Senegal 2013'!$F$150),"",'Senegal 2013'!$F$150)</f>
        <v>Contraceptive procurement tables (CPT), Information Management Assessment Tools (IMAT), and Logistics Management Information System and Reports</v>
      </c>
      <c r="HU37" s="84"/>
      <c r="HV37" s="83" t="str">
        <f>IF(ISBLANK('Senegal 2013'!$G$152),"",'Senegal 2013'!$G$152)</f>
        <v>Yes</v>
      </c>
      <c r="HW37" s="83" t="str">
        <f>IF(ISBLANK('Senegal 2013'!$G$153),"",'Senegal 2013'!$G$153)</f>
        <v>No</v>
      </c>
      <c r="HX37" s="88" t="str">
        <f>IF(ISBLANK('Senegal 2013'!$D$154),"",'Senegal 2013'!$D$154)</f>
        <v>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v>
      </c>
      <c r="HY37" s="762" t="s">
        <v>280</v>
      </c>
    </row>
    <row r="38" spans="1:233" ht="39.950000000000003" customHeight="1">
      <c r="A38" s="846" t="s">
        <v>310</v>
      </c>
      <c r="B38" s="85"/>
      <c r="C38" s="72" t="str">
        <f>IF(ISBLANK('Sierra Leone 2013'!$H$12),"",'Sierra Leone 2013'!$H$12)</f>
        <v>Yes</v>
      </c>
      <c r="D38" s="72" t="str">
        <f>IF(ISBLANK('Sierra Leone 2013'!$D$13),"",'Sierra Leone 2013'!$D$13)</f>
        <v>Reproductive Health Commodity Security Committee</v>
      </c>
      <c r="E38" s="107"/>
      <c r="F38" s="72" t="str">
        <f>IF(ISBLANK('Sierra Leone 2013'!$D$15),"",'Sierra Leone 2013'!$D$15)</f>
        <v>Yes</v>
      </c>
      <c r="G38" s="72" t="str">
        <f>IF(ISBLANK('Sierra Leone 2013'!$F$15),"",'Sierra Leone 2013'!$F$15)</f>
        <v>CARE</v>
      </c>
      <c r="H38" s="72" t="str">
        <f>IF(ISBLANK('Sierra Leone 2013'!$D$16),"",'Sierra Leone 2013'!$D$16)</f>
        <v>Yes</v>
      </c>
      <c r="I38" s="72" t="str">
        <f>IF(ISBLANK('Sierra Leone 2013'!$F$16),"",'Sierra Leone 2013'!$F$16)</f>
        <v>MSI and Planned Parenthood Association of Sierra Leone (PPASL) (an IPPF affiliate)</v>
      </c>
      <c r="J38" s="72" t="str">
        <f>IF(ISBLANK('Sierra Leone 2013'!$D$17),"",'Sierra Leone 2013'!$D$17)</f>
        <v>No</v>
      </c>
      <c r="K38" s="72" t="str">
        <f>IF(ISBLANK('Sierra Leone 2013'!$F$17),"",'Sierra Leone 2013'!$F$17)</f>
        <v/>
      </c>
      <c r="L38" s="72" t="str">
        <f>IF(ISBLANK('Sierra Leone 2013'!$D$18),"",'Sierra Leone 2013'!$D$18)</f>
        <v>Yes</v>
      </c>
      <c r="M38" s="72" t="str">
        <f>IF(ISBLANK('Sierra Leone 2013'!$F$18),"",'Sierra Leone 2013'!$F$18)</f>
        <v>UNFPA</v>
      </c>
      <c r="N38" s="72" t="str">
        <f>IF(ISBLANK('Sierra Leone 2013'!$D$19),"",'Sierra Leone 2013'!$D$19)</f>
        <v>Yes</v>
      </c>
      <c r="O38" s="72" t="str">
        <f>IF(ISBLANK('Sierra Leone 2013'!$F$19),"",'Sierra Leone 2013'!$F$19)</f>
        <v>UNFPA</v>
      </c>
      <c r="P38" s="72" t="str">
        <f>IF(ISBLANK('Sierra Leone 2013'!$D$20),"",'Sierra Leone 2013'!$D$20)</f>
        <v>Yes</v>
      </c>
      <c r="Q38" s="72" t="str">
        <f>IF(ISBLANK('Sierra Leone 2013'!$F$20),"",'Sierra Leone 2013'!$F$20)</f>
        <v>Reproductive Health (RH) Program</v>
      </c>
      <c r="R38" s="72" t="str">
        <f>IF(ISBLANK('Sierra Leone 2013'!$D$21),"",'Sierra Leone 2013'!$D$21)</f>
        <v>Yes</v>
      </c>
      <c r="S38" s="72" t="str">
        <f>IF(ISBLANK('Sierra Leone 2013'!$F$21),"",'Sierra Leone 2013'!$F$21)</f>
        <v>Director of Drugs and Medical Supplies</v>
      </c>
      <c r="T38" s="72" t="str">
        <f>IF(ISBLANK('Sierra Leone 2013'!$D$22),"",'Sierra Leone 2013'!$D$22)</f>
        <v>Yes</v>
      </c>
      <c r="U38" s="72" t="str">
        <f>IF(ISBLANK('Sierra Leone 2013'!$F$22),"",'Sierra Leone 2013'!$F$22)</f>
        <v>Representative/focal person</v>
      </c>
      <c r="V38" s="72" t="str">
        <f>IF(ISBLANK('Sierra Leone 2013'!$D$23),"",'Sierra Leone 2013'!$D$23)</f>
        <v>Yes</v>
      </c>
      <c r="W38" s="72" t="str">
        <f>IF(ISBLANK('Sierra Leone 2013'!$F$23),"",'Sierra Leone 2013'!$F$23)</f>
        <v>Religious groups</v>
      </c>
      <c r="X38" s="72" t="str">
        <f>IF(ISBLANK('Sierra Leone 2013'!$H$24),"",'Sierra Leone 2013'!$H$24)</f>
        <v>0 times</v>
      </c>
      <c r="Y38" s="72" t="str">
        <f>IF(ISBLANK('Sierra Leone 2013'!$H$25),"",'Sierra Leone 2013'!$H$25)</f>
        <v>No</v>
      </c>
      <c r="Z38" s="72" t="str">
        <f>IF(ISBLANK('Sierra Leone 2013'!$D$26),"",'Sierra Leone 2013'!$D$26)</f>
        <v>No</v>
      </c>
      <c r="AA38" s="72" t="str">
        <f>IF(ISBLANK('Sierra Leone 2013'!$F$26),"",'Sierra Leone 2013'!$F$26)</f>
        <v>Not applicable</v>
      </c>
      <c r="AB38" s="72" t="str">
        <f>IF(ISBLANK('Sierra Leone 2013'!$H$26),"",'Sierra Leone 2013'!$H$26)</f>
        <v>Not applicable</v>
      </c>
      <c r="AC38" s="86"/>
      <c r="AD38" s="73" t="str">
        <f>IF(ISBLANK('Sierra Leone 2013'!$F$28),"",'Sierra Leone 2013'!$F$28)</f>
        <v>January</v>
      </c>
      <c r="AE38" s="73" t="str">
        <f>IF(ISBLANK('Sierra Leone 2013'!$H$28),"",'Sierra Leone 2013'!$H$28)</f>
        <v>December</v>
      </c>
      <c r="AF38" s="371" t="str">
        <f>IF(ISBLANK('Sierra Leone 2013'!$G$29),"",'Sierra Leone 2013'!$G$29)</f>
        <v>Not applicable - no forecast done for this period.</v>
      </c>
      <c r="AG38" s="109" t="str">
        <f>IF(ISBLANK('Sierra Leone 2013'!$E$30),"",'Sierra Leone 2013'!$E$30)</f>
        <v>Not applicable - no forecast done for this period.</v>
      </c>
      <c r="AH38" s="109" t="str">
        <f>IF(ISBLANK('Sierra Leone 2013'!$G$30),"",'Sierra Leone 2013'!$G$30)</f>
        <v>Not applicable</v>
      </c>
      <c r="AI38" s="109" t="str">
        <f>IF(ISBLANK('Sierra Leone 2013'!$H$31),"",'Sierra Leone 2013'!$H$31)</f>
        <v>No</v>
      </c>
      <c r="AJ38" s="74" t="str">
        <f>IF(ISBLANK('Sierra Leone 2013'!$H$32),"",'Sierra Leone 2013'!$H$32)</f>
        <v>No</v>
      </c>
      <c r="AK38" s="74">
        <f>IF(ISBLANK('Sierra Leone 2013'!$E$35),"",'Sierra Leone 2013'!$E$35)</f>
        <v>0</v>
      </c>
      <c r="AL38" s="73" t="str">
        <f>IF(ISBLANK('Sierra Leone 2013'!$F$35),"",'Sierra Leone 2013'!$F$35)</f>
        <v>1/12 -12/12</v>
      </c>
      <c r="AM38" s="73" t="str">
        <f>IF(ISBLANK('Sierra Leone 2013'!$G$35),"",'Sierra Leone 2013'!$G$35)</f>
        <v/>
      </c>
      <c r="AN38" s="73" t="str">
        <f>IF(ISBLANK('Sierra Leone 2013'!$H$35),"",'Sierra Leone 2013'!$H$35)</f>
        <v/>
      </c>
      <c r="AO38" s="74">
        <f>IF(ISBLANK('Sierra Leone 2013'!$E$36),"",'Sierra Leone 2013'!$E$36)</f>
        <v>0</v>
      </c>
      <c r="AP38" s="73" t="str">
        <f>IF(ISBLANK('Sierra Leone 2013'!$F$36),"",'Sierra Leone 2013'!$F$36)</f>
        <v>1/12 -12/12</v>
      </c>
      <c r="AQ38" s="73" t="str">
        <f>IF(ISBLANK('Sierra Leone 2013'!$G$36),"",'Sierra Leone 2013'!$G$36)</f>
        <v/>
      </c>
      <c r="AR38" s="73" t="str">
        <f>IF(ISBLANK('Sierra Leone 2013'!$H$36),"",'Sierra Leone 2013'!$H$36)</f>
        <v/>
      </c>
      <c r="AS38" s="74">
        <f>IF(ISBLANK('Sierra Leone 2013'!$E$37),"",'Sierra Leone 2013'!$E$37)</f>
        <v>0</v>
      </c>
      <c r="AT38" s="73" t="str">
        <f>IF(ISBLANK('Sierra Leone 2013'!$H$37),"",'Sierra Leone 2013'!$H$37)</f>
        <v/>
      </c>
      <c r="AU38" s="73" t="str">
        <f>IF(ISBLANK('Sierra Leone 2013'!$H$38),"",'Sierra Leone 2013'!$H$38)</f>
        <v>No</v>
      </c>
      <c r="AV38" s="73" t="str">
        <f>IF(ISBLANK('Sierra Leone 2013'!$D$41),"",'Sierra Leone 2013'!$D$41)</f>
        <v>No</v>
      </c>
      <c r="AW38" s="73" t="str">
        <f>IF(ISBLANK('Sierra Leone 2013'!$D$42),"",'Sierra Leone 2013'!$D$42)</f>
        <v>Not applicable</v>
      </c>
      <c r="AX38" s="74">
        <f>IF(ISBLANK('Sierra Leone 2013'!$E$41),"",'Sierra Leone 2013'!$E$41)</f>
        <v>0</v>
      </c>
      <c r="AY38" s="74" t="str">
        <f>IF(ISBLANK('Sierra Leone 2013'!$F$41),"",'Sierra Leone 2013'!$F$41)</f>
        <v>1/12 - 12/12</v>
      </c>
      <c r="AZ38" s="74" t="str">
        <f>IF(ISBLANK('Sierra Leone 2013'!$G$41),"",'Sierra Leone 2013'!$G$41)</f>
        <v/>
      </c>
      <c r="BA38" s="73" t="str">
        <f>IF(ISBLANK('Sierra Leone 2013'!$H$41),"",'Sierra Leone 2013'!$H$41)</f>
        <v/>
      </c>
      <c r="BB38" s="73" t="str">
        <f>IF(ISBLANK('Sierra Leone 2013'!$D$43),"",'Sierra Leone 2013'!$D$43)</f>
        <v>No</v>
      </c>
      <c r="BC38" s="74" t="str">
        <f>IF(ISBLANK('Sierra Leone 2013'!$D$44),"",'Sierra Leone 2013'!$D$44)</f>
        <v>Not applicable</v>
      </c>
      <c r="BD38" s="74">
        <f>IF(ISBLANK('Sierra Leone 2013'!$E$43),"",'Sierra Leone 2013'!$E$43)</f>
        <v>0</v>
      </c>
      <c r="BE38" s="74" t="str">
        <f>IF(ISBLANK('Sierra Leone 2013'!$F$43),"",'Sierra Leone 2013'!$F$43)</f>
        <v>1/12 - 12/12</v>
      </c>
      <c r="BF38" s="74" t="str">
        <f>IF(ISBLANK('Sierra Leone 2013'!$G$43),"",'Sierra Leone 2013'!$G$43)</f>
        <v/>
      </c>
      <c r="BG38" s="73" t="str">
        <f>IF(ISBLANK('Sierra Leone 2013'!$H$43),"",'Sierra Leone 2013'!$H$43)</f>
        <v/>
      </c>
      <c r="BH38" s="763">
        <f>IF(ISBLANK('Sierra Leone 2013'!$E$45),"",'Sierra Leone 2013'!$E$45)</f>
        <v>0</v>
      </c>
      <c r="BI38" s="73" t="str">
        <f>IF(ISBLANK('Sierra Leone 2013'!$H$45),"",'Sierra Leone 2013'!$H$45)</f>
        <v/>
      </c>
      <c r="BJ38" s="75"/>
      <c r="BK38" s="73" t="str">
        <f>IF(ISBLANK('Sierra Leone 2013'!$D$49),"",'Sierra Leone 2013'!$D$49)</f>
        <v>Yes</v>
      </c>
      <c r="BL38" s="74" t="str">
        <f>IF(ISBLANK('Sierra Leone 2013'!$D$50),"",'Sierra Leone 2013'!$D$50)</f>
        <v>UNFPA and USAID</v>
      </c>
      <c r="BM38" s="74">
        <f>IF(ISBLANK('Sierra Leone 2013'!$E$49),"",'Sierra Leone 2013'!$E$49)</f>
        <v>166666</v>
      </c>
      <c r="BN38" s="74" t="str">
        <f>IF(ISBLANK('Sierra Leone 2013'!$F$49),"",'Sierra Leone 2013'!$F$49)</f>
        <v>1/12 - 12/12</v>
      </c>
      <c r="BO38" s="74" t="str">
        <f>IF(ISBLANK('Sierra Leone 2013'!$G$49),"",'Sierra Leone 2013'!$G$49)</f>
        <v>RHI</v>
      </c>
      <c r="BP38" s="73" t="str">
        <f>IF(ISBLANK('Sierra Leone 2013'!$H$49),"",'Sierra Leone 2013'!$H$49)</f>
        <v>This amount includes all shipments received from Jan 2012 - Dec 2012.</v>
      </c>
      <c r="BQ38" s="73" t="str">
        <f>IF(ISBLANK('Sierra Leone 2013'!$D$51),"",'Sierra Leone 2013'!$D$51)</f>
        <v>Yes</v>
      </c>
      <c r="BR38" s="74" t="str">
        <f>IF(ISBLANK('Sierra Leone 2013'!$E$51),"",'Sierra Leone 2013'!$E$51)</f>
        <v/>
      </c>
      <c r="BS38" s="74" t="str">
        <f>IF(ISBLANK('Sierra Leone 2013'!$F$51),"",'Sierra Leone 2013'!$F$51)</f>
        <v>1/12 -12/12</v>
      </c>
      <c r="BT38" s="89" t="str">
        <f>IF(ISBLANK('Sierra Leone 2013'!$G$51),"",'Sierra Leone 2013'!$G$51)</f>
        <v/>
      </c>
      <c r="BU38" s="74" t="str">
        <f>IF(ISBLANK('Sierra Leone 2013'!$H$51),"",'Sierra Leone 2013'!$H$51)</f>
        <v>Used to procure condoms for the National AIDS Secretariat but not for the FP program. Information on the amount spent is not available.</v>
      </c>
      <c r="BV38" s="73" t="str">
        <f>IF(ISBLANK('Sierra Leone 2013'!$D$52),"",'Sierra Leone 2013'!$D$52)</f>
        <v>No</v>
      </c>
      <c r="BW38" s="74">
        <f>IF(ISBLANK('Sierra Leone 2013'!$E$52),"",'Sierra Leone 2013'!$E$52)</f>
        <v>0</v>
      </c>
      <c r="BX38" s="73" t="str">
        <f>IF(ISBLANK('Sierra Leone 2013'!$F$52),"",'Sierra Leone 2013'!$F$52)</f>
        <v>1/12 - 12/12</v>
      </c>
      <c r="BY38" s="74" t="str">
        <f>IF(ISBLANK('Sierra Leone 2013'!$G$52),"",'Sierra Leone 2013'!$G$52)</f>
        <v/>
      </c>
      <c r="BZ38" s="74" t="str">
        <f>IF(ISBLANK('Sierra Leone 2013'!$H$52),"",'Sierra Leone 2013'!$H$52)</f>
        <v/>
      </c>
      <c r="CA38" s="763">
        <f>IF(ISBLANK('Sierra Leone 2013'!$E$53),"",'Sierra Leone 2013'!$E$53)</f>
        <v>166666</v>
      </c>
      <c r="CB38" s="74" t="str">
        <f>IF(ISBLANK('Sierra Leone 2013'!$H$53),"",'Sierra Leone 2013'!$H$53)</f>
        <v>This amount does not include Global Fund expenditures for condoms.</v>
      </c>
      <c r="CC38" s="76">
        <f>IF(ISBLANK('Sierra Leone 2013'!$F$56),"",'Sierra Leone 2013'!$F$56)</f>
        <v>0</v>
      </c>
      <c r="CD38" s="73" t="str">
        <f>IF(ISBLANK('Sierra Leone 2013'!$G$56),"",'Sierra Leone 2013'!$G$56)</f>
        <v xml:space="preserve">Comments:
</v>
      </c>
      <c r="CE38" s="76" t="str">
        <f>IF(ISBLANK('Sierra Leone 2013'!$F$57),"",'Sierra Leone 2013'!$F$57)</f>
        <v>Not applicable</v>
      </c>
      <c r="CF38" s="73" t="str">
        <f>IF(ISBLANK('Sierra Leone 2013'!$G$57),"",'Sierra Leone 2013'!$G$57)</f>
        <v xml:space="preserve">Comments:
</v>
      </c>
      <c r="CG38" s="76" t="str">
        <f>IF(ISBLANK('Sierra Leone 2013'!$F$58),"",'Sierra Leone 2013'!$F$58)</f>
        <v>Don't know</v>
      </c>
      <c r="CH38" s="73" t="str">
        <f>IF(ISBLANK('Sierra Leone 2013'!$G$58),"",'Sierra Leone 2013'!$G$58)</f>
        <v xml:space="preserve">Comments: </v>
      </c>
      <c r="CI38" s="73" t="str">
        <f>IF(ISBLANK('Sierra Leone 2013'!$F$59),"",'Sierra Leone 2013'!$F$59)</f>
        <v>Don't know</v>
      </c>
      <c r="CJ38" s="73" t="str">
        <f>IF(ISBLANK('Sierra Leone 2013'!$G$59),"",'Sierra Leone 2013'!$G$59)</f>
        <v xml:space="preserve">Comments: There were gaps in supply at the end of 2012, but the forecast for that year was not completed so the needs were not quantified in advance. UNFPA procures based on funding available.
</v>
      </c>
      <c r="CK38" s="73" t="str">
        <f>IF(ISBLANK('Sierra Leone 2013'!$F$61),"",'Sierra Leone 2013'!$F$61)</f>
        <v>Not applicable</v>
      </c>
      <c r="CL38" s="73" t="str">
        <f>IF(ISBLANK('Sierra Leone 2013'!$F$62),"",'Sierra Leone 2013'!$F$62)</f>
        <v>Not applicable</v>
      </c>
      <c r="CM38" s="73" t="str">
        <f>IF(ISBLANK('Sierra Leone 2013'!$F$63),"",'Sierra Leone 2013'!$F$63)</f>
        <v>Not applicable</v>
      </c>
      <c r="CN38" s="73" t="str">
        <f>IF(ISBLANK('Sierra Leone 2013'!$D$64),"",'Sierra Leone 2013'!$D$64)</f>
        <v/>
      </c>
      <c r="CO38" s="106"/>
      <c r="CP38" s="77"/>
      <c r="CQ38" s="78" t="str">
        <f>IF(ISBLANK('Sierra Leone 2013'!$D$68),"",'Sierra Leone 2013'!$D$68)</f>
        <v>Yes</v>
      </c>
      <c r="CR38" s="78" t="str">
        <f>IF(ISBLANK('Sierra Leone 2013'!$D$69),"",'Sierra Leone 2013'!$D$69)</f>
        <v>Yes</v>
      </c>
      <c r="CS38" s="78" t="str">
        <f>IF(ISBLANK('Sierra Leone 2013'!$D$70),"",'Sierra Leone 2013'!$D$70)</f>
        <v>Yes</v>
      </c>
      <c r="CT38" s="78" t="str">
        <f>IF(ISBLANK('Sierra Leone 2013'!$D$71),"",'Sierra Leone 2013'!$D$71)</f>
        <v>Yes</v>
      </c>
      <c r="CU38" s="78" t="str">
        <f>IF(ISBLANK('Sierra Leone 2013'!$D$72),"",'Sierra Leone 2013'!$D$72)</f>
        <v>Yes</v>
      </c>
      <c r="CV38" s="78" t="str">
        <f>IF(ISBLANK('Sierra Leone 2013'!$D$73),"",'Sierra Leone 2013'!$D$73)</f>
        <v>Yes</v>
      </c>
      <c r="CW38" s="78" t="str">
        <f>IF(ISBLANK('Sierra Leone 2013'!$D$74),"",'Sierra Leone 2013'!$D$74)</f>
        <v>Yes</v>
      </c>
      <c r="CX38" s="78" t="str">
        <f>IF(ISBLANK('Sierra Leone 2013'!$D$75),"",'Sierra Leone 2013'!$D$75)</f>
        <v>Yes</v>
      </c>
      <c r="CY38" s="78" t="str">
        <f>IF(ISBLANK('Sierra Leone 2013'!$D$76),"",'Sierra Leone 2013'!$D$76)</f>
        <v>No</v>
      </c>
      <c r="CZ38" s="78" t="str">
        <f>IF(ISBLANK('Sierra Leone 2013'!$D$77),"",'Sierra Leone 2013'!$D$77)</f>
        <v>No</v>
      </c>
      <c r="DA38" s="78" t="str">
        <f>IF(ISBLANK('Sierra Leone 2013'!$D$78),"",'Sierra Leone 2013'!$D$78)</f>
        <v>No</v>
      </c>
      <c r="DB38" s="78" t="str">
        <f>IF(ISBLANK('Sierra Leone 2013'!$D$79),"",'Sierra Leone 2013'!$D$79)</f>
        <v>Spermicide</v>
      </c>
      <c r="DC38" s="77"/>
      <c r="DD38" s="78" t="str">
        <f>IF(ISBLANK('Sierra Leone 2013'!$F$68),"",'Sierra Leone 2013'!$F$68)</f>
        <v>Yes</v>
      </c>
      <c r="DE38" s="78" t="str">
        <f>IF(ISBLANK('Sierra Leone 2013'!$F$69),"",'Sierra Leone 2013'!$F$69)</f>
        <v>Yes</v>
      </c>
      <c r="DF38" s="78" t="str">
        <f>IF(ISBLANK('Sierra Leone 2013'!$F$70),"",'Sierra Leone 2013'!$F$70)</f>
        <v>Yes</v>
      </c>
      <c r="DG38" s="78" t="str">
        <f>IF(ISBLANK('Sierra Leone 2013'!$F$71),"",'Sierra Leone 2013'!$F$71)</f>
        <v>Yes</v>
      </c>
      <c r="DH38" s="78" t="str">
        <f>IF(ISBLANK('Sierra Leone 2013'!$F$72),"",'Sierra Leone 2013'!$F$72)</f>
        <v>Yes</v>
      </c>
      <c r="DI38" s="78" t="str">
        <f>IF(ISBLANK('Sierra Leone 2013'!$F$73),"",'Sierra Leone 2013'!$F$73)</f>
        <v>Yes</v>
      </c>
      <c r="DJ38" s="78" t="str">
        <f>IF(ISBLANK('Sierra Leone 2013'!$F$74),"",'Sierra Leone 2013'!$F$74)</f>
        <v>Yes</v>
      </c>
      <c r="DK38" s="78" t="str">
        <f>IF(ISBLANK('Sierra Leone 2013'!$F$75),"",'Sierra Leone 2013'!$F$75)</f>
        <v>Yes</v>
      </c>
      <c r="DL38" s="78" t="str">
        <f>IF(ISBLANK('Sierra Leone 2013'!$F$76),"",'Sierra Leone 2013'!$F$76)</f>
        <v>Yes</v>
      </c>
      <c r="DM38" s="78" t="str">
        <f>IF(ISBLANK('Sierra Leone 2013'!$F$77),"",'Sierra Leone 2013'!$F$77)</f>
        <v>Yes</v>
      </c>
      <c r="DN38" s="78" t="str">
        <f>IF(ISBLANK('Sierra Leone 2013'!$F$78),"",'Sierra Leone 2013'!$F$78)</f>
        <v>No</v>
      </c>
      <c r="DO38" s="78" t="str">
        <f>IF(ISBLANK('Sierra Leone 2013'!$F$79),"",'Sierra Leone 2013'!$F$79)</f>
        <v/>
      </c>
      <c r="DP38" s="79"/>
      <c r="DQ38" s="78" t="str">
        <f>IF(ISBLANK('Sierra Leone 2013'!$G$68),"",'Sierra Leone 2013'!$G$68)</f>
        <v>Yes</v>
      </c>
      <c r="DR38" s="78" t="str">
        <f>IF(ISBLANK('Sierra Leone 2013'!$G$69),"",'Sierra Leone 2013'!$G$69)</f>
        <v>Yes</v>
      </c>
      <c r="DS38" s="78" t="str">
        <f>IF(ISBLANK('Sierra Leone 2013'!$G$70),"",'Sierra Leone 2013'!$G$70)</f>
        <v>Yes</v>
      </c>
      <c r="DT38" s="78" t="str">
        <f>IF(ISBLANK('Sierra Leone 2013'!$G$71),"",'Sierra Leone 2013'!$G$71)</f>
        <v>Yes</v>
      </c>
      <c r="DU38" s="78" t="str">
        <f>IF(ISBLANK('Sierra Leone 2013'!$G$72),"",'Sierra Leone 2013'!$G$72)</f>
        <v>Yes</v>
      </c>
      <c r="DV38" s="78" t="str">
        <f>IF(ISBLANK('Sierra Leone 2013'!$G$73),"",'Sierra Leone 2013'!$G$73)</f>
        <v>Yes</v>
      </c>
      <c r="DW38" s="78" t="str">
        <f>IF(ISBLANK('Sierra Leone 2013'!$G$74),"",'Sierra Leone 2013'!$G$74)</f>
        <v>Yes</v>
      </c>
      <c r="DX38" s="78" t="str">
        <f>IF(ISBLANK('Sierra Leone 2013'!$G$75),"",'Sierra Leone 2013'!$G$75)</f>
        <v>Yes</v>
      </c>
      <c r="DY38" s="78" t="str">
        <f>IF(ISBLANK('Sierra Leone 2013'!$G$76),"",'Sierra Leone 2013'!$G$76)</f>
        <v>Yes</v>
      </c>
      <c r="DZ38" s="78" t="str">
        <f>IF(ISBLANK('Sierra Leone 2013'!$G$77),"",'Sierra Leone 2013'!$G$77)</f>
        <v>Yes</v>
      </c>
      <c r="EA38" s="78" t="str">
        <f>IF(ISBLANK('Sierra Leone 2013'!$G$78),"",'Sierra Leone 2013'!$G$78)</f>
        <v>No</v>
      </c>
      <c r="EB38" s="78" t="str">
        <f>IF(ISBLANK('Sierra Leone 2013'!$G$79),"",'Sierra Leone 2013'!$G$79)</f>
        <v/>
      </c>
      <c r="EC38" s="79"/>
      <c r="ED38" s="78" t="str">
        <f>IF(ISBLANK('Sierra Leone 2013'!$H$68),"",'Sierra Leone 2013'!$H$68)</f>
        <v>No</v>
      </c>
      <c r="EE38" s="78" t="str">
        <f>IF(ISBLANK('Sierra Leone 2013'!$H$69),"",'Sierra Leone 2013'!$H$69)</f>
        <v>No</v>
      </c>
      <c r="EF38" s="78" t="str">
        <f>IF(ISBLANK('Sierra Leone 2013'!$H$70),"",'Sierra Leone 2013'!$H$70)</f>
        <v>No</v>
      </c>
      <c r="EG38" s="78" t="str">
        <f>IF(ISBLANK('Sierra Leone 2013'!$H$71),"",'Sierra Leone 2013'!$H$71)</f>
        <v>No</v>
      </c>
      <c r="EH38" s="78" t="str">
        <f>IF(ISBLANK('Sierra Leone 2013'!$H$72),"",'Sierra Leone 2013'!$H$72)</f>
        <v>No</v>
      </c>
      <c r="EI38" s="78" t="str">
        <f>IF(ISBLANK('Sierra Leone 2013'!$H$73),"",'Sierra Leone 2013'!$H$73)</f>
        <v>Yes</v>
      </c>
      <c r="EJ38" s="78" t="str">
        <f>IF(ISBLANK('Sierra Leone 2013'!$H$74),"",'Sierra Leone 2013'!$H$74)</f>
        <v>Yes</v>
      </c>
      <c r="EK38" s="78" t="str">
        <f>IF(ISBLANK('Sierra Leone 2013'!$H$75),"",'Sierra Leone 2013'!$H$75)</f>
        <v>No</v>
      </c>
      <c r="EL38" s="78" t="str">
        <f>IF(ISBLANK('Sierra Leone 2013'!$H$76),"",'Sierra Leone 2013'!$H$76)</f>
        <v>No</v>
      </c>
      <c r="EM38" s="78" t="str">
        <f>IF(ISBLANK('Sierra Leone 2013'!$H$77),"",'Sierra Leone 2013'!$H$77)</f>
        <v>No</v>
      </c>
      <c r="EN38" s="78" t="str">
        <f>IF(ISBLANK('Sierra Leone 2013'!$H$78),"",'Sierra Leone 2013'!$H$78)</f>
        <v>No</v>
      </c>
      <c r="EO38" s="78" t="str">
        <f>IF(ISBLANK('Sierra Leone 2013'!$H$79),"",'Sierra Leone 2013'!$H$79)</f>
        <v/>
      </c>
      <c r="EP38" s="78" t="str">
        <f>IF(ISBLANK('Sierra Leone 2013'!$D$80),"",'Sierra Leone 2013'!$D$80)</f>
        <v/>
      </c>
      <c r="EQ38" s="80"/>
      <c r="ER38" s="81" t="str">
        <f>IF(ISBLANK('Sierra Leone 2013'!$H$82),"",'Sierra Leone 2013'!$H$82)</f>
        <v>Yes</v>
      </c>
      <c r="ES38" s="81" t="str">
        <f>IF(ISBLANK('Sierra Leone 2013'!$C$85),"",'Sierra Leone 2013'!$C$85)</f>
        <v>Reproductive Health Commodity Security Strategic Plan</v>
      </c>
      <c r="ET38" s="81" t="str">
        <f>IF(ISBLANK('Sierra Leone 2013'!$D$85),"",'Sierra Leone 2013'!$D$85)</f>
        <v>2012-2017</v>
      </c>
      <c r="EU38" s="81" t="str">
        <f>IF(ISBLANK('Sierra Leone 2013'!$F$85),"",'Sierra Leone 2013'!$F$85)</f>
        <v>Yes</v>
      </c>
      <c r="EV38" s="81" t="str">
        <f>IF(ISBLANK('Sierra Leone 2013'!$G$85),"",'Sierra Leone 2013'!$G$85)</f>
        <v>Yes</v>
      </c>
      <c r="EW38" s="81" t="str">
        <f>IF(ISBLANK('Sierra Leone 2013'!$F$86),"",'Sierra Leone 2013'!$F$86)</f>
        <v>Yes</v>
      </c>
      <c r="EX38" s="81" t="str">
        <f>IF(ISBLANK('Sierra Leone 2013'!$E$87),"",'Sierra Leone 2013'!$E$87)</f>
        <v>Donors, NGOs, social marketing, commercial</v>
      </c>
      <c r="EY38" s="81" t="str">
        <f>IF(ISBLANK('Sierra Leone 2013'!$E$88),"",'Sierra Leone 2013'!$E$88)</f>
        <v>Varies by year - donors, NGOs and social marketing can request a duty waiver, but this process is often quite lengthy and delays the release of products from the port. Demurrage fees start applying after 7 days, which leads to additional costs for importation of products.</v>
      </c>
      <c r="EZ38" s="81" t="str">
        <f>IF(ISBLANK('Sierra Leone 2013'!$H$89),"",'Sierra Leone 2013'!$H$89)</f>
        <v>Yes</v>
      </c>
      <c r="FA38" s="81" t="str">
        <f>IF(ISBLANK('Sierra Leone 2013'!$D$90),"",'Sierra Leone 2013'!$D$90)</f>
        <v xml:space="preserve">Taxes and duties on the importation of contraceptives </v>
      </c>
      <c r="FB38" s="81" t="str">
        <f>IF(ISBLANK('Sierra Leone 2013'!$H$91),"",'Sierra Leone 2013'!$H$91)</f>
        <v>No</v>
      </c>
      <c r="FC38" s="81" t="str">
        <f>IF(ISBLANK('Sierra Leone 2013'!$D$92),"",'Sierra Leone 2013'!$D$92)</f>
        <v>Not applicable</v>
      </c>
      <c r="FD38" s="276"/>
      <c r="FE38" s="81" t="str">
        <f>IF(ISBLANK('Sierra Leone 2013'!$D$95),"",'Sierra Leone 2013'!$D$95)</f>
        <v>Auxiliary nurse</v>
      </c>
      <c r="FF38" s="81" t="str">
        <f>IF(ISBLANK('Sierra Leone 2013'!$G$95),"",'Sierra Leone 2013'!$G$95)</f>
        <v>Auxiliary nurse</v>
      </c>
      <c r="FG38" s="81" t="str">
        <f>IF(ISBLANK('Sierra Leone 2013'!$D$96),"",'Sierra Leone 2013'!$D$96)</f>
        <v>Auxiliary nurse</v>
      </c>
      <c r="FH38" s="81" t="str">
        <f>IF(ISBLANK('Sierra Leone 2013'!$G$96),"",'Sierra Leone 2013'!$G$96)</f>
        <v>Auxiliary nurse</v>
      </c>
      <c r="FI38" s="81" t="str">
        <f>IF(ISBLANK('Sierra Leone 2013'!$D$97),"",'Sierra Leone 2013'!$D$97)</f>
        <v>Nurse</v>
      </c>
      <c r="FJ38" s="81" t="str">
        <f>IF(ISBLANK('Sierra Leone 2013'!$G$97),"",'Sierra Leone 2013'!$G$97)</f>
        <v>Nurse</v>
      </c>
      <c r="FK38" s="81" t="str">
        <f>IF(ISBLANK('Sierra Leone 2013'!$D$98),"",'Sierra Leone 2013'!$D$98)</f>
        <v>Nurse</v>
      </c>
      <c r="FL38" s="81" t="str">
        <f>IF(ISBLANK('Sierra Leone 2013'!$G$98),"",'Sierra Leone 2013'!$G$98)</f>
        <v>Nurse</v>
      </c>
      <c r="FM38" s="81" t="str">
        <f>IF(ISBLANK('Sierra Leone 2013'!$D$99),"",'Sierra Leone 2013'!$D$99)</f>
        <v>Community health worker</v>
      </c>
      <c r="FN38" s="81" t="str">
        <f>IF(ISBLANK('Sierra Leone 2013'!$G$99),"",'Sierra Leone 2013'!$G$99)</f>
        <v>Community health worker</v>
      </c>
      <c r="FO38" s="81" t="str">
        <f>IF(ISBLANK('Sierra Leone 2013'!$D$100),"",'Sierra Leone 2013'!$D$100)</f>
        <v>Auxiliary nurse</v>
      </c>
      <c r="FP38" s="81" t="str">
        <f>IF(ISBLANK('Sierra Leone 2013'!$G$100),"",'Sierra Leone 2013'!$G$100)</f>
        <v>Auxiliary nurse</v>
      </c>
      <c r="FQ38" s="81" t="str">
        <f>IF(ISBLANK('Sierra Leone 2013'!$D$101),"",'Sierra Leone 2013'!$D$101)</f>
        <v>Doctor</v>
      </c>
      <c r="FR38" s="81" t="str">
        <f>IF(ISBLANK('Sierra Leone 2013'!$G$101),"",'Sierra Leone 2013'!$G$101)</f>
        <v>Doctor</v>
      </c>
      <c r="FS38" s="81" t="str">
        <f>IF(ISBLANK('Sierra Leone 2013'!$D$102),"",'Sierra Leone 2013'!$D$102)</f>
        <v>Not applicable</v>
      </c>
      <c r="FT38" s="81" t="str">
        <f>IF(ISBLANK('Sierra Leone 2013'!$G$102),"",'Sierra Leone 2013'!$G$102)</f>
        <v>Not applicable</v>
      </c>
      <c r="FU38" s="81" t="str">
        <f>IF(ISBLANK('Sierra Leone 2013'!$D$103),"",'Sierra Leone 2013'!$D$103)</f>
        <v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v>
      </c>
      <c r="FV38" s="87"/>
      <c r="FW38" s="81" t="str">
        <f>IF(ISBLANK('Sierra Leone 2013'!$D$106),"",'Sierra Leone 2013'!$D$106)</f>
        <v>No</v>
      </c>
      <c r="FX38" s="81" t="str">
        <f>IF(ISBLANK('Sierra Leone 2013'!$E$106),"",'Sierra Leone 2013'!$E$106)</f>
        <v/>
      </c>
      <c r="FY38" s="81" t="str">
        <f>IF(ISBLANK('Sierra Leone 2013'!$H$106),"",'Sierra Leone 2013'!$H$106)</f>
        <v/>
      </c>
      <c r="FZ38" s="81" t="str">
        <f>IF(ISBLANK('Sierra Leone 2013'!$D$107),"",'Sierra Leone 2013'!$D$107)</f>
        <v>No</v>
      </c>
      <c r="GA38" s="81" t="str">
        <f>IF(ISBLANK('Sierra Leone 2013'!$E$107),"",'Sierra Leone 2013'!$E$107)</f>
        <v/>
      </c>
      <c r="GB38" s="81" t="str">
        <f>IF(ISBLANK('Sierra Leone 2013'!$H$107),"",'Sierra Leone 2013'!$H$107)</f>
        <v/>
      </c>
      <c r="GC38" s="81" t="str">
        <f>IF(ISBLANK('Sierra Leone 2013'!$D$108),"",'Sierra Leone 2013'!$D$108)</f>
        <v>No</v>
      </c>
      <c r="GD38" s="81" t="str">
        <f>IF(ISBLANK('Sierra Leone 2013'!$E$108),"",'Sierra Leone 2013'!$E$108)</f>
        <v/>
      </c>
      <c r="GE38" s="81" t="str">
        <f>IF(ISBLANK('Sierra Leone 2013'!$H$108),"",'Sierra Leone 2013'!$H$108)</f>
        <v/>
      </c>
      <c r="GF38" s="82"/>
      <c r="GG38" s="81" t="str">
        <f>IF(ISBLANK('Sierra Leone 2013'!$G$111),"",'Sierra Leone 2013'!$G$111)</f>
        <v>No</v>
      </c>
      <c r="GH38" s="81" t="str">
        <f>IF(ISBLANK('Sierra Leone 2013'!$G$112),"",'Sierra Leone 2013'!$G$112)</f>
        <v>No</v>
      </c>
      <c r="GI38" s="81" t="str">
        <f>IF(ISBLANK('Sierra Leone 2013'!$G$113),"",'Sierra Leone 2013'!$G$113)</f>
        <v>Not applicable</v>
      </c>
      <c r="GJ38" s="81" t="str">
        <f>IF(ISBLANK('Sierra Leone 2013'!$D$114),"",'Sierra Leone 2013'!$D$114)</f>
        <v>Not applicable</v>
      </c>
      <c r="GK38" s="82"/>
      <c r="GL38" s="81" t="str">
        <f>IF(ISBLANK('Sierra Leone 2013'!$G$116),"",'Sierra Leone 2013'!$G$116)</f>
        <v>Yes</v>
      </c>
      <c r="GM38" s="81" t="str">
        <f>IF(ISBLANK('Sierra Leone 2013'!$G$117),"",'Sierra Leone 2013'!$G$117)</f>
        <v>Yes</v>
      </c>
      <c r="GN38" s="81" t="str">
        <f>IF(ISBLANK('Sierra Leone 2013'!$G$118),"",'Sierra Leone 2013'!$G$118)</f>
        <v>Yes</v>
      </c>
      <c r="GO38" s="81" t="str">
        <f>IF(ISBLANK('Sierra Leone 2013'!$G$119),"",'Sierra Leone 2013'!$G$119)</f>
        <v>Yes</v>
      </c>
      <c r="GP38" s="81" t="str">
        <f>IF(ISBLANK('Sierra Leone 2013'!$G$120),"",'Sierra Leone 2013'!$G$120)</f>
        <v>Yes</v>
      </c>
      <c r="GQ38" s="81" t="str">
        <f>IF(ISBLANK('Sierra Leone 2013'!$G$121),"",'Sierra Leone 2013'!$G$121)</f>
        <v>Yes</v>
      </c>
      <c r="GR38" s="81" t="str">
        <f>IF(ISBLANK('Sierra Leone 2013'!$G$122),"",'Sierra Leone 2013'!$G$122)</f>
        <v>Yes</v>
      </c>
      <c r="GS38" s="81" t="str">
        <f>IF(ISBLANK('Sierra Leone 2013'!$G$123),"",'Sierra Leone 2013'!$G$123)</f>
        <v>Yes</v>
      </c>
      <c r="GT38" s="81" t="str">
        <f>IF(ISBLANK('Sierra Leone 2013'!$G$124),"",'Sierra Leone 2013'!$G$124)</f>
        <v>No</v>
      </c>
      <c r="GU38" s="81" t="str">
        <f>IF(ISBLANK('Sierra Leone 2013'!$G$125),"",'Sierra Leone 2013'!$G$125)</f>
        <v>Yes</v>
      </c>
      <c r="GV38" s="81" t="str">
        <f>IF(ISBLANK('Sierra Leone 2013'!$F$126),"",'Sierra Leone 2013'!$F$126)</f>
        <v>Not applicable</v>
      </c>
      <c r="GW38" s="81" t="str">
        <f>IF(ISBLANK('Sierra Leone 2013'!$F$127),"",'Sierra Leone 2013'!$F$127)</f>
        <v>Revised 2012</v>
      </c>
      <c r="GX38" s="81" t="str">
        <f>IF(ISBLANK('Sierra Leone 2013'!$D$128),"",'Sierra Leone 2013'!$D$128)</f>
        <v>Republic of Sierra Leone Essential Medicines List</v>
      </c>
      <c r="GY38" s="81" t="str">
        <f>IF(ISBLANK('Sierra Leone 2013'!$D$129),"",'Sierra Leone 2013'!$D$129)</f>
        <v/>
      </c>
      <c r="GZ38" s="82"/>
      <c r="HA38" s="81">
        <f>IF(ISBLANK('Sierra Leone 2013'!$F$131),"",'Sierra Leone 2013'!$F$131)</f>
        <v>2005</v>
      </c>
      <c r="HB38" s="81" t="str">
        <f>IF(ISBLANK('Sierra Leone 2013'!$G$132),"",'Sierra Leone 2013'!$G$132)</f>
        <v>Yes</v>
      </c>
      <c r="HC38" s="81" t="str">
        <f>IF(ISBLANK('Sierra Leone 2013'!$G$133),"",'Sierra Leone 2013'!$G$133)</f>
        <v>No</v>
      </c>
      <c r="HD38" s="81" t="str">
        <f>IF(ISBLANK('Sierra Leone 2013'!$G$134),"",'Sierra Leone 2013'!$G$134)</f>
        <v>No</v>
      </c>
      <c r="HE38" s="81" t="str">
        <f>IF(ISBLANK('Sierra Leone 2013'!$G$135),"",'Sierra Leone 2013'!$G$135)</f>
        <v>No</v>
      </c>
      <c r="HF38" s="81" t="str">
        <f>IF(ISBLANK('Sierra Leone 2013'!$D$136),"",'Sierra Leone 2013'!$D$136)</f>
        <v/>
      </c>
      <c r="HG38" s="90"/>
      <c r="HH38" s="83" t="str">
        <f>IF(ISBLANK('Sierra Leone 2013'!$G$138),"",'Sierra Leone 2013'!$G$138)</f>
        <v>Yes</v>
      </c>
      <c r="HI38" s="84"/>
      <c r="HJ38" s="83" t="str">
        <f>IF(ISBLANK('Sierra Leone 2013'!$G$140),"",'Sierra Leone 2013'!$G$140)</f>
        <v>No</v>
      </c>
      <c r="HK38" s="83" t="str">
        <f>IF(ISBLANK('Sierra Leone 2013'!$G$141),"",'Sierra Leone 2013'!$G$141)</f>
        <v>No</v>
      </c>
      <c r="HL38" s="83" t="str">
        <f>IF(ISBLANK('Sierra Leone 2013'!$G$142),"",'Sierra Leone 2013'!$G$142)</f>
        <v>Yes</v>
      </c>
      <c r="HM38" s="83" t="str">
        <f>IF(ISBLANK('Sierra Leone 2013'!$G$143),"",'Sierra Leone 2013'!$G$143)</f>
        <v>No</v>
      </c>
      <c r="HN38" s="83" t="str">
        <f>IF(ISBLANK('Sierra Leone 2013'!$G$144),"",'Sierra Leone 2013'!$G$144)</f>
        <v>Yes</v>
      </c>
      <c r="HO38" s="83" t="str">
        <f>IF(ISBLANK('Sierra Leone 2013'!$G$145),"",'Sierra Leone 2013'!$G$145)</f>
        <v>No</v>
      </c>
      <c r="HP38" s="83" t="str">
        <f>IF(ISBLANK('Sierra Leone 2013'!$G$146),"",'Sierra Leone 2013'!$G$146)</f>
        <v>Yes</v>
      </c>
      <c r="HQ38" s="83" t="str">
        <f>IF(ISBLANK('Sierra Leone 2013'!$G$147),"",'Sierra Leone 2013'!$G$147)</f>
        <v>No</v>
      </c>
      <c r="HR38" s="83" t="str">
        <f>IF(ISBLANK('Sierra Leone 2013'!$G$148),"",'Sierra Leone 2013'!$G$148)</f>
        <v>Not applicable</v>
      </c>
      <c r="HS38" s="83" t="str">
        <f>IF(ISBLANK('Sierra Leone 2013'!$F$149),"",'Sierra Leone 2013'!$F$149)</f>
        <v>06/12 -04/13</v>
      </c>
      <c r="HT38" s="83" t="str">
        <f>IF(ISBLANK('Sierra Leone 2013'!$F$150),"",'Sierra Leone 2013'!$F$150)</f>
        <v xml:space="preserve">The Procurement Planning and Monitoring Report (PPMR) </v>
      </c>
      <c r="HU38" s="84"/>
      <c r="HV38" s="83" t="str">
        <f>IF(ISBLANK('Sierra Leone 2013'!$G$152),"",'Sierra Leone 2013'!$G$152)</f>
        <v>Yes</v>
      </c>
      <c r="HW38" s="83" t="str">
        <f>IF(ISBLANK('Sierra Leone 2013'!$G$153),"",'Sierra Leone 2013'!$G$153)</f>
        <v>Yes</v>
      </c>
      <c r="HX38" s="88" t="str">
        <f>IF(ISBLANK('Sierra Leone 2013'!$D$154),"",'Sierra Leone 2013'!$D$154)</f>
        <v/>
      </c>
      <c r="HY38" s="762" t="s">
        <v>280</v>
      </c>
    </row>
    <row r="39" spans="1:233" ht="39.950000000000003" customHeight="1">
      <c r="A39" s="846" t="s">
        <v>311</v>
      </c>
      <c r="B39" s="85"/>
      <c r="C39" s="72" t="str">
        <f>IF(ISBLANK('South Sudan 2013'!$H$12),"",'South Sudan 2013'!$H$12)</f>
        <v>Yes</v>
      </c>
      <c r="D39" s="72" t="str">
        <f>IF(ISBLANK('South Sudan 2013'!$D$13),"",'South Sudan 2013'!$D$13)</f>
        <v>Reproductive Health Coordination Forum</v>
      </c>
      <c r="E39" s="107"/>
      <c r="F39" s="72" t="str">
        <f>IF(ISBLANK('South Sudan 2013'!$D$15),"",'South Sudan 2013'!$D$15)</f>
        <v>Yes</v>
      </c>
      <c r="G39" s="72" t="str">
        <f>IF(ISBLANK('South Sudan 2013'!$F$15),"",'South Sudan 2013'!$F$15)</f>
        <v>Marie Stopes, PSI</v>
      </c>
      <c r="H39" s="72" t="str">
        <f>IF(ISBLANK('South Sudan 2013'!$D$16),"",'South Sudan 2013'!$D$16)</f>
        <v>Yes</v>
      </c>
      <c r="I39" s="72" t="str">
        <f>IF(ISBLANK('South Sudan 2013'!$F$16),"",'South Sudan 2013'!$F$16)</f>
        <v>Marie Stopes, PSI, IPPF, Care Oxfam, and more!</v>
      </c>
      <c r="J39" s="72" t="str">
        <f>IF(ISBLANK('South Sudan 2013'!$D$17),"",'South Sudan 2013'!$D$17)</f>
        <v>No</v>
      </c>
      <c r="K39" s="72" t="str">
        <f>IF(ISBLANK('South Sudan 2013'!$F$17),"",'South Sudan 2013'!$F$17)</f>
        <v/>
      </c>
      <c r="L39" s="72" t="str">
        <f>IF(ISBLANK('South Sudan 2013'!$D$18),"",'South Sudan 2013'!$D$18)</f>
        <v>Yes</v>
      </c>
      <c r="M39" s="72" t="str">
        <f>IF(ISBLANK('South Sudan 2013'!$F$18),"",'South Sudan 2013'!$F$18)</f>
        <v>Joint Donor Team, USAID</v>
      </c>
      <c r="N39" s="72" t="str">
        <f>IF(ISBLANK('South Sudan 2013'!$D$19),"",'South Sudan 2013'!$D$19)</f>
        <v>Yes</v>
      </c>
      <c r="O39" s="72" t="str">
        <f>IF(ISBLANK('South Sudan 2013'!$F$19),"",'South Sudan 2013'!$F$19)</f>
        <v>UNFPA</v>
      </c>
      <c r="P39" s="72" t="str">
        <f>IF(ISBLANK('South Sudan 2013'!$D$20),"",'South Sudan 2013'!$D$20)</f>
        <v>Yes</v>
      </c>
      <c r="Q39" s="72" t="str">
        <f>IF(ISBLANK('South Sudan 2013'!$F$20),"",'South Sudan 2013'!$F$20)</f>
        <v>Reproductive Health Unit</v>
      </c>
      <c r="R39" s="72" t="str">
        <f>IF(ISBLANK('South Sudan 2013'!$D$21),"",'South Sudan 2013'!$D$21)</f>
        <v>No</v>
      </c>
      <c r="S39" s="72" t="str">
        <f>IF(ISBLANK('South Sudan 2013'!$F$21),"",'South Sudan 2013'!$F$21)</f>
        <v/>
      </c>
      <c r="T39" s="72" t="str">
        <f>IF(ISBLANK('South Sudan 2013'!$D$22),"",'South Sudan 2013'!$D$22)</f>
        <v>No</v>
      </c>
      <c r="U39" s="72" t="str">
        <f>IF(ISBLANK('South Sudan 2013'!$F$22),"",'South Sudan 2013'!$F$22)</f>
        <v/>
      </c>
      <c r="V39" s="72" t="str">
        <f>IF(ISBLANK('South Sudan 2013'!$D$23),"",'South Sudan 2013'!$D$23)</f>
        <v>No</v>
      </c>
      <c r="W39" s="72" t="str">
        <f>IF(ISBLANK('South Sudan 2013'!$F$23),"",'South Sudan 2013'!$F$23)</f>
        <v/>
      </c>
      <c r="X39" s="72" t="str">
        <f>IF(ISBLANK('South Sudan 2013'!$H$24),"",'South Sudan 2013'!$H$24)</f>
        <v>Don't know</v>
      </c>
      <c r="Y39" s="72" t="str">
        <f>IF(ISBLANK('South Sudan 2013'!$H$25),"",'South Sudan 2013'!$H$25)</f>
        <v>No</v>
      </c>
      <c r="Z39" s="72" t="str">
        <f>IF(ISBLANK('South Sudan 2013'!$D$26),"",'South Sudan 2013'!$D$26)</f>
        <v>Don't know</v>
      </c>
      <c r="AA39" s="72" t="str">
        <f>IF(ISBLANK('South Sudan 2013'!$F$26),"",'South Sudan 2013'!$F$26)</f>
        <v>Not applicable</v>
      </c>
      <c r="AB39" s="72" t="str">
        <f>IF(ISBLANK('South Sudan 2013'!$H$26),"",'South Sudan 2013'!$H$26)</f>
        <v>Not applicable</v>
      </c>
      <c r="AC39" s="86"/>
      <c r="AD39" s="73" t="str">
        <f>IF(ISBLANK('South Sudan 2013'!$F$28),"",'South Sudan 2013'!$F$28)</f>
        <v>January</v>
      </c>
      <c r="AE39" s="73" t="str">
        <f>IF(ISBLANK('South Sudan 2013'!$H$28),"",'South Sudan 2013'!$H$28)</f>
        <v>December</v>
      </c>
      <c r="AF39" s="371" t="str">
        <f>IF(ISBLANK('South Sudan 2013'!$G$29),"",'South Sudan 2013'!$G$29)</f>
        <v>Not applicable - this exercise has not been completed</v>
      </c>
      <c r="AG39" s="109" t="str">
        <f>IF(ISBLANK('South Sudan 2013'!$E$30),"",'South Sudan 2013'!$E$30)</f>
        <v>Not applicable</v>
      </c>
      <c r="AH39" s="109" t="str">
        <f>IF(ISBLANK('South Sudan 2013'!$G$30),"",'South Sudan 2013'!$G$30)</f>
        <v>Not applicable</v>
      </c>
      <c r="AI39" s="109" t="str">
        <f>IF(ISBLANK('South Sudan 2013'!$H$31),"",'South Sudan 2013'!$H$31)</f>
        <v>No</v>
      </c>
      <c r="AJ39" s="74" t="str">
        <f>IF(ISBLANK('South Sudan 2013'!$H$32),"",'South Sudan 2013'!$H$32)</f>
        <v>No</v>
      </c>
      <c r="AK39" s="74">
        <f>IF(ISBLANK('South Sudan 2013'!$E$35),"",'South Sudan 2013'!$E$35)</f>
        <v>0</v>
      </c>
      <c r="AL39" s="73" t="str">
        <f>IF(ISBLANK('South Sudan 2013'!$F$35),"",'South Sudan 2013'!$F$35)</f>
        <v>01/13-12/13</v>
      </c>
      <c r="AM39" s="73" t="str">
        <f>IF(ISBLANK('South Sudan 2013'!$G$35),"",'South Sudan 2013'!$G$35)</f>
        <v/>
      </c>
      <c r="AN39" s="73" t="str">
        <f>IF(ISBLANK('South Sudan 2013'!$H$35),"",'South Sudan 2013'!$H$35)</f>
        <v/>
      </c>
      <c r="AO39" s="74">
        <f>IF(ISBLANK('South Sudan 2013'!$E$36),"",'South Sudan 2013'!$E$36)</f>
        <v>0</v>
      </c>
      <c r="AP39" s="73" t="str">
        <f>IF(ISBLANK('South Sudan 2013'!$F$36),"",'South Sudan 2013'!$F$36)</f>
        <v>01/13-12/13</v>
      </c>
      <c r="AQ39" s="73" t="str">
        <f>IF(ISBLANK('South Sudan 2013'!$G$36),"",'South Sudan 2013'!$G$36)</f>
        <v>UNFPA document</v>
      </c>
      <c r="AR39" s="73" t="str">
        <f>IF(ISBLANK('South Sudan 2013'!$H$36),"",'South Sudan 2013'!$H$36)</f>
        <v/>
      </c>
      <c r="AS39" s="74">
        <f>IF(ISBLANK('South Sudan 2013'!$E$37),"",'South Sudan 2013'!$E$37)</f>
        <v>0</v>
      </c>
      <c r="AT39" s="73" t="str">
        <f>IF(ISBLANK('South Sudan 2013'!$H$37),"",'South Sudan 2013'!$H$37)</f>
        <v/>
      </c>
      <c r="AU39" s="73" t="str">
        <f>IF(ISBLANK('South Sudan 2013'!$H$38),"",'South Sudan 2013'!$H$38)</f>
        <v>No</v>
      </c>
      <c r="AV39" s="73" t="str">
        <f>IF(ISBLANK('South Sudan 2013'!$D$41),"",'South Sudan 2013'!$D$41)</f>
        <v>No</v>
      </c>
      <c r="AW39" s="73" t="str">
        <f>IF(ISBLANK('South Sudan 2013'!$D$42),"",'South Sudan 2013'!$D$42)</f>
        <v>Not applicable</v>
      </c>
      <c r="AX39" s="74">
        <f>IF(ISBLANK('South Sudan 2013'!$E$41),"",'South Sudan 2013'!$E$41)</f>
        <v>0</v>
      </c>
      <c r="AY39" s="74" t="str">
        <f>IF(ISBLANK('South Sudan 2013'!$F$41),"",'South Sudan 2013'!$F$41)</f>
        <v>01/13-12/13</v>
      </c>
      <c r="AZ39" s="74" t="str">
        <f>IF(ISBLANK('South Sudan 2013'!$G$41),"",'South Sudan 2013'!$G$41)</f>
        <v/>
      </c>
      <c r="BA39" s="73" t="str">
        <f>IF(ISBLANK('South Sudan 2013'!$H$41),"",'South Sudan 2013'!$H$41)</f>
        <v/>
      </c>
      <c r="BB39" s="73" t="str">
        <f>IF(ISBLANK('South Sudan 2013'!$D$43),"",'South Sudan 2013'!$D$43)</f>
        <v>Don't know</v>
      </c>
      <c r="BC39" s="74" t="str">
        <f>IF(ISBLANK('South Sudan 2013'!$D$44),"",'South Sudan 2013'!$D$44)</f>
        <v>Don't know</v>
      </c>
      <c r="BD39" s="74" t="str">
        <f>IF(ISBLANK('South Sudan 2013'!$E$43),"",'South Sudan 2013'!$E$43)</f>
        <v>Don't know</v>
      </c>
      <c r="BE39" s="74" t="str">
        <f>IF(ISBLANK('South Sudan 2013'!$F$43),"",'South Sudan 2013'!$F$43)</f>
        <v>01/13-12/13</v>
      </c>
      <c r="BF39" s="74" t="str">
        <f>IF(ISBLANK('South Sudan 2013'!$G$43),"",'South Sudan 2013'!$G$43)</f>
        <v/>
      </c>
      <c r="BG39" s="73" t="str">
        <f>IF(ISBLANK('South Sudan 2013'!$H$43),"",'South Sudan 2013'!$H$43)</f>
        <v/>
      </c>
      <c r="BH39" s="763" t="str">
        <f>IF(ISBLANK('South Sudan 2013'!$E$45),"",'South Sudan 2013'!$E$45)</f>
        <v>Don't know</v>
      </c>
      <c r="BI39" s="73" t="str">
        <f>IF(ISBLANK('South Sudan 2013'!$H$45),"",'South Sudan 2013'!$H$45)</f>
        <v/>
      </c>
      <c r="BJ39" s="75"/>
      <c r="BK39" s="73" t="str">
        <f>IF(ISBLANK('South Sudan 2013'!$D$49),"",'South Sudan 2013'!$D$49)</f>
        <v>Don't know</v>
      </c>
      <c r="BL39" s="74" t="str">
        <f>IF(ISBLANK('South Sudan 2013'!$D$50),"",'South Sudan 2013'!$D$50)</f>
        <v>Don't know</v>
      </c>
      <c r="BM39" s="74" t="str">
        <f>IF(ISBLANK('South Sudan 2013'!$E$49),"",'South Sudan 2013'!$E$49)</f>
        <v>Don't know</v>
      </c>
      <c r="BN39" s="74" t="str">
        <f>IF(ISBLANK('South Sudan 2013'!$F$49),"",'South Sudan 2013'!$F$49)</f>
        <v>01/13-12/13</v>
      </c>
      <c r="BO39" s="74" t="str">
        <f>IF(ISBLANK('South Sudan 2013'!$G$49),"",'South Sudan 2013'!$G$49)</f>
        <v/>
      </c>
      <c r="BP39" s="73" t="str">
        <f>IF(ISBLANK('South Sudan 2013'!$H$49),"",'South Sudan 2013'!$H$49)</f>
        <v>UNFPA (350,000), USG is still using commodities procured earlier and waiting for forecasting exercise before requesting new commodities. 
USG has $979,126 at CCP for commodities procurement. Waiting for forecasting exercise before requesting commodities</v>
      </c>
      <c r="BQ39" s="73" t="str">
        <f>IF(ISBLANK('South Sudan 2013'!$D$51),"",'South Sudan 2013'!$D$51)</f>
        <v>Don't know</v>
      </c>
      <c r="BR39" s="74" t="str">
        <f>IF(ISBLANK('South Sudan 2013'!$E$51),"",'South Sudan 2013'!$E$51)</f>
        <v/>
      </c>
      <c r="BS39" s="74" t="str">
        <f>IF(ISBLANK('South Sudan 2013'!$F$51),"",'South Sudan 2013'!$F$51)</f>
        <v>01/13-12/13</v>
      </c>
      <c r="BT39" s="89" t="str">
        <f>IF(ISBLANK('South Sudan 2013'!$G$51),"",'South Sudan 2013'!$G$51)</f>
        <v/>
      </c>
      <c r="BU39" s="74" t="str">
        <f>IF(ISBLANK('South Sudan 2013'!$H$51),"",'South Sudan 2013'!$H$51)</f>
        <v/>
      </c>
      <c r="BV39" s="73" t="str">
        <f>IF(ISBLANK('South Sudan 2013'!$D$52),"",'South Sudan 2013'!$D$52)</f>
        <v>Don't know</v>
      </c>
      <c r="BW39" s="74" t="str">
        <f>IF(ISBLANK('South Sudan 2013'!$E$52),"",'South Sudan 2013'!$E$52)</f>
        <v/>
      </c>
      <c r="BX39" s="73" t="str">
        <f>IF(ISBLANK('South Sudan 2013'!$F$52),"",'South Sudan 2013'!$F$52)</f>
        <v>01/13-12/13</v>
      </c>
      <c r="BY39" s="74" t="str">
        <f>IF(ISBLANK('South Sudan 2013'!$G$52),"",'South Sudan 2013'!$G$52)</f>
        <v/>
      </c>
      <c r="BZ39" s="74" t="str">
        <f>IF(ISBLANK('South Sudan 2013'!$H$52),"",'South Sudan 2013'!$H$52)</f>
        <v/>
      </c>
      <c r="CA39" s="763" t="str">
        <f>IF(ISBLANK('South Sudan 2013'!$E$53),"",'South Sudan 2013'!$E$53)</f>
        <v>Don't know</v>
      </c>
      <c r="CB39" s="74" t="str">
        <f>IF(ISBLANK('South Sudan 2013'!$H$53),"",'South Sudan 2013'!$H$53)</f>
        <v/>
      </c>
      <c r="CC39" s="76" t="str">
        <f>IF(ISBLANK('South Sudan 2013'!$F$56),"",'South Sudan 2013'!$F$56)</f>
        <v>Don't know</v>
      </c>
      <c r="CD39" s="73" t="str">
        <f>IF(ISBLANK('South Sudan 2013'!$G$56),"",'South Sudan 2013'!$G$56)</f>
        <v xml:space="preserve">Comments:
</v>
      </c>
      <c r="CE39" s="76">
        <f>IF(ISBLANK('South Sudan 2013'!$F$57),"",'South Sudan 2013'!$F$57)</f>
        <v>0</v>
      </c>
      <c r="CF39" s="73" t="str">
        <f>IF(ISBLANK('South Sudan 2013'!$G$57),"",'South Sudan 2013'!$G$57)</f>
        <v xml:space="preserve">Comments:
</v>
      </c>
      <c r="CG39" s="76" t="str">
        <f>IF(ISBLANK('South Sudan 2013'!$F$58),"",'South Sudan 2013'!$F$58)</f>
        <v>Don't know</v>
      </c>
      <c r="CH39" s="73" t="str">
        <f>IF(ISBLANK('South Sudan 2013'!$G$58),"",'South Sudan 2013'!$G$58)</f>
        <v xml:space="preserve">Comments: </v>
      </c>
      <c r="CI39" s="73" t="str">
        <f>IF(ISBLANK('South Sudan 2013'!$F$59),"",'South Sudan 2013'!$F$59)</f>
        <v/>
      </c>
      <c r="CJ39" s="73" t="str">
        <f>IF(ISBLANK('South Sudan 2013'!$G$59),"",'South Sudan 2013'!$G$59)</f>
        <v xml:space="preserve">Comments:
</v>
      </c>
      <c r="CK39" s="73" t="str">
        <f>IF(ISBLANK('South Sudan 2013'!$F$61),"",'South Sudan 2013'!$F$61)</f>
        <v>Not applicable</v>
      </c>
      <c r="CL39" s="73" t="str">
        <f>IF(ISBLANK('South Sudan 2013'!$F$62),"",'South Sudan 2013'!$F$62)</f>
        <v>Not applicable</v>
      </c>
      <c r="CM39" s="73" t="str">
        <f>IF(ISBLANK('South Sudan 2013'!$F$63),"",'South Sudan 2013'!$F$63)</f>
        <v>Not applicable</v>
      </c>
      <c r="CN39" s="73" t="str">
        <f>IF(ISBLANK('South Sudan 2013'!$D$64),"",'South Sudan 2013'!$D$64)</f>
        <v/>
      </c>
      <c r="CO39" s="106"/>
      <c r="CP39" s="77"/>
      <c r="CQ39" s="78" t="str">
        <f>IF(ISBLANK('South Sudan 2013'!$D$68),"",'South Sudan 2013'!$D$68)</f>
        <v>Yes</v>
      </c>
      <c r="CR39" s="78" t="str">
        <f>IF(ISBLANK('South Sudan 2013'!$D$69),"",'South Sudan 2013'!$D$69)</f>
        <v>Yes</v>
      </c>
      <c r="CS39" s="78" t="str">
        <f>IF(ISBLANK('South Sudan 2013'!$D$70),"",'South Sudan 2013'!$D$70)</f>
        <v>Yes</v>
      </c>
      <c r="CT39" s="78" t="str">
        <f>IF(ISBLANK('South Sudan 2013'!$D$71),"",'South Sudan 2013'!$D$71)</f>
        <v>Yes</v>
      </c>
      <c r="CU39" s="78" t="str">
        <f>IF(ISBLANK('South Sudan 2013'!$D$72),"",'South Sudan 2013'!$D$72)</f>
        <v>Yes</v>
      </c>
      <c r="CV39" s="78" t="str">
        <f>IF(ISBLANK('South Sudan 2013'!$D$73),"",'South Sudan 2013'!$D$73)</f>
        <v>Yes</v>
      </c>
      <c r="CW39" s="78" t="str">
        <f>IF(ISBLANK('South Sudan 2013'!$D$74),"",'South Sudan 2013'!$D$74)</f>
        <v>No</v>
      </c>
      <c r="CX39" s="78" t="str">
        <f>IF(ISBLANK('South Sudan 2013'!$D$75),"",'South Sudan 2013'!$D$75)</f>
        <v>Yes</v>
      </c>
      <c r="CY39" s="78" t="str">
        <f>IF(ISBLANK('South Sudan 2013'!$D$76),"",'South Sudan 2013'!$D$76)</f>
        <v>No</v>
      </c>
      <c r="CZ39" s="78" t="str">
        <f>IF(ISBLANK('South Sudan 2013'!$D$77),"",'South Sudan 2013'!$D$77)</f>
        <v>No</v>
      </c>
      <c r="DA39" s="78" t="str">
        <f>IF(ISBLANK('South Sudan 2013'!$D$78),"",'South Sudan 2013'!$D$78)</f>
        <v>No</v>
      </c>
      <c r="DB39" s="78" t="str">
        <f>IF(ISBLANK('South Sudan 2013'!$D$79),"",'South Sudan 2013'!$D$79)</f>
        <v/>
      </c>
      <c r="DC39" s="77"/>
      <c r="DD39" s="78" t="str">
        <f>IF(ISBLANK('South Sudan 2013'!$F$68),"",'South Sudan 2013'!$F$68)</f>
        <v>Yes</v>
      </c>
      <c r="DE39" s="78" t="str">
        <f>IF(ISBLANK('South Sudan 2013'!$F$69),"",'South Sudan 2013'!$F$69)</f>
        <v>Yes</v>
      </c>
      <c r="DF39" s="78" t="str">
        <f>IF(ISBLANK('South Sudan 2013'!$F$70),"",'South Sudan 2013'!$F$70)</f>
        <v>Yes</v>
      </c>
      <c r="DG39" s="78" t="str">
        <f>IF(ISBLANK('South Sudan 2013'!$F$71),"",'South Sudan 2013'!$F$71)</f>
        <v>No</v>
      </c>
      <c r="DH39" s="78" t="str">
        <f>IF(ISBLANK('South Sudan 2013'!$F$72),"",'South Sudan 2013'!$F$72)</f>
        <v>No</v>
      </c>
      <c r="DI39" s="78" t="str">
        <f>IF(ISBLANK('South Sudan 2013'!$F$73),"",'South Sudan 2013'!$F$73)</f>
        <v>Yes</v>
      </c>
      <c r="DJ39" s="78" t="str">
        <f>IF(ISBLANK('South Sudan 2013'!$F$74),"",'South Sudan 2013'!$F$74)</f>
        <v>No</v>
      </c>
      <c r="DK39" s="78" t="str">
        <f>IF(ISBLANK('South Sudan 2013'!$F$75),"",'South Sudan 2013'!$F$75)</f>
        <v>No</v>
      </c>
      <c r="DL39" s="78" t="str">
        <f>IF(ISBLANK('South Sudan 2013'!$F$76),"",'South Sudan 2013'!$F$76)</f>
        <v>No</v>
      </c>
      <c r="DM39" s="78" t="str">
        <f>IF(ISBLANK('South Sudan 2013'!$F$77),"",'South Sudan 2013'!$F$77)</f>
        <v>No</v>
      </c>
      <c r="DN39" s="78" t="str">
        <f>IF(ISBLANK('South Sudan 2013'!$F$78),"",'South Sudan 2013'!$F$78)</f>
        <v>No</v>
      </c>
      <c r="DO39" s="78" t="str">
        <f>IF(ISBLANK('South Sudan 2013'!$F$79),"",'South Sudan 2013'!$F$79)</f>
        <v/>
      </c>
      <c r="DP39" s="79"/>
      <c r="DQ39" s="78" t="str">
        <f>IF(ISBLANK('South Sudan 2013'!$G$68),"",'South Sudan 2013'!$G$68)</f>
        <v>Yes</v>
      </c>
      <c r="DR39" s="78" t="str">
        <f>IF(ISBLANK('South Sudan 2013'!$G$69),"",'South Sudan 2013'!$G$69)</f>
        <v>Yes</v>
      </c>
      <c r="DS39" s="78" t="str">
        <f>IF(ISBLANK('South Sudan 2013'!$G$70),"",'South Sudan 2013'!$G$70)</f>
        <v>Yes</v>
      </c>
      <c r="DT39" s="78" t="str">
        <f>IF(ISBLANK('South Sudan 2013'!$G$71),"",'South Sudan 2013'!$G$71)</f>
        <v>Yes</v>
      </c>
      <c r="DU39" s="78" t="str">
        <f>IF(ISBLANK('South Sudan 2013'!$G$72),"",'South Sudan 2013'!$G$72)</f>
        <v>Yes</v>
      </c>
      <c r="DV39" s="78" t="str">
        <f>IF(ISBLANK('South Sudan 2013'!$G$73),"",'South Sudan 2013'!$G$73)</f>
        <v>Yes</v>
      </c>
      <c r="DW39" s="78" t="str">
        <f>IF(ISBLANK('South Sudan 2013'!$G$74),"",'South Sudan 2013'!$G$74)</f>
        <v>Yes</v>
      </c>
      <c r="DX39" s="78" t="str">
        <f>IF(ISBLANK('South Sudan 2013'!$G$75),"",'South Sudan 2013'!$G$75)</f>
        <v>Yes</v>
      </c>
      <c r="DY39" s="78" t="str">
        <f>IF(ISBLANK('South Sudan 2013'!$G$76),"",'South Sudan 2013'!$G$76)</f>
        <v>No</v>
      </c>
      <c r="DZ39" s="78" t="str">
        <f>IF(ISBLANK('South Sudan 2013'!$G$77),"",'South Sudan 2013'!$G$77)</f>
        <v>No</v>
      </c>
      <c r="EA39" s="78" t="str">
        <f>IF(ISBLANK('South Sudan 2013'!$G$78),"",'South Sudan 2013'!$G$78)</f>
        <v>Yes</v>
      </c>
      <c r="EB39" s="78" t="str">
        <f>IF(ISBLANK('South Sudan 2013'!$G$79),"",'South Sudan 2013'!$G$79)</f>
        <v/>
      </c>
      <c r="EC39" s="79"/>
      <c r="ED39" s="78" t="str">
        <f>IF(ISBLANK('South Sudan 2013'!$H$68),"",'South Sudan 2013'!$H$68)</f>
        <v>No</v>
      </c>
      <c r="EE39" s="78" t="str">
        <f>IF(ISBLANK('South Sudan 2013'!$H$69),"",'South Sudan 2013'!$H$69)</f>
        <v>No</v>
      </c>
      <c r="EF39" s="78" t="str">
        <f>IF(ISBLANK('South Sudan 2013'!$H$70),"",'South Sudan 2013'!$H$70)</f>
        <v>Don't know</v>
      </c>
      <c r="EG39" s="78" t="str">
        <f>IF(ISBLANK('South Sudan 2013'!$H$71),"",'South Sudan 2013'!$H$71)</f>
        <v>Don't know</v>
      </c>
      <c r="EH39" s="78" t="str">
        <f>IF(ISBLANK('South Sudan 2013'!$H$72),"",'South Sudan 2013'!$H$72)</f>
        <v>Don't know</v>
      </c>
      <c r="EI39" s="78" t="str">
        <f>IF(ISBLANK('South Sudan 2013'!$H$73),"",'South Sudan 2013'!$H$73)</f>
        <v>Don't know</v>
      </c>
      <c r="EJ39" s="78" t="str">
        <f>IF(ISBLANK('South Sudan 2013'!$H$74),"",'South Sudan 2013'!$H$74)</f>
        <v>Don't know</v>
      </c>
      <c r="EK39" s="78" t="str">
        <f>IF(ISBLANK('South Sudan 2013'!$H$75),"",'South Sudan 2013'!$H$75)</f>
        <v>Don't know</v>
      </c>
      <c r="EL39" s="78" t="str">
        <f>IF(ISBLANK('South Sudan 2013'!$H$76),"",'South Sudan 2013'!$H$76)</f>
        <v>No</v>
      </c>
      <c r="EM39" s="78" t="str">
        <f>IF(ISBLANK('South Sudan 2013'!$H$77),"",'South Sudan 2013'!$H$77)</f>
        <v>No</v>
      </c>
      <c r="EN39" s="78" t="str">
        <f>IF(ISBLANK('South Sudan 2013'!$H$78),"",'South Sudan 2013'!$H$78)</f>
        <v>No</v>
      </c>
      <c r="EO39" s="78" t="str">
        <f>IF(ISBLANK('South Sudan 2013'!$H$79),"",'South Sudan 2013'!$H$79)</f>
        <v/>
      </c>
      <c r="EP39" s="78" t="str">
        <f>IF(ISBLANK('South Sudan 2013'!$D$80),"",'South Sudan 2013'!$D$80)</f>
        <v>USAID brought in commodities that are now being distributed by trained personnel in some facilities.</v>
      </c>
      <c r="EQ39" s="80"/>
      <c r="ER39" s="81" t="str">
        <f>IF(ISBLANK('South Sudan 2013'!$H$82),"",'South Sudan 2013'!$H$82)</f>
        <v>No</v>
      </c>
      <c r="ES39" s="81" t="str">
        <f>IF(ISBLANK('South Sudan 2013'!$C$85),"",'South Sudan 2013'!$C$85)</f>
        <v/>
      </c>
      <c r="ET39" s="81" t="str">
        <f>IF(ISBLANK('South Sudan 2013'!$D$85),"",'South Sudan 2013'!$D$85)</f>
        <v/>
      </c>
      <c r="EU39" s="81" t="str">
        <f>IF(ISBLANK('South Sudan 2013'!$F$85),"",'South Sudan 2013'!$F$85)</f>
        <v/>
      </c>
      <c r="EV39" s="81" t="str">
        <f>IF(ISBLANK('South Sudan 2013'!$G$85),"",'South Sudan 2013'!$G$85)</f>
        <v/>
      </c>
      <c r="EW39" s="81" t="str">
        <f>IF(ISBLANK('South Sudan 2013'!$F$86),"",'South Sudan 2013'!$F$86)</f>
        <v>Yes</v>
      </c>
      <c r="EX39" s="81" t="str">
        <f>IF(ISBLANK('South Sudan 2013'!$E$87),"",'South Sudan 2013'!$E$87)</f>
        <v>All sectors</v>
      </c>
      <c r="EY39" s="81" t="str">
        <f>IF(ISBLANK('South Sudan 2013'!$E$88),"",'South Sudan 2013'!$E$88)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EZ39" s="81" t="str">
        <f>IF(ISBLANK('South Sudan 2013'!$H$89),"",'South Sudan 2013'!$H$89)</f>
        <v>Yes</v>
      </c>
      <c r="FA39" s="81" t="str">
        <f>IF(ISBLANK('South Sudan 2013'!$D$90),"",'South Sudan 2013'!$D$90)</f>
        <v>Importation taxes</v>
      </c>
      <c r="FB39" s="81" t="str">
        <f>IF(ISBLANK('South Sudan 2013'!$H$91),"",'South Sudan 2013'!$H$91)</f>
        <v>Yes</v>
      </c>
      <c r="FC39" s="81" t="str">
        <f>IF(ISBLANK('South Sudan 2013'!$D$92),"",'South Sudan 2013'!$D$92)</f>
        <v>The FP Policy has been approved and is in the press for printing.</v>
      </c>
      <c r="FD39" s="276"/>
      <c r="FE39" s="81" t="str">
        <f>IF(ISBLANK('South Sudan 2013'!$D$95),"",'South Sudan 2013'!$D$95)</f>
        <v>Community midwife</v>
      </c>
      <c r="FF39" s="81" t="str">
        <f>IF(ISBLANK('South Sudan 2013'!$G$95),"",'South Sudan 2013'!$G$95)</f>
        <v>Community midwife</v>
      </c>
      <c r="FG39" s="81" t="str">
        <f>IF(ISBLANK('South Sudan 2013'!$D$96),"",'South Sudan 2013'!$D$96)</f>
        <v>Community midwife</v>
      </c>
      <c r="FH39" s="81" t="str">
        <f>IF(ISBLANK('South Sudan 2013'!$G$96),"",'South Sudan 2013'!$G$96)</f>
        <v>Community midwife</v>
      </c>
      <c r="FI39" s="81" t="str">
        <f>IF(ISBLANK('South Sudan 2013'!$D$97),"",'South Sudan 2013'!$D$97)</f>
        <v>Not applicable</v>
      </c>
      <c r="FJ39" s="81" t="str">
        <f>IF(ISBLANK('South Sudan 2013'!$G$97),"",'South Sudan 2013'!$G$97)</f>
        <v>Don't know</v>
      </c>
      <c r="FK39" s="81" t="str">
        <f>IF(ISBLANK('South Sudan 2013'!$D$98),"",'South Sudan 2013'!$D$98)</f>
        <v>Not applicable</v>
      </c>
      <c r="FL39" s="81" t="str">
        <f>IF(ISBLANK('South Sudan 2013'!$G$98),"",'South Sudan 2013'!$G$98)</f>
        <v>Nurse midwife</v>
      </c>
      <c r="FM39" s="81" t="str">
        <f>IF(ISBLANK('South Sudan 2013'!$D$99),"",'South Sudan 2013'!$D$99)</f>
        <v>Community health worker (Male condom)</v>
      </c>
      <c r="FN39" s="81" t="str">
        <f>IF(ISBLANK('South Sudan 2013'!$G$99),"",'South Sudan 2013'!$G$99)</f>
        <v>Don't know</v>
      </c>
      <c r="FO39" s="81" t="str">
        <f>IF(ISBLANK('South Sudan 2013'!$D$100),"",'South Sudan 2013'!$D$100)</f>
        <v>Not applicable</v>
      </c>
      <c r="FP39" s="81" t="str">
        <f>IF(ISBLANK('South Sudan 2013'!$G$100),"",'South Sudan 2013'!$G$100)</f>
        <v>Don't know</v>
      </c>
      <c r="FQ39" s="81" t="str">
        <f>IF(ISBLANK('South Sudan 2013'!$D$101),"",'South Sudan 2013'!$D$101)</f>
        <v>Not applicable</v>
      </c>
      <c r="FR39" s="81" t="str">
        <f>IF(ISBLANK('South Sudan 2013'!$G$101),"",'South Sudan 2013'!$G$101)</f>
        <v>Not applicable</v>
      </c>
      <c r="FS39" s="81" t="str">
        <f>IF(ISBLANK('South Sudan 2013'!$D$102),"",'South Sudan 2013'!$D$102)</f>
        <v>Don't know</v>
      </c>
      <c r="FT39" s="81" t="str">
        <f>IF(ISBLANK('South Sudan 2013'!$G$102),"",'South Sudan 2013'!$G$102)</f>
        <v>Don't know</v>
      </c>
      <c r="FU39" s="81" t="str">
        <f>IF(ISBLANK('South Sudan 2013'!$D$103),"",'South Sudan 2013'!$D$103)</f>
        <v>The FP Policy has been approved and is in the press for printing. The policy is broad based and caters to the private and public sector and includes sale by pharmacists.</v>
      </c>
      <c r="FV39" s="87"/>
      <c r="FW39" s="81" t="str">
        <f>IF(ISBLANK('South Sudan 2013'!$D$106),"",'South Sudan 2013'!$D$106)</f>
        <v>No</v>
      </c>
      <c r="FX39" s="81" t="str">
        <f>IF(ISBLANK('South Sudan 2013'!$E$106),"",'South Sudan 2013'!$E$106)</f>
        <v>No official policies, but health care workers sometimes do not want to serve this group</v>
      </c>
      <c r="FY39" s="81" t="str">
        <f>IF(ISBLANK('South Sudan 2013'!$H$106),"",'South Sudan 2013'!$H$106)</f>
        <v/>
      </c>
      <c r="FZ39" s="81" t="str">
        <f>IF(ISBLANK('South Sudan 2013'!$D$107),"",'South Sudan 2013'!$D$107)</f>
        <v>No</v>
      </c>
      <c r="GA39" s="81" t="str">
        <f>IF(ISBLANK('South Sudan 2013'!$E$107),"",'South Sudan 2013'!$E$107)</f>
        <v>No official policies, but health care workers sometimes do not want to serve this group</v>
      </c>
      <c r="GB39" s="81" t="str">
        <f>IF(ISBLANK('South Sudan 2013'!$H$107),"",'South Sudan 2013'!$H$107)</f>
        <v/>
      </c>
      <c r="GC39" s="81" t="str">
        <f>IF(ISBLANK('South Sudan 2013'!$D$108),"",'South Sudan 2013'!$D$108)</f>
        <v>Don't know</v>
      </c>
      <c r="GD39" s="81" t="str">
        <f>IF(ISBLANK('South Sudan 2013'!$E$108),"",'South Sudan 2013'!$E$108)</f>
        <v/>
      </c>
      <c r="GE39" s="81" t="str">
        <f>IF(ISBLANK('South Sudan 2013'!$H$108),"",'South Sudan 2013'!$H$108)</f>
        <v/>
      </c>
      <c r="GF39" s="82"/>
      <c r="GG39" s="81" t="str">
        <f>IF(ISBLANK('South Sudan 2013'!$G$111),"",'South Sudan 2013'!$G$111)</f>
        <v>No</v>
      </c>
      <c r="GH39" s="81" t="str">
        <f>IF(ISBLANK('South Sudan 2013'!$G$112),"",'South Sudan 2013'!$G$112)</f>
        <v>No</v>
      </c>
      <c r="GI39" s="81" t="str">
        <f>IF(ISBLANK('South Sudan 2013'!$G$113),"",'South Sudan 2013'!$G$113)</f>
        <v>Not applicable</v>
      </c>
      <c r="GJ39" s="81" t="str">
        <f>IF(ISBLANK('South Sudan 2013'!$D$114),"",'South Sudan 2013'!$D$114)</f>
        <v>Not applicable</v>
      </c>
      <c r="GK39" s="82"/>
      <c r="GL39" s="81" t="str">
        <f>IF(ISBLANK('South Sudan 2013'!$G$116),"",'South Sudan 2013'!$G$116)</f>
        <v>Yes</v>
      </c>
      <c r="GM39" s="81" t="str">
        <f>IF(ISBLANK('South Sudan 2013'!$G$117),"",'South Sudan 2013'!$G$117)</f>
        <v>Yes</v>
      </c>
      <c r="GN39" s="81" t="str">
        <f>IF(ISBLANK('South Sudan 2013'!$G$118),"",'South Sudan 2013'!$G$118)</f>
        <v>Yes</v>
      </c>
      <c r="GO39" s="81" t="str">
        <f>IF(ISBLANK('South Sudan 2013'!$G$119),"",'South Sudan 2013'!$G$119)</f>
        <v>Yes</v>
      </c>
      <c r="GP39" s="81" t="str">
        <f>IF(ISBLANK('South Sudan 2013'!$G$120),"",'South Sudan 2013'!$G$120)</f>
        <v>Yes</v>
      </c>
      <c r="GQ39" s="81" t="str">
        <f>IF(ISBLANK('South Sudan 2013'!$G$121),"",'South Sudan 2013'!$G$121)</f>
        <v>Yes</v>
      </c>
      <c r="GR39" s="81" t="str">
        <f>IF(ISBLANK('South Sudan 2013'!$G$122),"",'South Sudan 2013'!$G$122)</f>
        <v>Yes</v>
      </c>
      <c r="GS39" s="81" t="str">
        <f>IF(ISBLANK('South Sudan 2013'!$G$123),"",'South Sudan 2013'!$G$123)</f>
        <v>Yes</v>
      </c>
      <c r="GT39" s="81" t="str">
        <f>IF(ISBLANK('South Sudan 2013'!$G$124),"",'South Sudan 2013'!$G$124)</f>
        <v>No</v>
      </c>
      <c r="GU39" s="81" t="str">
        <f>IF(ISBLANK('South Sudan 2013'!$G$125),"",'South Sudan 2013'!$G$125)</f>
        <v>No</v>
      </c>
      <c r="GV39" s="81" t="str">
        <f>IF(ISBLANK('South Sudan 2013'!$F$126),"",'South Sudan 2013'!$F$126)</f>
        <v>Not applicable</v>
      </c>
      <c r="GW39" s="81" t="str">
        <f>IF(ISBLANK('South Sudan 2013'!$F$127),"",'South Sudan 2013'!$F$127)</f>
        <v>The latest is 2007, we are waiting for the official 2011 update.</v>
      </c>
      <c r="GX39" s="81" t="str">
        <f>IF(ISBLANK('South Sudan 2013'!$D$128),"",'South Sudan 2013'!$D$128)</f>
        <v xml:space="preserve">South Sudan Essential Medicines List </v>
      </c>
      <c r="GY39" s="81" t="str">
        <f>IF(ISBLANK('South Sudan 2013'!$D$129),"",'South Sudan 2013'!$D$129)</f>
        <v>The government is reviewing the list due to the reduction in budgets.</v>
      </c>
      <c r="GZ39" s="82"/>
      <c r="HA39" s="81" t="str">
        <f>IF(ISBLANK('South Sudan 2013'!$F$131),"",'South Sudan 2013'!$F$131)</f>
        <v>Not applicable</v>
      </c>
      <c r="HB39" s="81" t="str">
        <f>IF(ISBLANK('South Sudan 2013'!$G$132),"",'South Sudan 2013'!$G$132)</f>
        <v>Not applicable</v>
      </c>
      <c r="HC39" s="81" t="str">
        <f>IF(ISBLANK('South Sudan 2013'!$G$133),"",'South Sudan 2013'!$G$133)</f>
        <v>Not applicable</v>
      </c>
      <c r="HD39" s="81" t="str">
        <f>IF(ISBLANK('South Sudan 2013'!$G$134),"",'South Sudan 2013'!$G$134)</f>
        <v>Not applicable</v>
      </c>
      <c r="HE39" s="81" t="str">
        <f>IF(ISBLANK('South Sudan 2013'!$G$135),"",'South Sudan 2013'!$G$135)</f>
        <v>Not applicable</v>
      </c>
      <c r="HF39" s="81" t="str">
        <f>IF(ISBLANK('South Sudan 2013'!$D$136),"",'South Sudan 2013'!$D$136)</f>
        <v>Document not available on IMF's website</v>
      </c>
      <c r="HG39" s="90"/>
      <c r="HH39" s="83" t="str">
        <f>IF(ISBLANK('South Sudan 2013'!$G$138),"",'South Sudan 2013'!$G$138)</f>
        <v>Yes</v>
      </c>
      <c r="HI39" s="84"/>
      <c r="HJ39" s="83" t="str">
        <f>IF(ISBLANK('South Sudan 2013'!$G$140),"",'South Sudan 2013'!$G$140)</f>
        <v>No</v>
      </c>
      <c r="HK39" s="83" t="str">
        <f>IF(ISBLANK('South Sudan 2013'!$G$141),"",'South Sudan 2013'!$G$141)</f>
        <v>Yes</v>
      </c>
      <c r="HL39" s="83" t="str">
        <f>IF(ISBLANK('South Sudan 2013'!$G$142),"",'South Sudan 2013'!$G$142)</f>
        <v>Yes</v>
      </c>
      <c r="HM39" s="83" t="str">
        <f>IF(ISBLANK('South Sudan 2013'!$G$143),"",'South Sudan 2013'!$G$143)</f>
        <v>Not applicable</v>
      </c>
      <c r="HN39" s="83" t="str">
        <f>IF(ISBLANK('South Sudan 2013'!$G$144),"",'South Sudan 2013'!$G$144)</f>
        <v>Not applicable</v>
      </c>
      <c r="HO39" s="83" t="str">
        <f>IF(ISBLANK('South Sudan 2013'!$G$145),"",'South Sudan 2013'!$G$145)</f>
        <v>Don't know</v>
      </c>
      <c r="HP39" s="83" t="str">
        <f>IF(ISBLANK('South Sudan 2013'!$G$146),"",'South Sudan 2013'!$G$146)</f>
        <v>Not applicable</v>
      </c>
      <c r="HQ39" s="83" t="str">
        <f>IF(ISBLANK('South Sudan 2013'!$G$147),"",'South Sudan 2013'!$G$147)</f>
        <v>Not applicable</v>
      </c>
      <c r="HR39" s="83" t="str">
        <f>IF(ISBLANK('South Sudan 2013'!$G$148),"",'South Sudan 2013'!$G$148)</f>
        <v>Not applicable</v>
      </c>
      <c r="HS39" s="83" t="str">
        <f>IF(ISBLANK('South Sudan 2013'!$F$149),"",'South Sudan 2013'!$F$149)</f>
        <v>Don't know</v>
      </c>
      <c r="HT39" s="83" t="str">
        <f>IF(ISBLANK('South Sudan 2013'!$F$150),"",'South Sudan 2013'!$F$150)</f>
        <v>Don't know</v>
      </c>
      <c r="HU39" s="84"/>
      <c r="HV39" s="83" t="str">
        <f>IF(ISBLANK('South Sudan 2013'!$G$152),"",'South Sudan 2013'!$G$152)</f>
        <v>Don't know</v>
      </c>
      <c r="HW39" s="83" t="str">
        <f>IF(ISBLANK('South Sudan 2013'!$G$153),"",'South Sudan 2013'!$G$153)</f>
        <v>Don't know</v>
      </c>
      <c r="HX39" s="88" t="str">
        <f>IF(ISBLANK('South Sudan 2013'!$D$154),"",'South Sudan 2013'!$D$154)</f>
        <v>The major challenges are: Data for accurate forecasting. The supply has by and large been through a push system by donations. There has been a lot of misconceptions among even providers on FP.</v>
      </c>
      <c r="HY39" s="762" t="s">
        <v>280</v>
      </c>
    </row>
    <row r="40" spans="1:233" ht="39.950000000000003" customHeight="1">
      <c r="A40" s="846" t="s">
        <v>312</v>
      </c>
      <c r="B40" s="85"/>
      <c r="C40" s="72" t="str">
        <f>IF(ISBLANK('Tanzania 2013'!$H$12),"",'Tanzania 2013'!$H$12)</f>
        <v>Yes</v>
      </c>
      <c r="D40" s="72" t="str">
        <f>IF(ISBLANK('Tanzania 2013'!$D$13),"",'Tanzania 2013'!$D$13)</f>
        <v>National Contraceptive Committee</v>
      </c>
      <c r="E40" s="107"/>
      <c r="F40" s="72" t="str">
        <f>IF(ISBLANK('Tanzania 2013'!$D$15),"",'Tanzania 2013'!$D$15)</f>
        <v>Yes</v>
      </c>
      <c r="G40" s="72" t="str">
        <f>IF(ISBLANK('Tanzania 2013'!$F$15),"",'Tanzania 2013'!$F$15)</f>
        <v>Tanzania Marketing and Communications for AIDS, Reproductive Health and Child Survival (T-MARC) project, Population Services International (PSI)</v>
      </c>
      <c r="H40" s="72" t="str">
        <f>IF(ISBLANK('Tanzania 2013'!$D$16),"",'Tanzania 2013'!$D$16)</f>
        <v>Yes</v>
      </c>
      <c r="I40" s="72" t="str">
        <f>IF(ISBLANK('Tanzania 2013'!$F$16),"",'Tanzania 2013'!$F$16)</f>
        <v>John Snow, Inc. (JSI), EngenderHealth, Chama cha Uzazi na Malezi Bora Tanzania (UMATI) - IPPF affiliate, Marie Stopes, Pathfinder, Advance Family Planning</v>
      </c>
      <c r="J40" s="72" t="str">
        <f>IF(ISBLANK('Tanzania 2013'!$D$17),"",'Tanzania 2013'!$D$17)</f>
        <v>Yes</v>
      </c>
      <c r="K40" s="72" t="str">
        <f>IF(ISBLANK('Tanzania 2013'!$F$17),"",'Tanzania 2013'!$F$17)</f>
        <v>Phillips Distributors representative of Bayer Schering Pharmaceuticals</v>
      </c>
      <c r="L40" s="72" t="str">
        <f>IF(ISBLANK('Tanzania 2013'!$D$18),"",'Tanzania 2013'!$D$18)</f>
        <v>Yes</v>
      </c>
      <c r="M40" s="72" t="str">
        <f>IF(ISBLANK('Tanzania 2013'!$F$18),"",'Tanzania 2013'!$F$18)</f>
        <v>USAID, DFID</v>
      </c>
      <c r="N40" s="72" t="str">
        <f>IF(ISBLANK('Tanzania 2013'!$D$19),"",'Tanzania 2013'!$D$19)</f>
        <v>Yes</v>
      </c>
      <c r="O40" s="72" t="str">
        <f>IF(ISBLANK('Tanzania 2013'!$F$19),"",'Tanzania 2013'!$F$19)</f>
        <v>UNFPA</v>
      </c>
      <c r="P40" s="72" t="str">
        <f>IF(ISBLANK('Tanzania 2013'!$D$20),"",'Tanzania 2013'!$D$20)</f>
        <v>Yes</v>
      </c>
      <c r="Q40" s="72" t="str">
        <f>IF(ISBLANK('Tanzania 2013'!$F$20),"",'Tanzania 2013'!$F$20)</f>
        <v>Reproductive and Child Health Services (RCHS), National AIDS Control Programme (NACP), Pharmaceutical Service Section (PSS)</v>
      </c>
      <c r="R40" s="72" t="str">
        <f>IF(ISBLANK('Tanzania 2013'!$D$21),"",'Tanzania 2013'!$D$21)</f>
        <v>Yes</v>
      </c>
      <c r="S40" s="72" t="str">
        <f>IF(ISBLANK('Tanzania 2013'!$F$21),"",'Tanzania 2013'!$F$21)</f>
        <v>Medical Stores Department (MSD)</v>
      </c>
      <c r="T40" s="72" t="str">
        <f>IF(ISBLANK('Tanzania 2013'!$D$22),"",'Tanzania 2013'!$D$22)</f>
        <v>No</v>
      </c>
      <c r="U40" s="72" t="str">
        <f>IF(ISBLANK('Tanzania 2013'!$F$22),"",'Tanzania 2013'!$F$22)</f>
        <v/>
      </c>
      <c r="V40" s="72" t="str">
        <f>IF(ISBLANK('Tanzania 2013'!$D$23),"",'Tanzania 2013'!$D$23)</f>
        <v>No</v>
      </c>
      <c r="W40" s="72" t="str">
        <f>IF(ISBLANK('Tanzania 2013'!$F$23),"",'Tanzania 2013'!$F$23)</f>
        <v/>
      </c>
      <c r="X40" s="72" t="str">
        <f>IF(ISBLANK('Tanzania 2013'!$H$24),"",'Tanzania 2013'!$H$24)</f>
        <v>3-5 times</v>
      </c>
      <c r="Y40" s="72" t="str">
        <f>IF(ISBLANK('Tanzania 2013'!$H$25),"",'Tanzania 2013'!$H$25)</f>
        <v>No</v>
      </c>
      <c r="Z40" s="72" t="str">
        <f>IF(ISBLANK('Tanzania 2013'!$D$26),"",'Tanzania 2013'!$D$26)</f>
        <v>Yes</v>
      </c>
      <c r="AA40" s="72" t="str">
        <f>IF(ISBLANK('Tanzania 2013'!$F$26),"",'Tanzania 2013'!$F$26)</f>
        <v>Advance Family Planning and Futures Group</v>
      </c>
      <c r="AB40" s="72" t="str">
        <f>IF(ISBLANK('Tanzania 2013'!$H$26),"",'Tanzania 2013'!$H$26)</f>
        <v>Chief of Party</v>
      </c>
      <c r="AC40" s="86"/>
      <c r="AD40" s="73" t="str">
        <f>IF(ISBLANK('Tanzania 2013'!$F$28),"",'Tanzania 2013'!$F$28)</f>
        <v>July</v>
      </c>
      <c r="AE40" s="73" t="str">
        <f>IF(ISBLANK('Tanzania 2013'!$H$28),"",'Tanzania 2013'!$H$28)</f>
        <v>June</v>
      </c>
      <c r="AF40" s="371">
        <f>IF(ISBLANK('Tanzania 2013'!$G$29),"",'Tanzania 2013'!$G$29)</f>
        <v>11240276.449999999</v>
      </c>
      <c r="AG40" s="109" t="str">
        <f>IF(ISBLANK('Tanzania 2013'!$E$30),"",'Tanzania 2013'!$E$30)</f>
        <v>07/11-06/12</v>
      </c>
      <c r="AH40" s="109" t="str">
        <f>IF(ISBLANK('Tanzania 2013'!$G$30),"",'Tanzania 2013'!$G$30)</f>
        <v>JSI &amp;MOHSW</v>
      </c>
      <c r="AI40" s="109" t="str">
        <f>IF(ISBLANK('Tanzania 2013'!$H$31),"",'Tanzania 2013'!$H$31)</f>
        <v>Yes</v>
      </c>
      <c r="AJ40" s="74" t="str">
        <f>IF(ISBLANK('Tanzania 2013'!$H$32),"",'Tanzania 2013'!$H$32)</f>
        <v>Yes</v>
      </c>
      <c r="AK40" s="74">
        <f>IF(ISBLANK('Tanzania 2013'!$E$35),"",'Tanzania 2013'!$E$35)</f>
        <v>620212.4</v>
      </c>
      <c r="AL40" s="73" t="str">
        <f>IF(ISBLANK('Tanzania 2013'!$F$35),"",'Tanzania 2013'!$F$35)</f>
        <v>07/11-06/12</v>
      </c>
      <c r="AM40" s="73" t="str">
        <f>IF(ISBLANK('Tanzania 2013'!$G$35),"",'Tanzania 2013'!$G$35)</f>
        <v>RCHS</v>
      </c>
      <c r="AN40" s="73" t="str">
        <f>IF(ISBLANK('Tanzania 2013'!$H$35),"",'Tanzania 2013'!$H$35)</f>
        <v/>
      </c>
      <c r="AO40" s="74">
        <f>IF(ISBLANK('Tanzania 2013'!$E$36),"",'Tanzania 2013'!$E$36)</f>
        <v>2484101.25</v>
      </c>
      <c r="AP40" s="73" t="str">
        <f>IF(ISBLANK('Tanzania 2013'!$F$36),"",'Tanzania 2013'!$F$36)</f>
        <v>07/11-06/12</v>
      </c>
      <c r="AQ40" s="73" t="str">
        <f>IF(ISBLANK('Tanzania 2013'!$G$36),"",'Tanzania 2013'!$G$36)</f>
        <v>RCHS</v>
      </c>
      <c r="AR40" s="73" t="str">
        <f>IF(ISBLANK('Tanzania 2013'!$H$36),"",'Tanzania 2013'!$H$36)</f>
        <v/>
      </c>
      <c r="AS40" s="74">
        <f>IF(ISBLANK('Tanzania 2013'!$E$37),"",'Tanzania 2013'!$E$37)</f>
        <v>3104313.65</v>
      </c>
      <c r="AT40" s="73" t="str">
        <f>IF(ISBLANK('Tanzania 2013'!$H$37),"",'Tanzania 2013'!$H$37)</f>
        <v/>
      </c>
      <c r="AU40" s="73" t="str">
        <f>IF(ISBLANK('Tanzania 2013'!$H$38),"",'Tanzania 2013'!$H$38)</f>
        <v>Yes</v>
      </c>
      <c r="AV40" s="73" t="str">
        <f>IF(ISBLANK('Tanzania 2013'!$D$41),"",'Tanzania 2013'!$D$41)</f>
        <v>Don't know</v>
      </c>
      <c r="AW40" s="73" t="str">
        <f>IF(ISBLANK('Tanzania 2013'!$D$42),"",'Tanzania 2013'!$D$42)</f>
        <v>Don't know</v>
      </c>
      <c r="AX40" s="74" t="str">
        <f>IF(ISBLANK('Tanzania 2013'!$E$41),"",'Tanzania 2013'!$E$41)</f>
        <v>Don't know</v>
      </c>
      <c r="AY40" s="74" t="str">
        <f>IF(ISBLANK('Tanzania 2013'!$F$41),"",'Tanzania 2013'!$F$41)</f>
        <v>07/11-06/12</v>
      </c>
      <c r="AZ40" s="74" t="str">
        <f>IF(ISBLANK('Tanzania 2013'!$G$41),"",'Tanzania 2013'!$G$41)</f>
        <v/>
      </c>
      <c r="BA40" s="73" t="str">
        <f>IF(ISBLANK('Tanzania 2013'!$H$41),"",'Tanzania 2013'!$H$41)</f>
        <v/>
      </c>
      <c r="BB40" s="73" t="str">
        <f>IF(ISBLANK('Tanzania 2013'!$D$43),"",'Tanzania 2013'!$D$43)</f>
        <v>Yes</v>
      </c>
      <c r="BC40" s="74" t="str">
        <f>IF(ISBLANK('Tanzania 2013'!$D$44),"",'Tanzania 2013'!$D$44)</f>
        <v>Don't know</v>
      </c>
      <c r="BD40" s="74">
        <f>IF(ISBLANK('Tanzania 2013'!$E$43),"",'Tanzania 2013'!$E$43)</f>
        <v>6527892</v>
      </c>
      <c r="BE40" s="74" t="str">
        <f>IF(ISBLANK('Tanzania 2013'!$F$43),"",'Tanzania 2013'!$F$43)</f>
        <v>07/11-06/12</v>
      </c>
      <c r="BF40" s="74" t="str">
        <f>IF(ISBLANK('Tanzania 2013'!$G$43),"",'Tanzania 2013'!$G$43)</f>
        <v>PipeLine</v>
      </c>
      <c r="BG40" s="73" t="str">
        <f>IF(ISBLANK('Tanzania 2013'!$H$43),"",'Tanzania 2013'!$H$43)</f>
        <v/>
      </c>
      <c r="BH40" s="763" t="str">
        <f>IF(ISBLANK('Tanzania 2013'!$E$45),"",'Tanzania 2013'!$E$45)</f>
        <v>Don't know</v>
      </c>
      <c r="BI40" s="73" t="str">
        <f>IF(ISBLANK('Tanzania 2013'!$H$45),"",'Tanzania 2013'!$H$45)</f>
        <v/>
      </c>
      <c r="BJ40" s="75"/>
      <c r="BK40" s="73" t="str">
        <f>IF(ISBLANK('Tanzania 2013'!$D$49),"",'Tanzania 2013'!$D$49)</f>
        <v>Yes</v>
      </c>
      <c r="BL40" s="74" t="str">
        <f>IF(ISBLANK('Tanzania 2013'!$D$50),"",'Tanzania 2013'!$D$50)</f>
        <v>USAID, UNFPA, &amp; DFID</v>
      </c>
      <c r="BM40" s="74">
        <f>IF(ISBLANK('Tanzania 2013'!$E$49),"",'Tanzania 2013'!$E$49)</f>
        <v>5789032</v>
      </c>
      <c r="BN40" s="74" t="str">
        <f>IF(ISBLANK('Tanzania 2013'!$F$49),"",'Tanzania 2013'!$F$49)</f>
        <v>07/11-06/12</v>
      </c>
      <c r="BO40" s="74" t="str">
        <f>IF(ISBLANK('Tanzania 2013'!$G$49),"",'Tanzania 2013'!$G$49)</f>
        <v>PipeLine</v>
      </c>
      <c r="BP40" s="73" t="str">
        <f>IF(ISBLANK('Tanzania 2013'!$H$49),"",'Tanzania 2013'!$H$49)</f>
        <v/>
      </c>
      <c r="BQ40" s="73" t="str">
        <f>IF(ISBLANK('Tanzania 2013'!$D$51),"",'Tanzania 2013'!$D$51)</f>
        <v>Don't know</v>
      </c>
      <c r="BR40" s="74" t="str">
        <f>IF(ISBLANK('Tanzania 2013'!$E$51),"",'Tanzania 2013'!$E$51)</f>
        <v/>
      </c>
      <c r="BS40" s="74" t="str">
        <f>IF(ISBLANK('Tanzania 2013'!$F$51),"",'Tanzania 2013'!$F$51)</f>
        <v>07/11-06/12</v>
      </c>
      <c r="BT40" s="89" t="str">
        <f>IF(ISBLANK('Tanzania 2013'!$G$51),"",'Tanzania 2013'!$G$51)</f>
        <v/>
      </c>
      <c r="BU40" s="74" t="str">
        <f>IF(ISBLANK('Tanzania 2013'!$H$51),"",'Tanzania 2013'!$H$51)</f>
        <v/>
      </c>
      <c r="BV40" s="73" t="str">
        <f>IF(ISBLANK('Tanzania 2013'!$D$52),"",'Tanzania 2013'!$D$52)</f>
        <v>Don't know</v>
      </c>
      <c r="BW40" s="74" t="str">
        <f>IF(ISBLANK('Tanzania 2013'!$E$52),"",'Tanzania 2013'!$E$52)</f>
        <v/>
      </c>
      <c r="BX40" s="73" t="str">
        <f>IF(ISBLANK('Tanzania 2013'!$F$52),"",'Tanzania 2013'!$F$52)</f>
        <v>07/11-06/12</v>
      </c>
      <c r="BY40" s="74" t="str">
        <f>IF(ISBLANK('Tanzania 2013'!$G$52),"",'Tanzania 2013'!$G$52)</f>
        <v/>
      </c>
      <c r="BZ40" s="74" t="str">
        <f>IF(ISBLANK('Tanzania 2013'!$H$52),"",'Tanzania 2013'!$H$52)</f>
        <v/>
      </c>
      <c r="CA40" s="763">
        <f>IF(ISBLANK('Tanzania 2013'!$E$53),"",'Tanzania 2013'!$E$53)</f>
        <v>5789032</v>
      </c>
      <c r="CB40" s="74" t="str">
        <f>IF(ISBLANK('Tanzania 2013'!$H$53),"",'Tanzania 2013'!$H$53)</f>
        <v/>
      </c>
      <c r="CC40" s="76" t="str">
        <f>IF(ISBLANK('Tanzania 2013'!$F$56),"",'Tanzania 2013'!$F$56)</f>
        <v>Don't know</v>
      </c>
      <c r="CD40" s="73" t="str">
        <f>IF(ISBLANK('Tanzania 2013'!$G$56),"",'Tanzania 2013'!$G$56)</f>
        <v xml:space="preserve">Comments:
</v>
      </c>
      <c r="CE40" s="76" t="str">
        <f>IF(ISBLANK('Tanzania 2013'!$F$57),"",'Tanzania 2013'!$F$57)</f>
        <v>Don't know</v>
      </c>
      <c r="CF40" s="73" t="str">
        <f>IF(ISBLANK('Tanzania 2013'!$G$57),"",'Tanzania 2013'!$G$57)</f>
        <v xml:space="preserve">Comments:
</v>
      </c>
      <c r="CG40" s="76" t="str">
        <f>IF(ISBLANK('Tanzania 2013'!$F$58),"",'Tanzania 2013'!$F$58)</f>
        <v>Don't know</v>
      </c>
      <c r="CH40" s="73" t="str">
        <f>IF(ISBLANK('Tanzania 2013'!$G$58),"",'Tanzania 2013'!$G$58)</f>
        <v xml:space="preserve">Comments: </v>
      </c>
      <c r="CI40" s="73" t="str">
        <f>IF(ISBLANK('Tanzania 2013'!$F$59),"",'Tanzania 2013'!$F$59)</f>
        <v/>
      </c>
      <c r="CJ40" s="73" t="str">
        <f>IF(ISBLANK('Tanzania 2013'!$G$59),"",'Tanzania 2013'!$G$59)</f>
        <v xml:space="preserve">Comments:
</v>
      </c>
      <c r="CK40" s="73" t="str">
        <f>IF(ISBLANK('Tanzania 2013'!$F$61),"",'Tanzania 2013'!$F$61)</f>
        <v>The government (e.g., Central Medical Stores, MOH logistics unit, MOH procurement unit)</v>
      </c>
      <c r="CL40" s="73" t="str">
        <f>IF(ISBLANK('Tanzania 2013'!$F$62),"",'Tanzania 2013'!$F$62)</f>
        <v>Medical Stores Department (MSD)</v>
      </c>
      <c r="CM40" s="73" t="str">
        <f>IF(ISBLANK('Tanzania 2013'!$F$63),"",'Tanzania 2013'!$F$63)</f>
        <v>Yes</v>
      </c>
      <c r="CN40" s="73" t="str">
        <f>IF(ISBLANK('Tanzania 2013'!$D$64),"",'Tanzania 2013'!$D$64)</f>
        <v/>
      </c>
      <c r="CO40" s="106"/>
      <c r="CP40" s="77"/>
      <c r="CQ40" s="78" t="str">
        <f>IF(ISBLANK('Tanzania 2013'!$D$68),"",'Tanzania 2013'!$D$68)</f>
        <v>Yes</v>
      </c>
      <c r="CR40" s="78" t="str">
        <f>IF(ISBLANK('Tanzania 2013'!$D$69),"",'Tanzania 2013'!$D$69)</f>
        <v>Yes</v>
      </c>
      <c r="CS40" s="78" t="str">
        <f>IF(ISBLANK('Tanzania 2013'!$D$70),"",'Tanzania 2013'!$D$70)</f>
        <v>Yes</v>
      </c>
      <c r="CT40" s="78" t="str">
        <f>IF(ISBLANK('Tanzania 2013'!$D$71),"",'Tanzania 2013'!$D$71)</f>
        <v>Yes</v>
      </c>
      <c r="CU40" s="78" t="str">
        <f>IF(ISBLANK('Tanzania 2013'!$D$72),"",'Tanzania 2013'!$D$72)</f>
        <v>Yes</v>
      </c>
      <c r="CV40" s="78" t="str">
        <f>IF(ISBLANK('Tanzania 2013'!$D$73),"",'Tanzania 2013'!$D$73)</f>
        <v>Yes</v>
      </c>
      <c r="CW40" s="78" t="str">
        <f>IF(ISBLANK('Tanzania 2013'!$D$74),"",'Tanzania 2013'!$D$74)</f>
        <v>Yes</v>
      </c>
      <c r="CX40" s="78" t="str">
        <f>IF(ISBLANK('Tanzania 2013'!$D$75),"",'Tanzania 2013'!$D$75)</f>
        <v>Yes</v>
      </c>
      <c r="CY40" s="78" t="str">
        <f>IF(ISBLANK('Tanzania 2013'!$D$76),"",'Tanzania 2013'!$D$76)</f>
        <v>Yes</v>
      </c>
      <c r="CZ40" s="78" t="str">
        <f>IF(ISBLANK('Tanzania 2013'!$D$77),"",'Tanzania 2013'!$D$77)</f>
        <v>Yes</v>
      </c>
      <c r="DA40" s="78" t="str">
        <f>IF(ISBLANK('Tanzania 2013'!$D$78),"",'Tanzania 2013'!$D$78)</f>
        <v>No</v>
      </c>
      <c r="DB40" s="78" t="str">
        <f>IF(ISBLANK('Tanzania 2013'!$D$79),"",'Tanzania 2013'!$D$79)</f>
        <v/>
      </c>
      <c r="DC40" s="77"/>
      <c r="DD40" s="78" t="str">
        <f>IF(ISBLANK('Tanzania 2013'!$F$68),"",'Tanzania 2013'!$F$68)</f>
        <v>Yes</v>
      </c>
      <c r="DE40" s="78" t="str">
        <f>IF(ISBLANK('Tanzania 2013'!$F$69),"",'Tanzania 2013'!$F$69)</f>
        <v>Yes</v>
      </c>
      <c r="DF40" s="78" t="str">
        <f>IF(ISBLANK('Tanzania 2013'!$F$70),"",'Tanzania 2013'!$F$70)</f>
        <v>Yes</v>
      </c>
      <c r="DG40" s="78" t="str">
        <f>IF(ISBLANK('Tanzania 2013'!$F$71),"",'Tanzania 2013'!$F$71)</f>
        <v>Yes</v>
      </c>
      <c r="DH40" s="78" t="str">
        <f>IF(ISBLANK('Tanzania 2013'!$F$72),"",'Tanzania 2013'!$F$72)</f>
        <v>Yes</v>
      </c>
      <c r="DI40" s="78" t="str">
        <f>IF(ISBLANK('Tanzania 2013'!$F$73),"",'Tanzania 2013'!$F$73)</f>
        <v>Yes</v>
      </c>
      <c r="DJ40" s="78" t="str">
        <f>IF(ISBLANK('Tanzania 2013'!$F$74),"",'Tanzania 2013'!$F$74)</f>
        <v>No</v>
      </c>
      <c r="DK40" s="78" t="str">
        <f>IF(ISBLANK('Tanzania 2013'!$F$75),"",'Tanzania 2013'!$F$75)</f>
        <v>No</v>
      </c>
      <c r="DL40" s="78" t="str">
        <f>IF(ISBLANK('Tanzania 2013'!$F$76),"",'Tanzania 2013'!$F$76)</f>
        <v>Yes</v>
      </c>
      <c r="DM40" s="78" t="str">
        <f>IF(ISBLANK('Tanzania 2013'!$F$77),"",'Tanzania 2013'!$F$77)</f>
        <v>Yes</v>
      </c>
      <c r="DN40" s="78" t="str">
        <f>IF(ISBLANK('Tanzania 2013'!$F$78),"",'Tanzania 2013'!$F$78)</f>
        <v>No</v>
      </c>
      <c r="DO40" s="78" t="str">
        <f>IF(ISBLANK('Tanzania 2013'!$F$79),"",'Tanzania 2013'!$F$79)</f>
        <v/>
      </c>
      <c r="DP40" s="79"/>
      <c r="DQ40" s="78" t="str">
        <f>IF(ISBLANK('Tanzania 2013'!$G$68),"",'Tanzania 2013'!$G$68)</f>
        <v>Yes</v>
      </c>
      <c r="DR40" s="78" t="str">
        <f>IF(ISBLANK('Tanzania 2013'!$G$69),"",'Tanzania 2013'!$G$69)</f>
        <v>Yes</v>
      </c>
      <c r="DS40" s="78" t="str">
        <f>IF(ISBLANK('Tanzania 2013'!$G$70),"",'Tanzania 2013'!$G$70)</f>
        <v>Yes</v>
      </c>
      <c r="DT40" s="78" t="str">
        <f>IF(ISBLANK('Tanzania 2013'!$G$71),"",'Tanzania 2013'!$G$71)</f>
        <v>Yes</v>
      </c>
      <c r="DU40" s="78" t="str">
        <f>IF(ISBLANK('Tanzania 2013'!$G$72),"",'Tanzania 2013'!$G$72)</f>
        <v>Yes</v>
      </c>
      <c r="DV40" s="78" t="str">
        <f>IF(ISBLANK('Tanzania 2013'!$G$73),"",'Tanzania 2013'!$G$73)</f>
        <v>Yes</v>
      </c>
      <c r="DW40" s="78" t="str">
        <f>IF(ISBLANK('Tanzania 2013'!$G$74),"",'Tanzania 2013'!$G$74)</f>
        <v>Yes</v>
      </c>
      <c r="DX40" s="78" t="str">
        <f>IF(ISBLANK('Tanzania 2013'!$G$75),"",'Tanzania 2013'!$G$75)</f>
        <v>No</v>
      </c>
      <c r="DY40" s="78" t="str">
        <f>IF(ISBLANK('Tanzania 2013'!$G$76),"",'Tanzania 2013'!$G$76)</f>
        <v>Yes</v>
      </c>
      <c r="DZ40" s="78" t="str">
        <f>IF(ISBLANK('Tanzania 2013'!$G$77),"",'Tanzania 2013'!$G$77)</f>
        <v>Yes</v>
      </c>
      <c r="EA40" s="78" t="str">
        <f>IF(ISBLANK('Tanzania 2013'!$G$78),"",'Tanzania 2013'!$G$78)</f>
        <v>Don't know</v>
      </c>
      <c r="EB40" s="78" t="str">
        <f>IF(ISBLANK('Tanzania 2013'!$G$79),"",'Tanzania 2013'!$G$79)</f>
        <v/>
      </c>
      <c r="EC40" s="79"/>
      <c r="ED40" s="78" t="str">
        <f>IF(ISBLANK('Tanzania 2013'!$H$68),"",'Tanzania 2013'!$H$68)</f>
        <v>Yes</v>
      </c>
      <c r="EE40" s="78" t="str">
        <f>IF(ISBLANK('Tanzania 2013'!$H$69),"",'Tanzania 2013'!$H$69)</f>
        <v>Yes</v>
      </c>
      <c r="EF40" s="78" t="str">
        <f>IF(ISBLANK('Tanzania 2013'!$H$70),"",'Tanzania 2013'!$H$70)</f>
        <v>Yes</v>
      </c>
      <c r="EG40" s="78" t="str">
        <f>IF(ISBLANK('Tanzania 2013'!$H$71),"",'Tanzania 2013'!$H$71)</f>
        <v>Yes</v>
      </c>
      <c r="EH40" s="78" t="str">
        <f>IF(ISBLANK('Tanzania 2013'!$H$72),"",'Tanzania 2013'!$H$72)</f>
        <v>Yes</v>
      </c>
      <c r="EI40" s="78" t="str">
        <f>IF(ISBLANK('Tanzania 2013'!$H$73),"",'Tanzania 2013'!$H$73)</f>
        <v>Yes</v>
      </c>
      <c r="EJ40" s="78" t="str">
        <f>IF(ISBLANK('Tanzania 2013'!$H$74),"",'Tanzania 2013'!$H$74)</f>
        <v>Yes</v>
      </c>
      <c r="EK40" s="78" t="str">
        <f>IF(ISBLANK('Tanzania 2013'!$H$75),"",'Tanzania 2013'!$H$75)</f>
        <v>Yes</v>
      </c>
      <c r="EL40" s="78" t="str">
        <f>IF(ISBLANK('Tanzania 2013'!$H$76),"",'Tanzania 2013'!$H$76)</f>
        <v>No</v>
      </c>
      <c r="EM40" s="78" t="str">
        <f>IF(ISBLANK('Tanzania 2013'!$H$77),"",'Tanzania 2013'!$H$77)</f>
        <v>No</v>
      </c>
      <c r="EN40" s="78" t="str">
        <f>IF(ISBLANK('Tanzania 2013'!$H$78),"",'Tanzania 2013'!$H$78)</f>
        <v>No</v>
      </c>
      <c r="EO40" s="78" t="str">
        <f>IF(ISBLANK('Tanzania 2013'!$H$79),"",'Tanzania 2013'!$H$79)</f>
        <v/>
      </c>
      <c r="EP40" s="78" t="str">
        <f>IF(ISBLANK('Tanzania 2013'!$D$80),"",'Tanzania 2013'!$D$80)</f>
        <v/>
      </c>
      <c r="EQ40" s="80"/>
      <c r="ER40" s="81" t="str">
        <f>IF(ISBLANK('Tanzania 2013'!$H$82),"",'Tanzania 2013'!$H$82)</f>
        <v>No</v>
      </c>
      <c r="ES40" s="81" t="str">
        <f>IF(ISBLANK('Tanzania 2013'!$C$85),"",'Tanzania 2013'!$C$85)</f>
        <v/>
      </c>
      <c r="ET40" s="81" t="str">
        <f>IF(ISBLANK('Tanzania 2013'!$D$85),"",'Tanzania 2013'!$D$85)</f>
        <v/>
      </c>
      <c r="EU40" s="81" t="str">
        <f>IF(ISBLANK('Tanzania 2013'!$F$85),"",'Tanzania 2013'!$F$85)</f>
        <v/>
      </c>
      <c r="EV40" s="81" t="str">
        <f>IF(ISBLANK('Tanzania 2013'!$G$85),"",'Tanzania 2013'!$G$85)</f>
        <v/>
      </c>
      <c r="EW40" s="81" t="str">
        <f>IF(ISBLANK('Tanzania 2013'!$F$86),"",'Tanzania 2013'!$F$86)</f>
        <v>No</v>
      </c>
      <c r="EX40" s="81" t="str">
        <f>IF(ISBLANK('Tanzania 2013'!$E$87),"",'Tanzania 2013'!$E$87)</f>
        <v>Not applicable</v>
      </c>
      <c r="EY40" s="81" t="str">
        <f>IF(ISBLANK('Tanzania 2013'!$E$88),"",'Tanzania 2013'!$E$88)</f>
        <v>Not applicable</v>
      </c>
      <c r="EZ40" s="81" t="str">
        <f>IF(ISBLANK('Tanzania 2013'!$H$89),"",'Tanzania 2013'!$H$89)</f>
        <v>Yes</v>
      </c>
      <c r="FA40" s="81" t="str">
        <f>IF(ISBLANK('Tanzania 2013'!$D$90),"",'Tanzania 2013'!$D$90)</f>
        <v>Brand specific advertising for oral contraceptives is not allowed since oral contraceptives are considered a prescription-only product.</v>
      </c>
      <c r="FB40" s="81" t="str">
        <f>IF(ISBLANK('Tanzania 2013'!$H$91),"",'Tanzania 2013'!$H$91)</f>
        <v>No</v>
      </c>
      <c r="FC40" s="81" t="str">
        <f>IF(ISBLANK('Tanzania 2013'!$D$92),"",'Tanzania 2013'!$D$92)</f>
        <v>Not applicable</v>
      </c>
      <c r="FD40" s="276"/>
      <c r="FE40" s="81" t="str">
        <f>IF(ISBLANK('Tanzania 2013'!$D$95),"",'Tanzania 2013'!$D$95)</f>
        <v>Auxiliary nurse</v>
      </c>
      <c r="FF40" s="81" t="str">
        <f>IF(ISBLANK('Tanzania 2013'!$G$95),"",'Tanzania 2013'!$G$95)</f>
        <v>Auxiliary nurse</v>
      </c>
      <c r="FG40" s="81" t="str">
        <f>IF(ISBLANK('Tanzania 2013'!$D$96),"",'Tanzania 2013'!$D$96)</f>
        <v>Auxiliary nurse</v>
      </c>
      <c r="FH40" s="81" t="str">
        <f>IF(ISBLANK('Tanzania 2013'!$G$96),"",'Tanzania 2013'!$G$96)</f>
        <v>Auxiliary nurse</v>
      </c>
      <c r="FI40" s="81" t="str">
        <f>IF(ISBLANK('Tanzania 2013'!$D$97),"",'Tanzania 2013'!$D$97)</f>
        <v>Midwife</v>
      </c>
      <c r="FJ40" s="81" t="str">
        <f>IF(ISBLANK('Tanzania 2013'!$G$97),"",'Tanzania 2013'!$G$97)</f>
        <v>Midwife</v>
      </c>
      <c r="FK40" s="81" t="str">
        <f>IF(ISBLANK('Tanzania 2013'!$D$98),"",'Tanzania 2013'!$D$98)</f>
        <v>Midwife</v>
      </c>
      <c r="FL40" s="81" t="str">
        <f>IF(ISBLANK('Tanzania 2013'!$G$98),"",'Tanzania 2013'!$G$98)</f>
        <v>Midwife</v>
      </c>
      <c r="FM40" s="81" t="str">
        <f>IF(ISBLANK('Tanzania 2013'!$D$99),"",'Tanzania 2013'!$D$99)</f>
        <v>Community health worker</v>
      </c>
      <c r="FN40" s="81" t="str">
        <f>IF(ISBLANK('Tanzania 2013'!$G$99),"",'Tanzania 2013'!$G$99)</f>
        <v>Auxiliary nurse</v>
      </c>
      <c r="FO40" s="81" t="str">
        <f>IF(ISBLANK('Tanzania 2013'!$D$100),"",'Tanzania 2013'!$D$100)</f>
        <v>Not applicable</v>
      </c>
      <c r="FP40" s="81" t="str">
        <f>IF(ISBLANK('Tanzania 2013'!$G$100),"",'Tanzania 2013'!$G$100)</f>
        <v>Don't know</v>
      </c>
      <c r="FQ40" s="81" t="str">
        <f>IF(ISBLANK('Tanzania 2013'!$D$101),"",'Tanzania 2013'!$D$101)</f>
        <v>Clinical Officer</v>
      </c>
      <c r="FR40" s="81" t="str">
        <f>IF(ISBLANK('Tanzania 2013'!$G$101),"",'Tanzania 2013'!$G$101)</f>
        <v>Clinical Officer</v>
      </c>
      <c r="FS40" s="81" t="str">
        <f>IF(ISBLANK('Tanzania 2013'!$D$102),"",'Tanzania 2013'!$D$102)</f>
        <v>Not applicable</v>
      </c>
      <c r="FT40" s="81" t="str">
        <f>IF(ISBLANK('Tanzania 2013'!$G$102),"",'Tanzania 2013'!$G$102)</f>
        <v>Not applicable</v>
      </c>
      <c r="FU40" s="81" t="str">
        <f>IF(ISBLANK('Tanzania 2013'!$D$103),"",'Tanzania 2013'!$D$103)</f>
        <v/>
      </c>
      <c r="FV40" s="87"/>
      <c r="FW40" s="81" t="str">
        <f>IF(ISBLANK('Tanzania 2013'!$D$106),"",'Tanzania 2013'!$D$106)</f>
        <v>No</v>
      </c>
      <c r="FX40" s="81" t="str">
        <f>IF(ISBLANK('Tanzania 2013'!$E$106),"",'Tanzania 2013'!$E$106)</f>
        <v/>
      </c>
      <c r="FY40" s="81" t="str">
        <f>IF(ISBLANK('Tanzania 2013'!$H$106),"",'Tanzania 2013'!$H$106)</f>
        <v/>
      </c>
      <c r="FZ40" s="81" t="str">
        <f>IF(ISBLANK('Tanzania 2013'!$D$107),"",'Tanzania 2013'!$D$107)</f>
        <v>No</v>
      </c>
      <c r="GA40" s="81" t="str">
        <f>IF(ISBLANK('Tanzania 2013'!$E$107),"",'Tanzania 2013'!$E$107)</f>
        <v/>
      </c>
      <c r="GB40" s="81" t="str">
        <f>IF(ISBLANK('Tanzania 2013'!$H$107),"",'Tanzania 2013'!$H$107)</f>
        <v/>
      </c>
      <c r="GC40" s="81" t="str">
        <f>IF(ISBLANK('Tanzania 2013'!$D$108),"",'Tanzania 2013'!$D$108)</f>
        <v>No</v>
      </c>
      <c r="GD40" s="81" t="str">
        <f>IF(ISBLANK('Tanzania 2013'!$E$108),"",'Tanzania 2013'!$E$108)</f>
        <v/>
      </c>
      <c r="GE40" s="81" t="str">
        <f>IF(ISBLANK('Tanzania 2013'!$H$108),"",'Tanzania 2013'!$H$108)</f>
        <v/>
      </c>
      <c r="GF40" s="82"/>
      <c r="GG40" s="81" t="str">
        <f>IF(ISBLANK('Tanzania 2013'!$G$111),"",'Tanzania 2013'!$G$111)</f>
        <v>No</v>
      </c>
      <c r="GH40" s="81" t="str">
        <f>IF(ISBLANK('Tanzania 2013'!$G$112),"",'Tanzania 2013'!$G$112)</f>
        <v>No</v>
      </c>
      <c r="GI40" s="81" t="str">
        <f>IF(ISBLANK('Tanzania 2013'!$G$113),"",'Tanzania 2013'!$G$113)</f>
        <v>Not applicable</v>
      </c>
      <c r="GJ40" s="81" t="str">
        <f>IF(ISBLANK('Tanzania 2013'!$D$114),"",'Tanzania 2013'!$D$114)</f>
        <v>Not applicable</v>
      </c>
      <c r="GK40" s="82"/>
      <c r="GL40" s="81" t="str">
        <f>IF(ISBLANK('Tanzania 2013'!$G$116),"",'Tanzania 2013'!$G$116)</f>
        <v>Yes</v>
      </c>
      <c r="GM40" s="81" t="str">
        <f>IF(ISBLANK('Tanzania 2013'!$G$117),"",'Tanzania 2013'!$G$117)</f>
        <v>Yes</v>
      </c>
      <c r="GN40" s="81" t="str">
        <f>IF(ISBLANK('Tanzania 2013'!$G$118),"",'Tanzania 2013'!$G$118)</f>
        <v>Yes</v>
      </c>
      <c r="GO40" s="81" t="str">
        <f>IF(ISBLANK('Tanzania 2013'!$G$119),"",'Tanzania 2013'!$G$119)</f>
        <v>Yes</v>
      </c>
      <c r="GP40" s="81" t="str">
        <f>IF(ISBLANK('Tanzania 2013'!$G$120),"",'Tanzania 2013'!$G$120)</f>
        <v>Yes</v>
      </c>
      <c r="GQ40" s="81" t="str">
        <f>IF(ISBLANK('Tanzania 2013'!$G$121),"",'Tanzania 2013'!$G$121)</f>
        <v>Yes</v>
      </c>
      <c r="GR40" s="81" t="str">
        <f>IF(ISBLANK('Tanzania 2013'!$G$122),"",'Tanzania 2013'!$G$122)</f>
        <v>Yes</v>
      </c>
      <c r="GS40" s="81" t="str">
        <f>IF(ISBLANK('Tanzania 2013'!$G$123),"",'Tanzania 2013'!$G$123)</f>
        <v>Yes</v>
      </c>
      <c r="GT40" s="81" t="str">
        <f>IF(ISBLANK('Tanzania 2013'!$G$124),"",'Tanzania 2013'!$G$124)</f>
        <v>No</v>
      </c>
      <c r="GU40" s="81" t="str">
        <f>IF(ISBLANK('Tanzania 2013'!$G$125),"",'Tanzania 2013'!$G$125)</f>
        <v>No</v>
      </c>
      <c r="GV40" s="81" t="str">
        <f>IF(ISBLANK('Tanzania 2013'!$F$126),"",'Tanzania 2013'!$F$126)</f>
        <v>Not applicable</v>
      </c>
      <c r="GW40" s="81">
        <f>IF(ISBLANK('Tanzania 2013'!$F$127),"",'Tanzania 2013'!$F$127)</f>
        <v>2007</v>
      </c>
      <c r="GX40" s="81" t="str">
        <f>IF(ISBLANK('Tanzania 2013'!$D$128),"",'Tanzania 2013'!$D$128)</f>
        <v>National Essential Medicines List</v>
      </c>
      <c r="GY40" s="81" t="str">
        <f>IF(ISBLANK('Tanzania 2013'!$D$129),"",'Tanzania 2013'!$D$129)</f>
        <v/>
      </c>
      <c r="GZ40" s="82"/>
      <c r="HA40" s="81">
        <f>IF(ISBLANK('Tanzania 2013'!$F$131),"",'Tanzania 2013'!$F$131)</f>
        <v>2010</v>
      </c>
      <c r="HB40" s="81" t="str">
        <f>IF(ISBLANK('Tanzania 2013'!$G$132),"",'Tanzania 2013'!$G$132)</f>
        <v>No</v>
      </c>
      <c r="HC40" s="81" t="str">
        <f>IF(ISBLANK('Tanzania 2013'!$G$133),"",'Tanzania 2013'!$G$133)</f>
        <v>Yes</v>
      </c>
      <c r="HD40" s="81" t="str">
        <f>IF(ISBLANK('Tanzania 2013'!$G$134),"",'Tanzania 2013'!$G$134)</f>
        <v>No</v>
      </c>
      <c r="HE40" s="81" t="str">
        <f>IF(ISBLANK('Tanzania 2013'!$G$135),"",'Tanzania 2013'!$G$135)</f>
        <v>No</v>
      </c>
      <c r="HF40" s="81" t="str">
        <f>IF(ISBLANK('Tanzania 2013'!$D$136),"",'Tanzania 2013'!$D$136)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HG40" s="90"/>
      <c r="HH40" s="83" t="str">
        <f>IF(ISBLANK('Tanzania 2013'!$G$138),"",'Tanzania 2013'!$G$138)</f>
        <v>No</v>
      </c>
      <c r="HI40" s="84"/>
      <c r="HJ40" s="83" t="str">
        <f>IF(ISBLANK('Tanzania 2013'!$G$140),"",'Tanzania 2013'!$G$140)</f>
        <v>No</v>
      </c>
      <c r="HK40" s="83" t="str">
        <f>IF(ISBLANK('Tanzania 2013'!$G$141),"",'Tanzania 2013'!$G$141)</f>
        <v>No</v>
      </c>
      <c r="HL40" s="83" t="str">
        <f>IF(ISBLANK('Tanzania 2013'!$G$142),"",'Tanzania 2013'!$G$142)</f>
        <v>No</v>
      </c>
      <c r="HM40" s="83" t="str">
        <f>IF(ISBLANK('Tanzania 2013'!$G$143),"",'Tanzania 2013'!$G$143)</f>
        <v>No</v>
      </c>
      <c r="HN40" s="83" t="str">
        <f>IF(ISBLANK('Tanzania 2013'!$G$144),"",'Tanzania 2013'!$G$144)</f>
        <v>No</v>
      </c>
      <c r="HO40" s="83" t="str">
        <f>IF(ISBLANK('Tanzania 2013'!$G$145),"",'Tanzania 2013'!$G$145)</f>
        <v>No</v>
      </c>
      <c r="HP40" s="83" t="str">
        <f>IF(ISBLANK('Tanzania 2013'!$G$146),"",'Tanzania 2013'!$G$146)</f>
        <v>Not applicable</v>
      </c>
      <c r="HQ40" s="83" t="str">
        <f>IF(ISBLANK('Tanzania 2013'!$G$147),"",'Tanzania 2013'!$G$147)</f>
        <v>Not applicable</v>
      </c>
      <c r="HR40" s="83" t="str">
        <f>IF(ISBLANK('Tanzania 2013'!$G$148),"",'Tanzania 2013'!$G$148)</f>
        <v>Not applicable</v>
      </c>
      <c r="HS40" s="83" t="str">
        <f>IF(ISBLANK('Tanzania 2013'!$F$149),"",'Tanzania 2013'!$F$149)</f>
        <v>01/12-12/12</v>
      </c>
      <c r="HT40" s="83" t="str">
        <f>IF(ISBLANK('Tanzania 2013'!$F$150),"",'Tanzania 2013'!$F$150)</f>
        <v>MSD physical count</v>
      </c>
      <c r="HU40" s="84"/>
      <c r="HV40" s="83" t="str">
        <f>IF(ISBLANK('Tanzania 2013'!$G$152),"",'Tanzania 2013'!$G$152)</f>
        <v>Yes</v>
      </c>
      <c r="HW40" s="83" t="str">
        <f>IF(ISBLANK('Tanzania 2013'!$G$153),"",'Tanzania 2013'!$G$153)</f>
        <v>No</v>
      </c>
      <c r="HX40" s="88" t="str">
        <f>IF(ISBLANK('Tanzania 2013'!$D$154),"",'Tanzania 2013'!$D$154)</f>
        <v/>
      </c>
      <c r="HY40" s="762" t="s">
        <v>280</v>
      </c>
    </row>
    <row r="41" spans="1:233" ht="39.950000000000003" customHeight="1">
      <c r="A41" s="846" t="s">
        <v>313</v>
      </c>
      <c r="B41" s="85"/>
      <c r="C41" s="72" t="str">
        <f>IF(ISBLANK('Togo 2013'!$H$12),"",'Togo 2013'!$H$12)</f>
        <v>Yes</v>
      </c>
      <c r="D41" s="72" t="str">
        <f>IF(ISBLANK('Togo 2013'!$D$13),"",'Togo 2013'!$D$13)</f>
        <v>Comité National de Sécurisation de l’Approvisionnement en Produit Contraceptifs (CNSAPC) (National Contraceptive Security Committee) - This committee is not functional at this time. (There is also a newly formed Condom Management group that functions.)</v>
      </c>
      <c r="E41" s="107"/>
      <c r="F41" s="72" t="str">
        <f>IF(ISBLANK('Togo 2013'!$D$15),"",'Togo 2013'!$D$15)</f>
        <v>Yes</v>
      </c>
      <c r="G41" s="72" t="str">
        <f>IF(ISBLANK('Togo 2013'!$F$15),"",'Togo 2013'!$F$15)</f>
        <v>Population Services International (PSI)</v>
      </c>
      <c r="H41" s="72" t="str">
        <f>IF(ISBLANK('Togo 2013'!$D$16),"",'Togo 2013'!$D$16)</f>
        <v>Yes</v>
      </c>
      <c r="I41" s="72" t="str">
        <f>IF(ISBLANK('Togo 2013'!$F$16),"",'Togo 2013'!$F$16)</f>
        <v>Association Togolaise pour le Bien-Etre Familial (ATBEF) - IPPF Affiliate, Plan Togo</v>
      </c>
      <c r="J41" s="72" t="str">
        <f>IF(ISBLANK('Togo 2013'!$D$17),"",'Togo 2013'!$D$17)</f>
        <v>Yes</v>
      </c>
      <c r="K41" s="72" t="str">
        <f>IF(ISBLANK('Togo 2013'!$F$17),"",'Togo 2013'!$F$17)</f>
        <v>Order of Private Pharmacies and Order of Doctors</v>
      </c>
      <c r="L41" s="72" t="str">
        <f>IF(ISBLANK('Togo 2013'!$D$18),"",'Togo 2013'!$D$18)</f>
        <v>Yes</v>
      </c>
      <c r="M41" s="72" t="str">
        <f>IF(ISBLANK('Togo 2013'!$F$18),"",'Togo 2013'!$F$18)</f>
        <v>United Nations Population Fund (UNFPA), French Cooperation, European Union, USAID and the German Technical Cooperation (GTZ) (but the EU and USAID don’t participate in meetings, and the GTZ is no longer represented in Togo)</v>
      </c>
      <c r="N41" s="72" t="str">
        <f>IF(ISBLANK('Togo 2013'!$D$19),"",'Togo 2013'!$D$19)</f>
        <v>Yes</v>
      </c>
      <c r="O41" s="72" t="str">
        <f>IF(ISBLANK('Togo 2013'!$F$19),"",'Togo 2013'!$F$19)</f>
        <v>UNFPA</v>
      </c>
      <c r="P41" s="72" t="str">
        <f>IF(ISBLANK('Togo 2013'!$D$20),"",'Togo 2013'!$D$20)</f>
        <v>Yes</v>
      </c>
      <c r="Q41" s="72" t="str">
        <f>IF(ISBLANK('Togo 2013'!$F$20),"",'Togo 2013'!$F$20)</f>
        <v>The Director General of Health, Director of Community Affairs, Director of Primary Health Care, representative from the Directorate of Pharmacy, Labs and Technical Equipment, The Head of the Family Health Division, Director of School for Midwives</v>
      </c>
      <c r="R41" s="72" t="str">
        <f>IF(ISBLANK('Togo 2013'!$D$21),"",'Togo 2013'!$D$21)</f>
        <v>Yes</v>
      </c>
      <c r="S41" s="72" t="str">
        <f>IF(ISBLANK('Togo 2013'!$F$21),"",'Togo 2013'!$F$21)</f>
        <v>Contraceptive warehouse (managed by the Family Health Division) - the Warehouse Manager participates</v>
      </c>
      <c r="T41" s="72" t="str">
        <f>IF(ISBLANK('Togo 2013'!$D$22),"",'Togo 2013'!$D$22)</f>
        <v>Yes</v>
      </c>
      <c r="U41" s="72" t="str">
        <f>IF(ISBLANK('Togo 2013'!$F$22),"",'Togo 2013'!$F$22)</f>
        <v>Ministry of Economy and Finance (two representatives)</v>
      </c>
      <c r="V41" s="72" t="str">
        <f>IF(ISBLANK('Togo 2013'!$D$23),"",'Togo 2013'!$D$23)</f>
        <v>Yes</v>
      </c>
      <c r="W41" s="72" t="str">
        <f>IF(ISBLANK('Togo 2013'!$F$23),"",'Togo 2013'!$F$23)</f>
        <v xml:space="preserve">National Assembly (one representative), Ministry of Social Action (one representative) </v>
      </c>
      <c r="X41" s="72" t="str">
        <f>IF(ISBLANK('Togo 2013'!$H$24),"",'Togo 2013'!$H$24)</f>
        <v>0 times</v>
      </c>
      <c r="Y41" s="72" t="str">
        <f>IF(ISBLANK('Togo 2013'!$H$25),"",'Togo 2013'!$H$25)</f>
        <v>Yes</v>
      </c>
      <c r="Z41" s="72" t="str">
        <f>IF(ISBLANK('Togo 2013'!$D$26),"",'Togo 2013'!$D$26)</f>
        <v>Don't know</v>
      </c>
      <c r="AA41" s="72" t="str">
        <f>IF(ISBLANK('Togo 2013'!$F$26),"",'Togo 2013'!$F$26)</f>
        <v>Not applicable</v>
      </c>
      <c r="AB41" s="72" t="str">
        <f>IF(ISBLANK('Togo 2013'!$H$26),"",'Togo 2013'!$H$26)</f>
        <v>Not applicable</v>
      </c>
      <c r="AC41" s="86"/>
      <c r="AD41" s="73" t="str">
        <f>IF(ISBLANK('Togo 2013'!$F$28),"",'Togo 2013'!$F$28)</f>
        <v>January</v>
      </c>
      <c r="AE41" s="73" t="str">
        <f>IF(ISBLANK('Togo 2013'!$H$28),"",'Togo 2013'!$H$28)</f>
        <v>December</v>
      </c>
      <c r="AF41" s="371">
        <f>IF(ISBLANK('Togo 2013'!$G$29),"",'Togo 2013'!$G$29)</f>
        <v>1348013</v>
      </c>
      <c r="AG41" s="109" t="str">
        <f>IF(ISBLANK('Togo 2013'!$E$30),"",'Togo 2013'!$E$30)</f>
        <v>1/12 -12/12</v>
      </c>
      <c r="AH41" s="109" t="str">
        <f>IF(ISBLANK('Togo 2013'!$G$30),"",'Togo 2013'!$G$30)</f>
        <v xml:space="preserve">National Core for estimating contraceptive needs under the coordination of the Division for Family Health (DSF)
</v>
      </c>
      <c r="AI41" s="109" t="str">
        <f>IF(ISBLANK('Togo 2013'!$H$31),"",'Togo 2013'!$H$31)</f>
        <v>No</v>
      </c>
      <c r="AJ41" s="74" t="str">
        <f>IF(ISBLANK('Togo 2013'!$H$32),"",'Togo 2013'!$H$32)</f>
        <v>Yes</v>
      </c>
      <c r="AK41" s="74">
        <f>IF(ISBLANK('Togo 2013'!$E$35),"",'Togo 2013'!$E$35)</f>
        <v>60000</v>
      </c>
      <c r="AL41" s="73" t="str">
        <f>IF(ISBLANK('Togo 2013'!$F$35),"",'Togo 2013'!$F$35)</f>
        <v>1/12 - 12/12</v>
      </c>
      <c r="AM41" s="73" t="str">
        <f>IF(ISBLANK('Togo 2013'!$G$35),"",'Togo 2013'!$G$35)</f>
        <v>Ministry of health</v>
      </c>
      <c r="AN41" s="73" t="str">
        <f>IF(ISBLANK('Togo 2013'!$H$35),"",'Togo 2013'!$H$35)</f>
        <v/>
      </c>
      <c r="AO41" s="74">
        <f>IF(ISBLANK('Togo 2013'!$E$36),"",'Togo 2013'!$E$36)</f>
        <v>0</v>
      </c>
      <c r="AP41" s="73" t="str">
        <f>IF(ISBLANK('Togo 2013'!$F$36),"",'Togo 2013'!$F$36)</f>
        <v>1/12 - 12/12</v>
      </c>
      <c r="AQ41" s="73" t="str">
        <f>IF(ISBLANK('Togo 2013'!$G$36),"",'Togo 2013'!$G$36)</f>
        <v/>
      </c>
      <c r="AR41" s="73" t="str">
        <f>IF(ISBLANK('Togo 2013'!$H$36),"",'Togo 2013'!$H$36)</f>
        <v/>
      </c>
      <c r="AS41" s="74">
        <f>IF(ISBLANK('Togo 2013'!$E$37),"",'Togo 2013'!$E$37)</f>
        <v>60000</v>
      </c>
      <c r="AT41" s="73" t="str">
        <f>IF(ISBLANK('Togo 2013'!$H$37),"",'Togo 2013'!$H$37)</f>
        <v xml:space="preserve">These are funds that had been allocated in previous years, but have not been spent. 
</v>
      </c>
      <c r="AU41" s="73" t="str">
        <f>IF(ISBLANK('Togo 2013'!$H$38),"",'Togo 2013'!$H$38)</f>
        <v>No</v>
      </c>
      <c r="AV41" s="73" t="str">
        <f>IF(ISBLANK('Togo 2013'!$D$41),"",'Togo 2013'!$D$41)</f>
        <v>No</v>
      </c>
      <c r="AW41" s="73" t="str">
        <f>IF(ISBLANK('Togo 2013'!$D$42),"",'Togo 2013'!$D$42)</f>
        <v>Not applicable</v>
      </c>
      <c r="AX41" s="74">
        <f>IF(ISBLANK('Togo 2013'!$E$41),"",'Togo 2013'!$E$41)</f>
        <v>0</v>
      </c>
      <c r="AY41" s="74" t="str">
        <f>IF(ISBLANK('Togo 2013'!$F$41),"",'Togo 2013'!$F$41)</f>
        <v>1/12 - 12/12</v>
      </c>
      <c r="AZ41" s="74" t="str">
        <f>IF(ISBLANK('Togo 2013'!$G$41),"",'Togo 2013'!$G$41)</f>
        <v>PipeLine</v>
      </c>
      <c r="BA41" s="73" t="str">
        <f>IF(ISBLANK('Togo 2013'!$H$41),"",'Togo 2013'!$H$41)</f>
        <v/>
      </c>
      <c r="BB41" s="73" t="str">
        <f>IF(ISBLANK('Togo 2013'!$D$43),"",'Togo 2013'!$D$43)</f>
        <v>No</v>
      </c>
      <c r="BC41" s="74" t="str">
        <f>IF(ISBLANK('Togo 2013'!$D$44),"",'Togo 2013'!$D$44)</f>
        <v>Not applicable</v>
      </c>
      <c r="BD41" s="74">
        <f>IF(ISBLANK('Togo 2013'!$E$43),"",'Togo 2013'!$E$43)</f>
        <v>0</v>
      </c>
      <c r="BE41" s="74" t="str">
        <f>IF(ISBLANK('Togo 2013'!$F$43),"",'Togo 2013'!$F$43)</f>
        <v>1/12 - 12/12</v>
      </c>
      <c r="BF41" s="74" t="str">
        <f>IF(ISBLANK('Togo 2013'!$G$43),"",'Togo 2013'!$G$43)</f>
        <v/>
      </c>
      <c r="BG41" s="73" t="str">
        <f>IF(ISBLANK('Togo 2013'!$H$43),"",'Togo 2013'!$H$43)</f>
        <v xml:space="preserve">The promised $60,000 for 2012 has not been spent to purchase contraceptives, but for caesarean kits. 
</v>
      </c>
      <c r="BH41" s="763">
        <f>IF(ISBLANK('Togo 2013'!$E$45),"",'Togo 2013'!$E$45)</f>
        <v>0</v>
      </c>
      <c r="BI41" s="73" t="str">
        <f>IF(ISBLANK('Togo 2013'!$H$45),"",'Togo 2013'!$H$45)</f>
        <v/>
      </c>
      <c r="BJ41" s="75"/>
      <c r="BK41" s="73" t="str">
        <f>IF(ISBLANK('Togo 2013'!$D$49),"",'Togo 2013'!$D$49)</f>
        <v>Yes</v>
      </c>
      <c r="BL41" s="74" t="str">
        <f>IF(ISBLANK('Togo 2013'!$D$50),"",'Togo 2013'!$D$50)</f>
        <v>USAID $628,085 and UNFPA $569,656</v>
      </c>
      <c r="BM41" s="74">
        <f>IF(ISBLANK('Togo 2013'!$E$49),"",'Togo 2013'!$E$49)</f>
        <v>1197741</v>
      </c>
      <c r="BN41" s="74" t="str">
        <f>IF(ISBLANK('Togo 2013'!$F$49),"",'Togo 2013'!$F$49)</f>
        <v>01/12 - 12/12</v>
      </c>
      <c r="BO41" s="74" t="str">
        <f>IF(ISBLANK('Togo 2013'!$G$49),"",'Togo 2013'!$G$49)</f>
        <v>RHInterchange</v>
      </c>
      <c r="BP41" s="73" t="str">
        <f>IF(ISBLANK('Togo 2013'!$H$49),"",'Togo 2013'!$H$49)</f>
        <v xml:space="preserve">This information concerns the public health sector (DSF), excluding the social marketing sector (PSI) and the ATBEF (IPPF affiliate).
</v>
      </c>
      <c r="BQ41" s="73" t="str">
        <f>IF(ISBLANK('Togo 2013'!$D$51),"",'Togo 2013'!$D$51)</f>
        <v>No</v>
      </c>
      <c r="BR41" s="74">
        <f>IF(ISBLANK('Togo 2013'!$E$51),"",'Togo 2013'!$E$51)</f>
        <v>0</v>
      </c>
      <c r="BS41" s="74" t="str">
        <f>IF(ISBLANK('Togo 2013'!$F$51),"",'Togo 2013'!$F$51)</f>
        <v>1/12 -12/12</v>
      </c>
      <c r="BT41" s="89" t="str">
        <f>IF(ISBLANK('Togo 2013'!$G$51),"",'Togo 2013'!$G$51)</f>
        <v/>
      </c>
      <c r="BU41" s="74" t="str">
        <f>IF(ISBLANK('Togo 2013'!$H$51),"",'Togo 2013'!$H$51)</f>
        <v>The Global Fund provides condoms only to PSI.</v>
      </c>
      <c r="BV41" s="73" t="str">
        <f>IF(ISBLANK('Togo 2013'!$D$52),"",'Togo 2013'!$D$52)</f>
        <v>No</v>
      </c>
      <c r="BW41" s="74">
        <f>IF(ISBLANK('Togo 2013'!$E$52),"",'Togo 2013'!$E$52)</f>
        <v>0</v>
      </c>
      <c r="BX41" s="73" t="str">
        <f>IF(ISBLANK('Togo 2013'!$F$52),"",'Togo 2013'!$F$52)</f>
        <v>1/12 -12/12</v>
      </c>
      <c r="BY41" s="74" t="str">
        <f>IF(ISBLANK('Togo 2013'!$G$52),"",'Togo 2013'!$G$52)</f>
        <v/>
      </c>
      <c r="BZ41" s="74" t="str">
        <f>IF(ISBLANK('Togo 2013'!$H$52),"",'Togo 2013'!$H$52)</f>
        <v/>
      </c>
      <c r="CA41" s="763">
        <f>IF(ISBLANK('Togo 2013'!$E$53),"",'Togo 2013'!$E$53)</f>
        <v>1197741</v>
      </c>
      <c r="CB41" s="74" t="str">
        <f>IF(ISBLANK('Togo 2013'!$H$53),"",'Togo 2013'!$H$53)</f>
        <v/>
      </c>
      <c r="CC41" s="76">
        <f>IF(ISBLANK('Togo 2013'!$F$56),"",'Togo 2013'!$F$56)</f>
        <v>0</v>
      </c>
      <c r="CD41" s="73" t="str">
        <f>IF(ISBLANK('Togo 2013'!$G$56),"",'Togo 2013'!$G$56)</f>
        <v xml:space="preserve">Comments:
</v>
      </c>
      <c r="CE41" s="76" t="str">
        <f>IF(ISBLANK('Togo 2013'!$F$57),"",'Togo 2013'!$F$57)</f>
        <v>Not applicable</v>
      </c>
      <c r="CF41" s="73" t="str">
        <f>IF(ISBLANK('Togo 2013'!$G$57),"",'Togo 2013'!$G$57)</f>
        <v xml:space="preserve">Comments:
</v>
      </c>
      <c r="CG41" s="76">
        <f>IF(ISBLANK('Togo 2013'!$F$58),"",'Togo 2013'!$F$58)</f>
        <v>0.88852333026461916</v>
      </c>
      <c r="CH41" s="73" t="str">
        <f>IF(ISBLANK('Togo 2013'!$G$58),"",'Togo 2013'!$G$58)</f>
        <v/>
      </c>
      <c r="CI41" s="73" t="str">
        <f>IF(ISBLANK('Togo 2013'!$F$59),"",'Togo 2013'!$F$59)</f>
        <v>Yes</v>
      </c>
      <c r="CJ41" s="73" t="str">
        <f>IF(ISBLANK('Togo 2013'!$G$59),"",'Togo 2013'!$G$59)</f>
        <v xml:space="preserve">In 2012, the country had a financial gap of US $150,272.
</v>
      </c>
      <c r="CK41" s="73" t="str">
        <f>IF(ISBLANK('Togo 2013'!$F$61),"",'Togo 2013'!$F$61)</f>
        <v>Not applicable</v>
      </c>
      <c r="CL41" s="73" t="str">
        <f>IF(ISBLANK('Togo 2013'!$F$62),"",'Togo 2013'!$F$62)</f>
        <v>Not applicable</v>
      </c>
      <c r="CM41" s="73" t="str">
        <f>IF(ISBLANK('Togo 2013'!$F$63),"",'Togo 2013'!$F$63)</f>
        <v>Not applicable</v>
      </c>
      <c r="CN41" s="73" t="str">
        <f>IF(ISBLANK('Togo 2013'!$D$64),"",'Togo 2013'!$D$64)</f>
        <v>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v>
      </c>
      <c r="CO41" s="106"/>
      <c r="CP41" s="77"/>
      <c r="CQ41" s="78" t="str">
        <f>IF(ISBLANK('Togo 2013'!$D$68),"",'Togo 2013'!$D$68)</f>
        <v>Yes</v>
      </c>
      <c r="CR41" s="78" t="str">
        <f>IF(ISBLANK('Togo 2013'!$D$69),"",'Togo 2013'!$D$69)</f>
        <v>Yes</v>
      </c>
      <c r="CS41" s="78" t="str">
        <f>IF(ISBLANK('Togo 2013'!$D$70),"",'Togo 2013'!$D$70)</f>
        <v>Yes</v>
      </c>
      <c r="CT41" s="78" t="str">
        <f>IF(ISBLANK('Togo 2013'!$D$71),"",'Togo 2013'!$D$71)</f>
        <v>Yes</v>
      </c>
      <c r="CU41" s="78" t="str">
        <f>IF(ISBLANK('Togo 2013'!$D$72),"",'Togo 2013'!$D$72)</f>
        <v>Yes</v>
      </c>
      <c r="CV41" s="78" t="str">
        <f>IF(ISBLANK('Togo 2013'!$D$73),"",'Togo 2013'!$D$73)</f>
        <v>Yes</v>
      </c>
      <c r="CW41" s="78" t="str">
        <f>IF(ISBLANK('Togo 2013'!$D$74),"",'Togo 2013'!$D$74)</f>
        <v>Yes</v>
      </c>
      <c r="CX41" s="78" t="str">
        <f>IF(ISBLANK('Togo 2013'!$D$75),"",'Togo 2013'!$D$75)</f>
        <v>Yes</v>
      </c>
      <c r="CY41" s="78" t="str">
        <f>IF(ISBLANK('Togo 2013'!$D$76),"",'Togo 2013'!$D$76)</f>
        <v>Don't know</v>
      </c>
      <c r="CZ41" s="78" t="str">
        <f>IF(ISBLANK('Togo 2013'!$D$77),"",'Togo 2013'!$D$77)</f>
        <v>Don't know</v>
      </c>
      <c r="DA41" s="78" t="str">
        <f>IF(ISBLANK('Togo 2013'!$D$78),"",'Togo 2013'!$D$78)</f>
        <v>Yes</v>
      </c>
      <c r="DB41" s="78" t="str">
        <f>IF(ISBLANK('Togo 2013'!$D$79),"",'Togo 2013'!$D$79)</f>
        <v/>
      </c>
      <c r="DC41" s="77"/>
      <c r="DD41" s="78" t="str">
        <f>IF(ISBLANK('Togo 2013'!$F$68),"",'Togo 2013'!$F$68)</f>
        <v>Yes</v>
      </c>
      <c r="DE41" s="78" t="str">
        <f>IF(ISBLANK('Togo 2013'!$F$69),"",'Togo 2013'!$F$69)</f>
        <v>Yes</v>
      </c>
      <c r="DF41" s="78" t="str">
        <f>IF(ISBLANK('Togo 2013'!$F$70),"",'Togo 2013'!$F$70)</f>
        <v>Yes</v>
      </c>
      <c r="DG41" s="78" t="str">
        <f>IF(ISBLANK('Togo 2013'!$F$71),"",'Togo 2013'!$F$71)</f>
        <v>Yes</v>
      </c>
      <c r="DH41" s="78" t="str">
        <f>IF(ISBLANK('Togo 2013'!$F$72),"",'Togo 2013'!$F$72)</f>
        <v>Yes</v>
      </c>
      <c r="DI41" s="78" t="str">
        <f>IF(ISBLANK('Togo 2013'!$F$73),"",'Togo 2013'!$F$73)</f>
        <v>No</v>
      </c>
      <c r="DJ41" s="78" t="str">
        <f>IF(ISBLANK('Togo 2013'!$F$74),"",'Togo 2013'!$F$74)</f>
        <v>Yes</v>
      </c>
      <c r="DK41" s="78" t="str">
        <f>IF(ISBLANK('Togo 2013'!$F$75),"",'Togo 2013'!$F$75)</f>
        <v>Yes</v>
      </c>
      <c r="DL41" s="78" t="str">
        <f>IF(ISBLANK('Togo 2013'!$F$76),"",'Togo 2013'!$F$76)</f>
        <v>Yes</v>
      </c>
      <c r="DM41" s="78" t="str">
        <f>IF(ISBLANK('Togo 2013'!$F$77),"",'Togo 2013'!$F$77)</f>
        <v>Yes</v>
      </c>
      <c r="DN41" s="78" t="str">
        <f>IF(ISBLANK('Togo 2013'!$F$78),"",'Togo 2013'!$F$78)</f>
        <v>Yes</v>
      </c>
      <c r="DO41" s="78" t="str">
        <f>IF(ISBLANK('Togo 2013'!$F$79),"",'Togo 2013'!$F$79)</f>
        <v>Spermicides</v>
      </c>
      <c r="DP41" s="79"/>
      <c r="DQ41" s="78" t="str">
        <f>IF(ISBLANK('Togo 2013'!$G$68),"",'Togo 2013'!$G$68)</f>
        <v>Yes</v>
      </c>
      <c r="DR41" s="78" t="str">
        <f>IF(ISBLANK('Togo 2013'!$G$69),"",'Togo 2013'!$G$69)</f>
        <v>Yes</v>
      </c>
      <c r="DS41" s="78" t="str">
        <f>IF(ISBLANK('Togo 2013'!$G$70),"",'Togo 2013'!$G$70)</f>
        <v>Yes</v>
      </c>
      <c r="DT41" s="78" t="str">
        <f>IF(ISBLANK('Togo 2013'!$G$71),"",'Togo 2013'!$G$71)</f>
        <v>Yes</v>
      </c>
      <c r="DU41" s="78" t="str">
        <f>IF(ISBLANK('Togo 2013'!$G$72),"",'Togo 2013'!$G$72)</f>
        <v>Yes</v>
      </c>
      <c r="DV41" s="78" t="str">
        <f>IF(ISBLANK('Togo 2013'!$G$73),"",'Togo 2013'!$G$73)</f>
        <v>Yes</v>
      </c>
      <c r="DW41" s="78" t="str">
        <f>IF(ISBLANK('Togo 2013'!$G$74),"",'Togo 2013'!$G$74)</f>
        <v>Yes</v>
      </c>
      <c r="DX41" s="78" t="str">
        <f>IF(ISBLANK('Togo 2013'!$G$75),"",'Togo 2013'!$G$75)</f>
        <v>Yes</v>
      </c>
      <c r="DY41" s="78" t="str">
        <f>IF(ISBLANK('Togo 2013'!$G$76),"",'Togo 2013'!$G$76)</f>
        <v>No</v>
      </c>
      <c r="DZ41" s="78" t="str">
        <f>IF(ISBLANK('Togo 2013'!$G$77),"",'Togo 2013'!$G$77)</f>
        <v>No</v>
      </c>
      <c r="EA41" s="78" t="str">
        <f>IF(ISBLANK('Togo 2013'!$G$78),"",'Togo 2013'!$G$78)</f>
        <v>Yes</v>
      </c>
      <c r="EB41" s="78" t="str">
        <f>IF(ISBLANK('Togo 2013'!$G$79),"",'Togo 2013'!$G$79)</f>
        <v>Spermicides</v>
      </c>
      <c r="EC41" s="79"/>
      <c r="ED41" s="78" t="str">
        <f>IF(ISBLANK('Togo 2013'!$H$68),"",'Togo 2013'!$H$68)</f>
        <v>Yes</v>
      </c>
      <c r="EE41" s="78" t="str">
        <f>IF(ISBLANK('Togo 2013'!$H$69),"",'Togo 2013'!$H$69)</f>
        <v>No</v>
      </c>
      <c r="EF41" s="78" t="str">
        <f>IF(ISBLANK('Togo 2013'!$H$70),"",'Togo 2013'!$H$70)</f>
        <v>Yes</v>
      </c>
      <c r="EG41" s="78" t="str">
        <f>IF(ISBLANK('Togo 2013'!$H$71),"",'Togo 2013'!$H$71)</f>
        <v>Yes</v>
      </c>
      <c r="EH41" s="78" t="str">
        <f>IF(ISBLANK('Togo 2013'!$H$72),"",'Togo 2013'!$H$72)</f>
        <v>Yes</v>
      </c>
      <c r="EI41" s="78" t="str">
        <f>IF(ISBLANK('Togo 2013'!$H$73),"",'Togo 2013'!$H$73)</f>
        <v>Yes</v>
      </c>
      <c r="EJ41" s="78" t="str">
        <f>IF(ISBLANK('Togo 2013'!$H$74),"",'Togo 2013'!$H$74)</f>
        <v>Yes</v>
      </c>
      <c r="EK41" s="78" t="str">
        <f>IF(ISBLANK('Togo 2013'!$H$75),"",'Togo 2013'!$H$75)</f>
        <v>No</v>
      </c>
      <c r="EL41" s="78" t="str">
        <f>IF(ISBLANK('Togo 2013'!$H$76),"",'Togo 2013'!$H$76)</f>
        <v>No</v>
      </c>
      <c r="EM41" s="78" t="str">
        <f>IF(ISBLANK('Togo 2013'!$H$77),"",'Togo 2013'!$H$77)</f>
        <v>No</v>
      </c>
      <c r="EN41" s="78" t="str">
        <f>IF(ISBLANK('Togo 2013'!$H$78),"",'Togo 2013'!$H$78)</f>
        <v>Yes</v>
      </c>
      <c r="EO41" s="78" t="str">
        <f>IF(ISBLANK('Togo 2013'!$H$79),"",'Togo 2013'!$H$79)</f>
        <v/>
      </c>
      <c r="EP41" s="78" t="str">
        <f>IF(ISBLANK('Togo 2013'!$D$80),"",'Togo 2013'!$D$80)</f>
        <v xml:space="preserve">Male condoms are primarily distributed to HIV/AIDS associations, as demand through the public sector facilities is low. The MOH gives the condoms to NGOs and uses them for campaigns.  </v>
      </c>
      <c r="EQ41" s="80"/>
      <c r="ER41" s="81" t="str">
        <f>IF(ISBLANK('Togo 2013'!$H$82),"",'Togo 2013'!$H$82)</f>
        <v>Yes</v>
      </c>
      <c r="ES41" s="81" t="str">
        <f>IF(ISBLANK('Togo 2013'!$C$85),"",'Togo 2013'!$C$85)</f>
        <v>Plan National de Sécurisation des produits de Sante de la Reproduction (National Reproductive Health Commodity Security Plan)</v>
      </c>
      <c r="ET41" s="81" t="str">
        <f>IF(ISBLANK('Togo 2013'!$D$85),"",'Togo 2013'!$D$85)</f>
        <v>2008-2012</v>
      </c>
      <c r="EU41" s="81" t="str">
        <f>IF(ISBLANK('Togo 2013'!$F$85),"",'Togo 2013'!$F$85)</f>
        <v>Yes</v>
      </c>
      <c r="EV41" s="81" t="str">
        <f>IF(ISBLANK('Togo 2013'!$G$85),"",'Togo 2013'!$G$85)</f>
        <v>Yes</v>
      </c>
      <c r="EW41" s="81" t="str">
        <f>IF(ISBLANK('Togo 2013'!$F$86),"",'Togo 2013'!$F$86)</f>
        <v>Yes</v>
      </c>
      <c r="EX41" s="81" t="str">
        <f>IF(ISBLANK('Togo 2013'!$E$87),"",'Togo 2013'!$E$87)</f>
        <v>The commercial sector has to pay taxes.</v>
      </c>
      <c r="EY41" s="81" t="str">
        <f>IF(ISBLANK('Togo 2013'!$E$88),"",'Togo 2013'!$E$88)</f>
        <v>Don't know</v>
      </c>
      <c r="EZ41" s="81" t="str">
        <f>IF(ISBLANK('Togo 2013'!$H$89),"",'Togo 2013'!$H$89)</f>
        <v>Yes</v>
      </c>
      <c r="FA41" s="81" t="str">
        <f>IF(ISBLANK('Togo 2013'!$D$90),"",'Togo 2013'!$D$90)</f>
        <v xml:space="preserve">Taxes/duties </v>
      </c>
      <c r="FB41" s="81" t="str">
        <f>IF(ISBLANK('Togo 2013'!$H$91),"",'Togo 2013'!$H$91)</f>
        <v>Yes</v>
      </c>
      <c r="FC41" s="81" t="str">
        <f>IF(ISBLANK('Togo 2013'!$D$92),"",'Togo 2013'!$D$92)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FD41" s="276"/>
      <c r="FE41" s="81" t="str">
        <f>IF(ISBLANK('Togo 2013'!$D$95),"",'Togo 2013'!$D$95)</f>
        <v>Community health worker</v>
      </c>
      <c r="FF41" s="81" t="str">
        <f>IF(ISBLANK('Togo 2013'!$G$95),"",'Togo 2013'!$G$95)</f>
        <v>Community health worker</v>
      </c>
      <c r="FG41" s="81" t="str">
        <f>IF(ISBLANK('Togo 2013'!$D$96),"",'Togo 2013'!$D$96)</f>
        <v>Community health worker</v>
      </c>
      <c r="FH41" s="81" t="str">
        <f>IF(ISBLANK('Togo 2013'!$G$96),"",'Togo 2013'!$G$96)</f>
        <v>Community health worker</v>
      </c>
      <c r="FI41" s="81" t="str">
        <f>IF(ISBLANK('Togo 2013'!$D$97),"",'Togo 2013'!$D$97)</f>
        <v>Auxiliary nurse midwife</v>
      </c>
      <c r="FJ41" s="81" t="str">
        <f>IF(ISBLANK('Togo 2013'!$G$97),"",'Togo 2013'!$G$97)</f>
        <v>Auxiliary nurse midwife</v>
      </c>
      <c r="FK41" s="81" t="str">
        <f>IF(ISBLANK('Togo 2013'!$D$98),"",'Togo 2013'!$D$98)</f>
        <v>Auxiliary nurse midwife</v>
      </c>
      <c r="FL41" s="81" t="str">
        <f>IF(ISBLANK('Togo 2013'!$G$98),"",'Togo 2013'!$G$98)</f>
        <v>Auxiliary nurse midwife</v>
      </c>
      <c r="FM41" s="81" t="str">
        <f>IF(ISBLANK('Togo 2013'!$D$99),"",'Togo 2013'!$D$99)</f>
        <v>Community health worker</v>
      </c>
      <c r="FN41" s="81" t="str">
        <f>IF(ISBLANK('Togo 2013'!$G$99),"",'Togo 2013'!$G$99)</f>
        <v>Community health worker</v>
      </c>
      <c r="FO41" s="81" t="str">
        <f>IF(ISBLANK('Togo 2013'!$D$100),"",'Togo 2013'!$D$100)</f>
        <v>Auxiliary nurse midwife</v>
      </c>
      <c r="FP41" s="81" t="str">
        <f>IF(ISBLANK('Togo 2013'!$G$100),"",'Togo 2013'!$G$100)</f>
        <v>Auxiliary nurse midwife</v>
      </c>
      <c r="FQ41" s="81" t="str">
        <f>IF(ISBLANK('Togo 2013'!$D$101),"",'Togo 2013'!$D$101)</f>
        <v>Doctor</v>
      </c>
      <c r="FR41" s="81" t="str">
        <f>IF(ISBLANK('Togo 2013'!$G$101),"",'Togo 2013'!$G$101)</f>
        <v>Doctor</v>
      </c>
      <c r="FS41" s="81" t="str">
        <f>IF(ISBLANK('Togo 2013'!$D$102),"",'Togo 2013'!$D$102)</f>
        <v>Community health worker</v>
      </c>
      <c r="FT41" s="81" t="str">
        <f>IF(ISBLANK('Togo 2013'!$G$102),"",'Togo 2013'!$G$102)</f>
        <v>Community health worker</v>
      </c>
      <c r="FU41" s="81" t="str">
        <f>IF(ISBLANK('Togo 2013'!$D$103),"",'Togo 2013'!$D$103)</f>
        <v/>
      </c>
      <c r="FV41" s="87"/>
      <c r="FW41" s="81" t="str">
        <f>IF(ISBLANK('Togo 2013'!$D$106),"",'Togo 2013'!$D$106)</f>
        <v>No</v>
      </c>
      <c r="FX41" s="81" t="str">
        <f>IF(ISBLANK('Togo 2013'!$E$106),"",'Togo 2013'!$E$106)</f>
        <v/>
      </c>
      <c r="FY41" s="81" t="str">
        <f>IF(ISBLANK('Togo 2013'!$H$106),"",'Togo 2013'!$H$106)</f>
        <v/>
      </c>
      <c r="FZ41" s="81" t="str">
        <f>IF(ISBLANK('Togo 2013'!$D$107),"",'Togo 2013'!$D$107)</f>
        <v>No</v>
      </c>
      <c r="GA41" s="81" t="str">
        <f>IF(ISBLANK('Togo 2013'!$E$107),"",'Togo 2013'!$E$107)</f>
        <v/>
      </c>
      <c r="GB41" s="81" t="str">
        <f>IF(ISBLANK('Togo 2013'!$H$107),"",'Togo 2013'!$H$107)</f>
        <v/>
      </c>
      <c r="GC41" s="81" t="str">
        <f>IF(ISBLANK('Togo 2013'!$D$108),"",'Togo 2013'!$D$108)</f>
        <v>No</v>
      </c>
      <c r="GD41" s="81" t="str">
        <f>IF(ISBLANK('Togo 2013'!$E$108),"",'Togo 2013'!$E$108)</f>
        <v/>
      </c>
      <c r="GE41" s="81" t="str">
        <f>IF(ISBLANK('Togo 2013'!$H$108),"",'Togo 2013'!$H$108)</f>
        <v/>
      </c>
      <c r="GF41" s="82"/>
      <c r="GG41" s="81" t="str">
        <f>IF(ISBLANK('Togo 2013'!$G$111),"",'Togo 2013'!$G$111)</f>
        <v>Yes</v>
      </c>
      <c r="GH41" s="81" t="str">
        <f>IF(ISBLANK('Togo 2013'!$G$112),"",'Togo 2013'!$G$112)</f>
        <v>Yes</v>
      </c>
      <c r="GI41" s="81" t="str">
        <f>IF(ISBLANK('Togo 2013'!$G$113),"",'Togo 2013'!$G$113)</f>
        <v>No</v>
      </c>
      <c r="GJ41" s="81" t="str">
        <f>IF(ISBLANK('Togo 2013'!$D$114),"",'Togo 2013'!$D$114)</f>
        <v>Not applicable</v>
      </c>
      <c r="GK41" s="82"/>
      <c r="GL41" s="81" t="str">
        <f>IF(ISBLANK('Togo 2013'!$G$116),"",'Togo 2013'!$G$116)</f>
        <v>Yes</v>
      </c>
      <c r="GM41" s="81" t="str">
        <f>IF(ISBLANK('Togo 2013'!$G$117),"",'Togo 2013'!$G$117)</f>
        <v>Yes</v>
      </c>
      <c r="GN41" s="81" t="str">
        <f>IF(ISBLANK('Togo 2013'!$G$118),"",'Togo 2013'!$G$118)</f>
        <v>Yes</v>
      </c>
      <c r="GO41" s="81" t="str">
        <f>IF(ISBLANK('Togo 2013'!$G$119),"",'Togo 2013'!$G$119)</f>
        <v>Yes</v>
      </c>
      <c r="GP41" s="81" t="str">
        <f>IF(ISBLANK('Togo 2013'!$G$120),"",'Togo 2013'!$G$120)</f>
        <v>No</v>
      </c>
      <c r="GQ41" s="81" t="str">
        <f>IF(ISBLANK('Togo 2013'!$G$121),"",'Togo 2013'!$G$121)</f>
        <v>No</v>
      </c>
      <c r="GR41" s="81" t="str">
        <f>IF(ISBLANK('Togo 2013'!$G$122),"",'Togo 2013'!$G$122)</f>
        <v>No</v>
      </c>
      <c r="GS41" s="81" t="str">
        <f>IF(ISBLANK('Togo 2013'!$G$123),"",'Togo 2013'!$G$123)</f>
        <v>No</v>
      </c>
      <c r="GT41" s="81" t="str">
        <f>IF(ISBLANK('Togo 2013'!$G$124),"",'Togo 2013'!$G$124)</f>
        <v>No</v>
      </c>
      <c r="GU41" s="81" t="str">
        <f>IF(ISBLANK('Togo 2013'!$G$125),"",'Togo 2013'!$G$125)</f>
        <v>No</v>
      </c>
      <c r="GV41" s="81" t="str">
        <f>IF(ISBLANK('Togo 2013'!$F$126),"",'Togo 2013'!$F$126)</f>
        <v>Not applicable</v>
      </c>
      <c r="GW41" s="81">
        <f>IF(ISBLANK('Togo 2013'!$F$127),"",'Togo 2013'!$F$127)</f>
        <v>2006</v>
      </c>
      <c r="GX41" s="81" t="str">
        <f>IF(ISBLANK('Togo 2013'!$D$128),"",'Togo 2013'!$D$128)</f>
        <v xml:space="preserve">National Essential Medicines List (NEML) </v>
      </c>
      <c r="GY41" s="81" t="str">
        <f>IF(ISBLANK('Togo 2013'!$D$129),"",'Togo 2013'!$D$129)</f>
        <v>The list was updated at the end of 2012.</v>
      </c>
      <c r="GZ41" s="82"/>
      <c r="HA41" s="81">
        <f>IF(ISBLANK('Togo 2013'!$F$131),"",'Togo 2013'!$F$131)</f>
        <v>2009</v>
      </c>
      <c r="HB41" s="81" t="str">
        <f>IF(ISBLANK('Togo 2013'!$G$132),"",'Togo 2013'!$G$132)</f>
        <v>Yes</v>
      </c>
      <c r="HC41" s="81" t="str">
        <f>IF(ISBLANK('Togo 2013'!$G$133),"",'Togo 2013'!$G$133)</f>
        <v>No</v>
      </c>
      <c r="HD41" s="81" t="str">
        <f>IF(ISBLANK('Togo 2013'!$G$134),"",'Togo 2013'!$G$134)</f>
        <v>No</v>
      </c>
      <c r="HE41" s="81" t="str">
        <f>IF(ISBLANK('Togo 2013'!$G$135),"",'Togo 2013'!$G$135)</f>
        <v>No</v>
      </c>
      <c r="HF41" s="81" t="str">
        <f>IF(ISBLANK('Togo 2013'!$D$136),"",'Togo 2013'!$D$136)</f>
        <v/>
      </c>
      <c r="HG41" s="90"/>
      <c r="HH41" s="83" t="str">
        <f>IF(ISBLANK('Togo 2013'!$G$138),"",'Togo 2013'!$G$138)</f>
        <v>Yes</v>
      </c>
      <c r="HI41" s="84"/>
      <c r="HJ41" s="83" t="str">
        <f>IF(ISBLANK('Togo 2013'!$G$140),"",'Togo 2013'!$G$140)</f>
        <v>Yes</v>
      </c>
      <c r="HK41" s="83" t="str">
        <f>IF(ISBLANK('Togo 2013'!$G$141),"",'Togo 2013'!$G$141)</f>
        <v>No</v>
      </c>
      <c r="HL41" s="83" t="str">
        <f>IF(ISBLANK('Togo 2013'!$G$142),"",'Togo 2013'!$G$142)</f>
        <v>No</v>
      </c>
      <c r="HM41" s="83" t="str">
        <f>IF(ISBLANK('Togo 2013'!$G$143),"",'Togo 2013'!$G$143)</f>
        <v>Yes</v>
      </c>
      <c r="HN41" s="83" t="str">
        <f>IF(ISBLANK('Togo 2013'!$G$144),"",'Togo 2013'!$G$144)</f>
        <v>No</v>
      </c>
      <c r="HO41" s="83" t="str">
        <f>IF(ISBLANK('Togo 2013'!$G$145),"",'Togo 2013'!$G$145)</f>
        <v>No</v>
      </c>
      <c r="HP41" s="83" t="str">
        <f>IF(ISBLANK('Togo 2013'!$G$146),"",'Togo 2013'!$G$146)</f>
        <v>No</v>
      </c>
      <c r="HQ41" s="83" t="str">
        <f>IF(ISBLANK('Togo 2013'!$G$147),"",'Togo 2013'!$G$147)</f>
        <v>No</v>
      </c>
      <c r="HR41" s="83" t="str">
        <f>IF(ISBLANK('Togo 2013'!$G$148),"",'Togo 2013'!$G$148)</f>
        <v>No</v>
      </c>
      <c r="HS41" s="83" t="str">
        <f>IF(ISBLANK('Togo 2013'!$F$149),"",'Togo 2013'!$F$149)</f>
        <v>01/12-12/12</v>
      </c>
      <c r="HT41" s="83" t="str">
        <f>IF(ISBLANK('Togo 2013'!$F$150),"",'Togo 2013'!$F$150)</f>
        <v>Logistics Management Information System</v>
      </c>
      <c r="HU41" s="84"/>
      <c r="HV41" s="83" t="str">
        <f>IF(ISBLANK('Togo 2013'!$G$152),"",'Togo 2013'!$G$152)</f>
        <v>No</v>
      </c>
      <c r="HW41" s="83" t="str">
        <f>IF(ISBLANK('Togo 2013'!$G$153),"",'Togo 2013'!$G$153)</f>
        <v>No</v>
      </c>
      <c r="HX41" s="88" t="str">
        <f>IF(ISBLANK('Togo 2013'!$D$154),"",'Togo 2013'!$D$154)</f>
        <v>The main challenges are the weakness of the internal resources for contraceptive supplies, the limited number of donors (UNFPA and USAID), and the increasing need for product.</v>
      </c>
      <c r="HY41" s="762" t="s">
        <v>280</v>
      </c>
    </row>
    <row r="42" spans="1:233" ht="39.950000000000003" customHeight="1">
      <c r="A42" s="846" t="s">
        <v>314</v>
      </c>
      <c r="B42" s="85"/>
      <c r="C42" s="72" t="str">
        <f>IF(ISBLANK('Uganda 2013'!$H$12),"",'Uganda 2013'!$H$12)</f>
        <v>Yes</v>
      </c>
      <c r="D42" s="72" t="str">
        <f>IF(ISBLANK('Uganda 2013'!$D$13),"",'Uganda 2013'!$D$13)</f>
        <v>Family Planning/Reproductive Health Commodity Security Working Group (FPRHCSWG)</v>
      </c>
      <c r="E42" s="107"/>
      <c r="F42" s="72" t="str">
        <f>IF(ISBLANK('Uganda 2013'!$D$15),"",'Uganda 2013'!$D$15)</f>
        <v>Yes</v>
      </c>
      <c r="G42" s="72" t="str">
        <f>IF(ISBLANK('Uganda 2013'!$F$15),"",'Uganda 2013'!$F$15)</f>
        <v>Uganda Health Marketing Group (UHMG), Program for Accessible Health, Communication and Education (PACE)</v>
      </c>
      <c r="H42" s="72" t="str">
        <f>IF(ISBLANK('Uganda 2013'!$D$16),"",'Uganda 2013'!$D$16)</f>
        <v>Yes</v>
      </c>
      <c r="I42" s="72" t="str">
        <f>IF(ISBLANK('Uganda 2013'!$F$16),"",'Uganda 2013'!$F$16)</f>
        <v>Marie Stopes Uganda, PACE, Reproductive Health Uganda (RHU), Uganda Protestant Medical Bureau (UPMB)</v>
      </c>
      <c r="J42" s="72" t="str">
        <f>IF(ISBLANK('Uganda 2013'!$D$17),"",'Uganda 2013'!$D$17)</f>
        <v>Yes</v>
      </c>
      <c r="K42" s="72" t="str">
        <f>IF(ISBLANK('Uganda 2013'!$F$17),"",'Uganda 2013'!$F$17)</f>
        <v>SurgiPharm</v>
      </c>
      <c r="L42" s="72" t="str">
        <f>IF(ISBLANK('Uganda 2013'!$D$18),"",'Uganda 2013'!$D$18)</f>
        <v>Yes</v>
      </c>
      <c r="M42" s="72" t="str">
        <f>IF(ISBLANK('Uganda 2013'!$F$18),"",'Uganda 2013'!$F$18)</f>
        <v>United States Agency for International Development (USAID), Department for International Development (DFID)</v>
      </c>
      <c r="N42" s="72" t="str">
        <f>IF(ISBLANK('Uganda 2013'!$D$19),"",'Uganda 2013'!$D$19)</f>
        <v>Yes</v>
      </c>
      <c r="O42" s="72" t="str">
        <f>IF(ISBLANK('Uganda 2013'!$F$19),"",'Uganda 2013'!$F$19)</f>
        <v>United Nations Population Fund (UNFPA)</v>
      </c>
      <c r="P42" s="72" t="str">
        <f>IF(ISBLANK('Uganda 2013'!$D$20),"",'Uganda 2013'!$D$20)</f>
        <v>Yes</v>
      </c>
      <c r="Q42" s="72" t="str">
        <f>IF(ISBLANK('Uganda 2013'!$F$20),"",'Uganda 2013'!$F$20)</f>
        <v>MOH Reproductive Health Division, AIDS Control Program (ACP), MOH Pharmacy Division</v>
      </c>
      <c r="R42" s="72" t="str">
        <f>IF(ISBLANK('Uganda 2013'!$D$21),"",'Uganda 2013'!$D$21)</f>
        <v>Yes</v>
      </c>
      <c r="S42" s="72" t="str">
        <f>IF(ISBLANK('Uganda 2013'!$F$21),"",'Uganda 2013'!$F$21)</f>
        <v>National Medical Store (NMS)</v>
      </c>
      <c r="T42" s="72" t="str">
        <f>IF(ISBLANK('Uganda 2013'!$D$22),"",'Uganda 2013'!$D$22)</f>
        <v>No</v>
      </c>
      <c r="U42" s="72" t="str">
        <f>IF(ISBLANK('Uganda 2013'!$F$22),"",'Uganda 2013'!$F$22)</f>
        <v/>
      </c>
      <c r="V42" s="72" t="str">
        <f>IF(ISBLANK('Uganda 2013'!$D$23),"",'Uganda 2013'!$D$23)</f>
        <v>Yes</v>
      </c>
      <c r="W42" s="72" t="str">
        <f>IF(ISBLANK('Uganda 2013'!$F$23),"",'Uganda 2013'!$F$23)</f>
        <v>USAID partners: MSH-STRIDES, Reproductive Health Uganda, Marie Stopes Uganda, FHI360 and many others, National Drug Authority (NDA)</v>
      </c>
      <c r="X42" s="72" t="str">
        <f>IF(ISBLANK('Uganda 2013'!$H$24),"",'Uganda 2013'!$H$24)</f>
        <v>3-5 times</v>
      </c>
      <c r="Y42" s="72" t="str">
        <f>IF(ISBLANK('Uganda 2013'!$H$25),"",'Uganda 2013'!$H$25)</f>
        <v>No</v>
      </c>
      <c r="Z42" s="72" t="str">
        <f>IF(ISBLANK('Uganda 2013'!$D$26),"",'Uganda 2013'!$D$26)</f>
        <v>Yes</v>
      </c>
      <c r="AA42" s="72" t="str">
        <f>IF(ISBLANK('Uganda 2013'!$F$26),"",'Uganda 2013'!$F$26)</f>
        <v>Don't know</v>
      </c>
      <c r="AB42" s="72" t="str">
        <f>IF(ISBLANK('Uganda 2013'!$H$26),"",'Uganda 2013'!$H$26)</f>
        <v>Don't know</v>
      </c>
      <c r="AC42" s="86"/>
      <c r="AD42" s="73" t="str">
        <f>IF(ISBLANK('Uganda 2013'!$F$28),"",'Uganda 2013'!$F$28)</f>
        <v>July</v>
      </c>
      <c r="AE42" s="73" t="str">
        <f>IF(ISBLANK('Uganda 2013'!$H$28),"",'Uganda 2013'!$H$28)</f>
        <v>June</v>
      </c>
      <c r="AF42" s="371">
        <f>IF(ISBLANK('Uganda 2013'!$G$29),"",'Uganda 2013'!$G$29)</f>
        <v>21200000</v>
      </c>
      <c r="AG42" s="109" t="str">
        <f>IF(ISBLANK('Uganda 2013'!$E$30),"",'Uganda 2013'!$E$30)</f>
        <v>01/12 - 12/12</v>
      </c>
      <c r="AH42" s="109" t="str">
        <f>IF(ISBLANK('Uganda 2013'!$G$30),"",'Uganda 2013'!$G$30)</f>
        <v xml:space="preserve">MOH Reproductive Health Division with donor support. The amount includes the public, NGO and social marketing sector. </v>
      </c>
      <c r="AI42" s="109" t="str">
        <f>IF(ISBLANK('Uganda 2013'!$H$31),"",'Uganda 2013'!$H$31)</f>
        <v>Yes</v>
      </c>
      <c r="AJ42" s="74" t="str">
        <f>IF(ISBLANK('Uganda 2013'!$H$32),"",'Uganda 2013'!$H$32)</f>
        <v>Yes</v>
      </c>
      <c r="AK42" s="74">
        <f>IF(ISBLANK('Uganda 2013'!$E$35),"",'Uganda 2013'!$E$35)</f>
        <v>3300000</v>
      </c>
      <c r="AL42" s="73" t="str">
        <f>IF(ISBLANK('Uganda 2013'!$F$35),"",'Uganda 2013'!$F$35)</f>
        <v>07/11 - 06/12</v>
      </c>
      <c r="AM42" s="73" t="str">
        <f>IF(ISBLANK('Uganda 2013'!$G$35),"",'Uganda 2013'!$G$35)</f>
        <v>MOH records</v>
      </c>
      <c r="AN42" s="73" t="str">
        <f>IF(ISBLANK('Uganda 2013'!$H$35),"",'Uganda 2013'!$H$35)</f>
        <v/>
      </c>
      <c r="AO42" s="74">
        <f>IF(ISBLANK('Uganda 2013'!$E$36),"",'Uganda 2013'!$E$36)</f>
        <v>0</v>
      </c>
      <c r="AP42" s="73" t="str">
        <f>IF(ISBLANK('Uganda 2013'!$F$36),"",'Uganda 2013'!$F$36)</f>
        <v>07/11 - 06/12</v>
      </c>
      <c r="AQ42" s="73" t="str">
        <f>IF(ISBLANK('Uganda 2013'!$G$36),"",'Uganda 2013'!$G$36)</f>
        <v/>
      </c>
      <c r="AR42" s="73" t="str">
        <f>IF(ISBLANK('Uganda 2013'!$H$36),"",'Uganda 2013'!$H$36)</f>
        <v>WB funds were not spent last year</v>
      </c>
      <c r="AS42" s="74">
        <f>IF(ISBLANK('Uganda 2013'!$E$37),"",'Uganda 2013'!$E$37)</f>
        <v>3300000</v>
      </c>
      <c r="AT42" s="73" t="str">
        <f>IF(ISBLANK('Uganda 2013'!$H$37),"",'Uganda 2013'!$H$37)</f>
        <v/>
      </c>
      <c r="AU42" s="73" t="str">
        <f>IF(ISBLANK('Uganda 2013'!$H$38),"",'Uganda 2013'!$H$38)</f>
        <v>Yes</v>
      </c>
      <c r="AV42" s="73" t="str">
        <f>IF(ISBLANK('Uganda 2013'!$D$41),"",'Uganda 2013'!$D$41)</f>
        <v>Yes</v>
      </c>
      <c r="AW42" s="73" t="str">
        <f>IF(ISBLANK('Uganda 2013'!$D$42),"",'Uganda 2013'!$D$42)</f>
        <v>Don't know</v>
      </c>
      <c r="AX42" s="74">
        <f>IF(ISBLANK('Uganda 2013'!$E$41),"",'Uganda 2013'!$E$41)</f>
        <v>3300000</v>
      </c>
      <c r="AY42" s="74" t="str">
        <f>IF(ISBLANK('Uganda 2013'!$F$41),"",'Uganda 2013'!$F$41)</f>
        <v>07/11 - 06/12</v>
      </c>
      <c r="AZ42" s="74" t="str">
        <f>IF(ISBLANK('Uganda 2013'!$G$41),"",'Uganda 2013'!$G$41)</f>
        <v xml:space="preserve">MOH RH Division </v>
      </c>
      <c r="BA42" s="73" t="str">
        <f>IF(ISBLANK('Uganda 2013'!$H$41),"",'Uganda 2013'!$H$41)</f>
        <v>NMS reported 100% expenditure</v>
      </c>
      <c r="BB42" s="73" t="str">
        <f>IF(ISBLANK('Uganda 2013'!$D$43),"",'Uganda 2013'!$D$43)</f>
        <v>No</v>
      </c>
      <c r="BC42" s="74" t="str">
        <f>IF(ISBLANK('Uganda 2013'!$D$44),"",'Uganda 2013'!$D$44)</f>
        <v>Not applicable</v>
      </c>
      <c r="BD42" s="74">
        <f>IF(ISBLANK('Uganda 2013'!$E$43),"",'Uganda 2013'!$E$43)</f>
        <v>0</v>
      </c>
      <c r="BE42" s="74" t="str">
        <f>IF(ISBLANK('Uganda 2013'!$F$43),"",'Uganda 2013'!$F$43)</f>
        <v>07/11 - 06/12</v>
      </c>
      <c r="BF42" s="74" t="str">
        <f>IF(ISBLANK('Uganda 2013'!$G$43),"",'Uganda 2013'!$G$43)</f>
        <v/>
      </c>
      <c r="BG42" s="73" t="str">
        <f>IF(ISBLANK('Uganda 2013'!$H$43),"",'Uganda 2013'!$H$43)</f>
        <v>No other funds spent.</v>
      </c>
      <c r="BH42" s="763">
        <f>IF(ISBLANK('Uganda 2013'!$E$45),"",'Uganda 2013'!$E$45)</f>
        <v>3300000</v>
      </c>
      <c r="BI42" s="73" t="str">
        <f>IF(ISBLANK('Uganda 2013'!$H$45),"",'Uganda 2013'!$H$45)</f>
        <v/>
      </c>
      <c r="BJ42" s="75"/>
      <c r="BK42" s="73" t="str">
        <f>IF(ISBLANK('Uganda 2013'!$D$49),"",'Uganda 2013'!$D$49)</f>
        <v>Yes</v>
      </c>
      <c r="BL42" s="74" t="str">
        <f>IF(ISBLANK('Uganda 2013'!$D$50),"",'Uganda 2013'!$D$50)</f>
        <v>USAID, UNFPA, DFID</v>
      </c>
      <c r="BM42" s="74">
        <f>IF(ISBLANK('Uganda 2013'!$E$49),"",'Uganda 2013'!$E$49)</f>
        <v>15685089</v>
      </c>
      <c r="BN42" s="74" t="str">
        <f>IF(ISBLANK('Uganda 2013'!$F$49),"",'Uganda 2013'!$F$49)</f>
        <v>01/12 - 12/12</v>
      </c>
      <c r="BO42" s="74" t="str">
        <f>IF(ISBLANK('Uganda 2013'!$G$49),"",'Uganda 2013'!$G$49)</f>
        <v/>
      </c>
      <c r="BP42" s="73" t="str">
        <f>IF(ISBLANK('Uganda 2013'!$H$49),"",'Uganda 2013'!$H$49)</f>
        <v>Approximate time period</v>
      </c>
      <c r="BQ42" s="73" t="str">
        <f>IF(ISBLANK('Uganda 2013'!$D$51),"",'Uganda 2013'!$D$51)</f>
        <v>No</v>
      </c>
      <c r="BR42" s="74">
        <f>IF(ISBLANK('Uganda 2013'!$E$51),"",'Uganda 2013'!$E$51)</f>
        <v>0</v>
      </c>
      <c r="BS42" s="74" t="str">
        <f>IF(ISBLANK('Uganda 2013'!$F$51),"",'Uganda 2013'!$F$51)</f>
        <v>01/12 - 12/12</v>
      </c>
      <c r="BT42" s="89" t="str">
        <f>IF(ISBLANK('Uganda 2013'!$G$51),"",'Uganda 2013'!$G$51)</f>
        <v/>
      </c>
      <c r="BU42" s="74" t="str">
        <f>IF(ISBLANK('Uganda 2013'!$H$51),"",'Uganda 2013'!$H$51)</f>
        <v>Procurement planned but not executed</v>
      </c>
      <c r="BV42" s="73" t="str">
        <f>IF(ISBLANK('Uganda 2013'!$D$52),"",'Uganda 2013'!$D$52)</f>
        <v>No</v>
      </c>
      <c r="BW42" s="74">
        <f>IF(ISBLANK('Uganda 2013'!$E$52),"",'Uganda 2013'!$E$52)</f>
        <v>0</v>
      </c>
      <c r="BX42" s="73" t="str">
        <f>IF(ISBLANK('Uganda 2013'!$F$52),"",'Uganda 2013'!$F$52)</f>
        <v>01/12 - 12/12</v>
      </c>
      <c r="BY42" s="74" t="str">
        <f>IF(ISBLANK('Uganda 2013'!$G$52),"",'Uganda 2013'!$G$52)</f>
        <v/>
      </c>
      <c r="BZ42" s="74" t="str">
        <f>IF(ISBLANK('Uganda 2013'!$H$52),"",'Uganda 2013'!$H$52)</f>
        <v/>
      </c>
      <c r="CA42" s="763">
        <f>IF(ISBLANK('Uganda 2013'!$E$53),"",'Uganda 2013'!$E$53)</f>
        <v>15685089</v>
      </c>
      <c r="CB42" s="74" t="str">
        <f>IF(ISBLANK('Uganda 2013'!$H$53),"",'Uganda 2013'!$H$53)</f>
        <v/>
      </c>
      <c r="CC42" s="76">
        <f>IF(ISBLANK('Uganda 2013'!$F$56),"",'Uganda 2013'!$F$56)</f>
        <v>0.17382062312165089</v>
      </c>
      <c r="CD42" s="73" t="str">
        <f>IF(ISBLANK('Uganda 2013'!$G$56),"",'Uganda 2013'!$G$56)</f>
        <v xml:space="preserve">Comments:
</v>
      </c>
      <c r="CE42" s="76">
        <f>IF(ISBLANK('Uganda 2013'!$F$57),"",'Uganda 2013'!$F$57)</f>
        <v>1</v>
      </c>
      <c r="CF42" s="73" t="str">
        <f>IF(ISBLANK('Uganda 2013'!$G$57),"",'Uganda 2013'!$G$57)</f>
        <v xml:space="preserve">Comments:
</v>
      </c>
      <c r="CG42" s="76">
        <f>IF(ISBLANK('Uganda 2013'!$F$58),"",'Uganda 2013'!$F$58)</f>
        <v>0.8955230660377359</v>
      </c>
      <c r="CH42" s="73" t="str">
        <f>IF(ISBLANK('Uganda 2013'!$G$58),"",'Uganda 2013'!$G$58)</f>
        <v xml:space="preserve">Comments: </v>
      </c>
      <c r="CI42" s="73" t="str">
        <f>IF(ISBLANK('Uganda 2013'!$F$59),"",'Uganda 2013'!$F$59)</f>
        <v>Don't know</v>
      </c>
      <c r="CJ42" s="73" t="str">
        <f>IF(ISBLANK('Uganda 2013'!$G$59),"",'Uganda 2013'!$G$59)</f>
        <v xml:space="preserve">Deficit in the flow of male condoms was only notable shortage. 
</v>
      </c>
      <c r="CK42" s="73" t="str">
        <f>IF(ISBLANK('Uganda 2013'!$F$61),"",'Uganda 2013'!$F$61)</f>
        <v>The government (e.g., Central Medical Stores, MOH logistics unit, MOH procurement unit)</v>
      </c>
      <c r="CL42" s="73" t="str">
        <f>IF(ISBLANK('Uganda 2013'!$F$62),"",'Uganda 2013'!$F$62)</f>
        <v>Central Medical Stores</v>
      </c>
      <c r="CM42" s="73" t="str">
        <f>IF(ISBLANK('Uganda 2013'!$F$63),"",'Uganda 2013'!$F$63)</f>
        <v>Yes</v>
      </c>
      <c r="CN42" s="73" t="str">
        <f>IF(ISBLANK('Uganda 2013'!$D$64),"",'Uganda 2013'!$D$64)</f>
        <v/>
      </c>
      <c r="CO42" s="106"/>
      <c r="CP42" s="77"/>
      <c r="CQ42" s="78" t="str">
        <f>IF(ISBLANK('Uganda 2013'!$D$68),"",'Uganda 2013'!$D$68)</f>
        <v>Yes</v>
      </c>
      <c r="CR42" s="78" t="str">
        <f>IF(ISBLANK('Uganda 2013'!$D$69),"",'Uganda 2013'!$D$69)</f>
        <v>Don't know</v>
      </c>
      <c r="CS42" s="78" t="str">
        <f>IF(ISBLANK('Uganda 2013'!$D$70),"",'Uganda 2013'!$D$70)</f>
        <v>Don't know</v>
      </c>
      <c r="CT42" s="78" t="str">
        <f>IF(ISBLANK('Uganda 2013'!$D$71),"",'Uganda 2013'!$D$71)</f>
        <v>Yes</v>
      </c>
      <c r="CU42" s="78" t="str">
        <f>IF(ISBLANK('Uganda 2013'!$D$72),"",'Uganda 2013'!$D$72)</f>
        <v>Yes</v>
      </c>
      <c r="CV42" s="78" t="str">
        <f>IF(ISBLANK('Uganda 2013'!$D$73),"",'Uganda 2013'!$D$73)</f>
        <v>Yes</v>
      </c>
      <c r="CW42" s="78" t="str">
        <f>IF(ISBLANK('Uganda 2013'!$D$74),"",'Uganda 2013'!$D$74)</f>
        <v>Don't know</v>
      </c>
      <c r="CX42" s="78" t="str">
        <f>IF(ISBLANK('Uganda 2013'!$D$75),"",'Uganda 2013'!$D$75)</f>
        <v>Don't know</v>
      </c>
      <c r="CY42" s="78" t="str">
        <f>IF(ISBLANK('Uganda 2013'!$D$76),"",'Uganda 2013'!$D$76)</f>
        <v>Yes</v>
      </c>
      <c r="CZ42" s="78" t="str">
        <f>IF(ISBLANK('Uganda 2013'!$D$77),"",'Uganda 2013'!$D$77)</f>
        <v>Yes</v>
      </c>
      <c r="DA42" s="78" t="str">
        <f>IF(ISBLANK('Uganda 2013'!$D$78),"",'Uganda 2013'!$D$78)</f>
        <v>Don't know</v>
      </c>
      <c r="DB42" s="78" t="str">
        <f>IF(ISBLANK('Uganda 2013'!$D$79),"",'Uganda 2013'!$D$79)</f>
        <v/>
      </c>
      <c r="DC42" s="77"/>
      <c r="DD42" s="78" t="str">
        <f>IF(ISBLANK('Uganda 2013'!$F$68),"",'Uganda 2013'!$F$68)</f>
        <v>Yes</v>
      </c>
      <c r="DE42" s="78" t="str">
        <f>IF(ISBLANK('Uganda 2013'!$F$69),"",'Uganda 2013'!$F$69)</f>
        <v>Yes</v>
      </c>
      <c r="DF42" s="78" t="str">
        <f>IF(ISBLANK('Uganda 2013'!$F$70),"",'Uganda 2013'!$F$70)</f>
        <v>Yes</v>
      </c>
      <c r="DG42" s="78" t="str">
        <f>IF(ISBLANK('Uganda 2013'!$F$71),"",'Uganda 2013'!$F$71)</f>
        <v>Yes</v>
      </c>
      <c r="DH42" s="78" t="str">
        <f>IF(ISBLANK('Uganda 2013'!$F$72),"",'Uganda 2013'!$F$72)</f>
        <v>Yes</v>
      </c>
      <c r="DI42" s="78" t="str">
        <f>IF(ISBLANK('Uganda 2013'!$F$73),"",'Uganda 2013'!$F$73)</f>
        <v>Yes</v>
      </c>
      <c r="DJ42" s="78" t="str">
        <f>IF(ISBLANK('Uganda 2013'!$F$74),"",'Uganda 2013'!$F$74)</f>
        <v>No</v>
      </c>
      <c r="DK42" s="78" t="str">
        <f>IF(ISBLANK('Uganda 2013'!$F$75),"",'Uganda 2013'!$F$75)</f>
        <v>Yes</v>
      </c>
      <c r="DL42" s="78" t="str">
        <f>IF(ISBLANK('Uganda 2013'!$F$76),"",'Uganda 2013'!$F$76)</f>
        <v>Yes</v>
      </c>
      <c r="DM42" s="78" t="str">
        <f>IF(ISBLANK('Uganda 2013'!$F$77),"",'Uganda 2013'!$F$77)</f>
        <v>Yes</v>
      </c>
      <c r="DN42" s="78" t="str">
        <f>IF(ISBLANK('Uganda 2013'!$F$78),"",'Uganda 2013'!$F$78)</f>
        <v>No</v>
      </c>
      <c r="DO42" s="78" t="str">
        <f>IF(ISBLANK('Uganda 2013'!$F$79),"",'Uganda 2013'!$F$79)</f>
        <v/>
      </c>
      <c r="DP42" s="79"/>
      <c r="DQ42" s="78" t="str">
        <f>IF(ISBLANK('Uganda 2013'!$G$68),"",'Uganda 2013'!$G$68)</f>
        <v>Yes</v>
      </c>
      <c r="DR42" s="78" t="str">
        <f>IF(ISBLANK('Uganda 2013'!$G$69),"",'Uganda 2013'!$G$69)</f>
        <v>Yes</v>
      </c>
      <c r="DS42" s="78" t="str">
        <f>IF(ISBLANK('Uganda 2013'!$G$70),"",'Uganda 2013'!$G$70)</f>
        <v>Yes</v>
      </c>
      <c r="DT42" s="78" t="str">
        <f>IF(ISBLANK('Uganda 2013'!$G$71),"",'Uganda 2013'!$G$71)</f>
        <v>Yes</v>
      </c>
      <c r="DU42" s="78" t="str">
        <f>IF(ISBLANK('Uganda 2013'!$G$72),"",'Uganda 2013'!$G$72)</f>
        <v>Yes</v>
      </c>
      <c r="DV42" s="78" t="str">
        <f>IF(ISBLANK('Uganda 2013'!$G$73),"",'Uganda 2013'!$G$73)</f>
        <v>Yes</v>
      </c>
      <c r="DW42" s="78" t="str">
        <f>IF(ISBLANK('Uganda 2013'!$G$74),"",'Uganda 2013'!$G$74)</f>
        <v>Yes</v>
      </c>
      <c r="DX42" s="78" t="str">
        <f>IF(ISBLANK('Uganda 2013'!$G$75),"",'Uganda 2013'!$G$75)</f>
        <v>Yes</v>
      </c>
      <c r="DY42" s="78" t="str">
        <f>IF(ISBLANK('Uganda 2013'!$G$76),"",'Uganda 2013'!$G$76)</f>
        <v>Yes</v>
      </c>
      <c r="DZ42" s="78" t="str">
        <f>IF(ISBLANK('Uganda 2013'!$G$77),"",'Uganda 2013'!$G$77)</f>
        <v>Yes</v>
      </c>
      <c r="EA42" s="78" t="str">
        <f>IF(ISBLANK('Uganda 2013'!$G$78),"",'Uganda 2013'!$G$78)</f>
        <v>Yes</v>
      </c>
      <c r="EB42" s="78" t="str">
        <f>IF(ISBLANK('Uganda 2013'!$G$79),"",'Uganda 2013'!$G$79)</f>
        <v/>
      </c>
      <c r="EC42" s="79"/>
      <c r="ED42" s="78" t="str">
        <f>IF(ISBLANK('Uganda 2013'!$H$68),"",'Uganda 2013'!$H$68)</f>
        <v>Yes</v>
      </c>
      <c r="EE42" s="78" t="str">
        <f>IF(ISBLANK('Uganda 2013'!$H$69),"",'Uganda 2013'!$H$69)</f>
        <v>Yes</v>
      </c>
      <c r="EF42" s="78" t="str">
        <f>IF(ISBLANK('Uganda 2013'!$H$70),"",'Uganda 2013'!$H$70)</f>
        <v>Yes</v>
      </c>
      <c r="EG42" s="78" t="str">
        <f>IF(ISBLANK('Uganda 2013'!$H$71),"",'Uganda 2013'!$H$71)</f>
        <v>Yes</v>
      </c>
      <c r="EH42" s="78" t="str">
        <f>IF(ISBLANK('Uganda 2013'!$H$72),"",'Uganda 2013'!$H$72)</f>
        <v>Yes</v>
      </c>
      <c r="EI42" s="78" t="str">
        <f>IF(ISBLANK('Uganda 2013'!$H$73),"",'Uganda 2013'!$H$73)</f>
        <v>Yes</v>
      </c>
      <c r="EJ42" s="78" t="str">
        <f>IF(ISBLANK('Uganda 2013'!$H$74),"",'Uganda 2013'!$H$74)</f>
        <v>No</v>
      </c>
      <c r="EK42" s="78" t="str">
        <f>IF(ISBLANK('Uganda 2013'!$H$75),"",'Uganda 2013'!$H$75)</f>
        <v>No</v>
      </c>
      <c r="EL42" s="78" t="str">
        <f>IF(ISBLANK('Uganda 2013'!$H$76),"",'Uganda 2013'!$H$76)</f>
        <v>No</v>
      </c>
      <c r="EM42" s="78" t="str">
        <f>IF(ISBLANK('Uganda 2013'!$H$77),"",'Uganda 2013'!$H$77)</f>
        <v>No</v>
      </c>
      <c r="EN42" s="78" t="str">
        <f>IF(ISBLANK('Uganda 2013'!$H$78),"",'Uganda 2013'!$H$78)</f>
        <v>Yes</v>
      </c>
      <c r="EO42" s="78" t="str">
        <f>IF(ISBLANK('Uganda 2013'!$H$79),"",'Uganda 2013'!$H$79)</f>
        <v/>
      </c>
      <c r="EP42" s="78" t="str">
        <f>IF(ISBLANK('Uganda 2013'!$D$80),"",'Uganda 2013'!$D$80)</f>
        <v xml:space="preserve">Female condoms are available to be offered in the public sector, but currently are only being distributed through the NGO sector. </v>
      </c>
      <c r="EQ42" s="80"/>
      <c r="ER42" s="81" t="str">
        <f>IF(ISBLANK('Uganda 2013'!$H$82),"",'Uganda 2013'!$H$82)</f>
        <v>Yes</v>
      </c>
      <c r="ES42" s="81" t="str">
        <f>IF(ISBLANK('Uganda 2013'!$C$85),"",'Uganda 2013'!$C$85)</f>
        <v>Reproductive Health Commodity Security Strategic Plan</v>
      </c>
      <c r="ET42" s="81" t="str">
        <f>IF(ISBLANK('Uganda 2013'!$D$85),"",'Uganda 2013'!$D$85)</f>
        <v>2010-2015</v>
      </c>
      <c r="EU42" s="81" t="str">
        <f>IF(ISBLANK('Uganda 2013'!$F$85),"",'Uganda 2013'!$F$85)</f>
        <v>Yes</v>
      </c>
      <c r="EV42" s="81" t="str">
        <f>IF(ISBLANK('Uganda 2013'!$G$85),"",'Uganda 2013'!$G$85)</f>
        <v>Yes</v>
      </c>
      <c r="EW42" s="81" t="str">
        <f>IF(ISBLANK('Uganda 2013'!$F$86),"",'Uganda 2013'!$F$86)</f>
        <v>Yes</v>
      </c>
      <c r="EX42" s="81" t="str">
        <f>IF(ISBLANK('Uganda 2013'!$E$87),"",'Uganda 2013'!$E$87)</f>
        <v xml:space="preserve">All sectors are charged a 2% verification fee on imported products by the National Drug Authority (NDA). Uganda Revenue Authority is charging withholding tax on contraceptives and condoms. </v>
      </c>
      <c r="EY42" s="81" t="str">
        <f>IF(ISBLANK('Uganda 2013'!$E$88),"",'Uganda 2013'!$E$88)</f>
        <v>NDA 2% of FOB value is charged on all pharmaceuticals and Uganda Revenue Authority (URA) 18% and 6% on condoms.</v>
      </c>
      <c r="EZ42" s="81" t="str">
        <f>IF(ISBLANK('Uganda 2013'!$H$89),"",'Uganda 2013'!$H$89)</f>
        <v>Yes</v>
      </c>
      <c r="FA42" s="81" t="str">
        <f>IF(ISBLANK('Uganda 2013'!$D$90),"",'Uganda 2013'!$D$90)</f>
        <v xml:space="preserve">See above for taxes. It can take up to 12 months for NDA to register new products; MOH &amp; NDA has mandatory 100% batch post-shipment testing for male condoms which delays entry into system. </v>
      </c>
      <c r="FB42" s="81" t="str">
        <f>IF(ISBLANK('Uganda 2013'!$H$91),"",'Uganda 2013'!$H$91)</f>
        <v>Don't know</v>
      </c>
      <c r="FC42" s="81" t="str">
        <f>IF(ISBLANK('Uganda 2013'!$D$92),"",'Uganda 2013'!$D$92)</f>
        <v>Don't know</v>
      </c>
      <c r="FD42" s="276"/>
      <c r="FE42" s="81" t="str">
        <f>IF(ISBLANK('Uganda 2013'!$D$95),"",'Uganda 2013'!$D$95)</f>
        <v>Community health worker</v>
      </c>
      <c r="FF42" s="81" t="str">
        <f>IF(ISBLANK('Uganda 2013'!$G$95),"",'Uganda 2013'!$G$95)</f>
        <v>Drug shop</v>
      </c>
      <c r="FG42" s="81" t="str">
        <f>IF(ISBLANK('Uganda 2013'!$D$96),"",'Uganda 2013'!$D$96)</f>
        <v>Don't know</v>
      </c>
      <c r="FH42" s="81" t="str">
        <f>IF(ISBLANK('Uganda 2013'!$G$96),"",'Uganda 2013'!$G$96)</f>
        <v>Don't know</v>
      </c>
      <c r="FI42" s="81" t="str">
        <f>IF(ISBLANK('Uganda 2013'!$D$97),"",'Uganda 2013'!$D$97)</f>
        <v>Don't know</v>
      </c>
      <c r="FJ42" s="81" t="str">
        <f>IF(ISBLANK('Uganda 2013'!$G$97),"",'Uganda 2013'!$G$97)</f>
        <v>Don't know</v>
      </c>
      <c r="FK42" s="81" t="str">
        <f>IF(ISBLANK('Uganda 2013'!$D$98),"",'Uganda 2013'!$D$98)</f>
        <v>Don't know</v>
      </c>
      <c r="FL42" s="81" t="str">
        <f>IF(ISBLANK('Uganda 2013'!$G$98),"",'Uganda 2013'!$G$98)</f>
        <v>Don't know</v>
      </c>
      <c r="FM42" s="81" t="str">
        <f>IF(ISBLANK('Uganda 2013'!$D$99),"",'Uganda 2013'!$D$99)</f>
        <v>Community health worker</v>
      </c>
      <c r="FN42" s="81" t="str">
        <f>IF(ISBLANK('Uganda 2013'!$G$99),"",'Uganda 2013'!$G$99)</f>
        <v>Drug shop</v>
      </c>
      <c r="FO42" s="81" t="str">
        <f>IF(ISBLANK('Uganda 2013'!$D$100),"",'Uganda 2013'!$D$100)</f>
        <v>Don't know</v>
      </c>
      <c r="FP42" s="81" t="str">
        <f>IF(ISBLANK('Uganda 2013'!$G$100),"",'Uganda 2013'!$G$100)</f>
        <v>Don't know</v>
      </c>
      <c r="FQ42" s="81" t="str">
        <f>IF(ISBLANK('Uganda 2013'!$D$101),"",'Uganda 2013'!$D$101)</f>
        <v>Don't know</v>
      </c>
      <c r="FR42" s="81" t="str">
        <f>IF(ISBLANK('Uganda 2013'!$G$101),"",'Uganda 2013'!$G$101)</f>
        <v>Don't know</v>
      </c>
      <c r="FS42" s="81" t="str">
        <f>IF(ISBLANK('Uganda 2013'!$D$102),"",'Uganda 2013'!$D$102)</f>
        <v>Don't know</v>
      </c>
      <c r="FT42" s="81" t="str">
        <f>IF(ISBLANK('Uganda 2013'!$G$102),"",'Uganda 2013'!$G$102)</f>
        <v>Don't know</v>
      </c>
      <c r="FU42" s="81" t="str">
        <f>IF(ISBLANK('Uganda 2013'!$D$103),"",'Uganda 2013'!$D$103)</f>
        <v xml:space="preserve">Drug shops are not allowed to sell/dispense injectables. </v>
      </c>
      <c r="FV42" s="87"/>
      <c r="FW42" s="81" t="str">
        <f>IF(ISBLANK('Uganda 2013'!$D$106),"",'Uganda 2013'!$D$106)</f>
        <v>No</v>
      </c>
      <c r="FX42" s="81" t="str">
        <f>IF(ISBLANK('Uganda 2013'!$E$106),"",'Uganda 2013'!$E$106)</f>
        <v/>
      </c>
      <c r="FY42" s="81" t="str">
        <f>IF(ISBLANK('Uganda 2013'!$H$106),"",'Uganda 2013'!$H$106)</f>
        <v/>
      </c>
      <c r="FZ42" s="81" t="str">
        <f>IF(ISBLANK('Uganda 2013'!$D$107),"",'Uganda 2013'!$D$107)</f>
        <v>No</v>
      </c>
      <c r="GA42" s="81" t="str">
        <f>IF(ISBLANK('Uganda 2013'!$E$107),"",'Uganda 2013'!$E$107)</f>
        <v/>
      </c>
      <c r="GB42" s="81" t="str">
        <f>IF(ISBLANK('Uganda 2013'!$H$107),"",'Uganda 2013'!$H$107)</f>
        <v/>
      </c>
      <c r="GC42" s="81" t="str">
        <f>IF(ISBLANK('Uganda 2013'!$D$108),"",'Uganda 2013'!$D$108)</f>
        <v>No</v>
      </c>
      <c r="GD42" s="81" t="str">
        <f>IF(ISBLANK('Uganda 2013'!$E$108),"",'Uganda 2013'!$E$108)</f>
        <v/>
      </c>
      <c r="GE42" s="81" t="str">
        <f>IF(ISBLANK('Uganda 2013'!$H$108),"",'Uganda 2013'!$H$108)</f>
        <v/>
      </c>
      <c r="GF42" s="82"/>
      <c r="GG42" s="81" t="str">
        <f>IF(ISBLANK('Uganda 2013'!$G$111),"",'Uganda 2013'!$G$111)</f>
        <v>No</v>
      </c>
      <c r="GH42" s="81" t="str">
        <f>IF(ISBLANK('Uganda 2013'!$G$112),"",'Uganda 2013'!$G$112)</f>
        <v>No</v>
      </c>
      <c r="GI42" s="81" t="str">
        <f>IF(ISBLANK('Uganda 2013'!$G$113),"",'Uganda 2013'!$G$113)</f>
        <v>Not applicable</v>
      </c>
      <c r="GJ42" s="81" t="str">
        <f>IF(ISBLANK('Uganda 2013'!$D$114),"",'Uganda 2013'!$D$114)</f>
        <v>Not applicable</v>
      </c>
      <c r="GK42" s="82"/>
      <c r="GL42" s="81" t="str">
        <f>IF(ISBLANK('Uganda 2013'!$G$116),"",'Uganda 2013'!$G$116)</f>
        <v>Yes</v>
      </c>
      <c r="GM42" s="81" t="str">
        <f>IF(ISBLANK('Uganda 2013'!$G$117),"",'Uganda 2013'!$G$117)</f>
        <v>Yes</v>
      </c>
      <c r="GN42" s="81" t="str">
        <f>IF(ISBLANK('Uganda 2013'!$G$118),"",'Uganda 2013'!$G$118)</f>
        <v>Yes</v>
      </c>
      <c r="GO42" s="81" t="str">
        <f>IF(ISBLANK('Uganda 2013'!$G$119),"",'Uganda 2013'!$G$119)</f>
        <v>Yes</v>
      </c>
      <c r="GP42" s="81" t="str">
        <f>IF(ISBLANK('Uganda 2013'!$G$120),"",'Uganda 2013'!$G$120)</f>
        <v>No</v>
      </c>
      <c r="GQ42" s="81" t="str">
        <f>IF(ISBLANK('Uganda 2013'!$G$121),"",'Uganda 2013'!$G$121)</f>
        <v>No</v>
      </c>
      <c r="GR42" s="81" t="str">
        <f>IF(ISBLANK('Uganda 2013'!$G$122),"",'Uganda 2013'!$G$122)</f>
        <v>No</v>
      </c>
      <c r="GS42" s="81" t="str">
        <f>IF(ISBLANK('Uganda 2013'!$G$123),"",'Uganda 2013'!$G$123)</f>
        <v>Yes</v>
      </c>
      <c r="GT42" s="81" t="str">
        <f>IF(ISBLANK('Uganda 2013'!$G$124),"",'Uganda 2013'!$G$124)</f>
        <v>No</v>
      </c>
      <c r="GU42" s="81" t="str">
        <f>IF(ISBLANK('Uganda 2013'!$G$125),"",'Uganda 2013'!$G$125)</f>
        <v>No</v>
      </c>
      <c r="GV42" s="81" t="str">
        <f>IF(ISBLANK('Uganda 2013'!$F$126),"",'Uganda 2013'!$F$126)</f>
        <v>Not applicable</v>
      </c>
      <c r="GW42" s="81">
        <f>IF(ISBLANK('Uganda 2013'!$F$127),"",'Uganda 2013'!$F$127)</f>
        <v>2012</v>
      </c>
      <c r="GX42" s="81" t="str">
        <f>IF(ISBLANK('Uganda 2013'!$D$128),"",'Uganda 2013'!$D$128)</f>
        <v>Essential Medicines, Health and Laboratory Supplies List (EMHLS)</v>
      </c>
      <c r="GY42" s="81" t="str">
        <f>IF(ISBLANK('Uganda 2013'!$D$129),"",'Uganda 2013'!$D$129)</f>
        <v/>
      </c>
      <c r="GZ42" s="82"/>
      <c r="HA42" s="81">
        <f>IF(ISBLANK('Uganda 2013'!$F$131),"",'Uganda 2013'!$F$131)</f>
        <v>2010</v>
      </c>
      <c r="HB42" s="81" t="str">
        <f>IF(ISBLANK('Uganda 2013'!$G$132),"",'Uganda 2013'!$G$132)</f>
        <v>Yes</v>
      </c>
      <c r="HC42" s="81" t="str">
        <f>IF(ISBLANK('Uganda 2013'!$G$133),"",'Uganda 2013'!$G$133)</f>
        <v>Yes</v>
      </c>
      <c r="HD42" s="81" t="str">
        <f>IF(ISBLANK('Uganda 2013'!$G$134),"",'Uganda 2013'!$G$134)</f>
        <v>Yes</v>
      </c>
      <c r="HE42" s="81" t="str">
        <f>IF(ISBLANK('Uganda 2013'!$G$135),"",'Uganda 2013'!$G$135)</f>
        <v>No</v>
      </c>
      <c r="HF42" s="81" t="str">
        <f>IF(ISBLANK('Uganda 2013'!$D$136),"",'Uganda 2013'!$D$136)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HG42" s="90"/>
      <c r="HH42" s="83" t="str">
        <f>IF(ISBLANK('Uganda 2013'!$G$138),"",'Uganda 2013'!$G$138)</f>
        <v>Yes</v>
      </c>
      <c r="HI42" s="84"/>
      <c r="HJ42" s="83" t="str">
        <f>IF(ISBLANK('Uganda 2013'!$G$140),"",'Uganda 2013'!$G$140)</f>
        <v>No</v>
      </c>
      <c r="HK42" s="83" t="str">
        <f>IF(ISBLANK('Uganda 2013'!$G$141),"",'Uganda 2013'!$G$141)</f>
        <v>Yes</v>
      </c>
      <c r="HL42" s="83" t="str">
        <f>IF(ISBLANK('Uganda 2013'!$G$142),"",'Uganda 2013'!$G$142)</f>
        <v>Yes</v>
      </c>
      <c r="HM42" s="83" t="str">
        <f>IF(ISBLANK('Uganda 2013'!$G$143),"",'Uganda 2013'!$G$143)</f>
        <v>No</v>
      </c>
      <c r="HN42" s="83" t="str">
        <f>IF(ISBLANK('Uganda 2013'!$G$144),"",'Uganda 2013'!$G$144)</f>
        <v>No</v>
      </c>
      <c r="HO42" s="83" t="str">
        <f>IF(ISBLANK('Uganda 2013'!$G$145),"",'Uganda 2013'!$G$145)</f>
        <v>Yes</v>
      </c>
      <c r="HP42" s="83" t="str">
        <f>IF(ISBLANK('Uganda 2013'!$G$146),"",'Uganda 2013'!$G$146)</f>
        <v>Not applicable</v>
      </c>
      <c r="HQ42" s="83" t="str">
        <f>IF(ISBLANK('Uganda 2013'!$G$147),"",'Uganda 2013'!$G$147)</f>
        <v>No</v>
      </c>
      <c r="HR42" s="83" t="str">
        <f>IF(ISBLANK('Uganda 2013'!$G$148),"",'Uganda 2013'!$G$148)</f>
        <v>Not applicable</v>
      </c>
      <c r="HS42" s="83" t="str">
        <f>IF(ISBLANK('Uganda 2013'!$F$149),"",'Uganda 2013'!$F$149)</f>
        <v>01/12-12/12</v>
      </c>
      <c r="HT42" s="83" t="str">
        <f>IF(ISBLANK('Uganda 2013'!$F$150),"",'Uganda 2013'!$F$150)</f>
        <v>MOH Stock Status report</v>
      </c>
      <c r="HU42" s="84"/>
      <c r="HV42" s="83" t="str">
        <f>IF(ISBLANK('Uganda 2013'!$G$152),"",'Uganda 2013'!$G$152)</f>
        <v>No</v>
      </c>
      <c r="HW42" s="83" t="str">
        <f>IF(ISBLANK('Uganda 2013'!$G$153),"",'Uganda 2013'!$G$153)</f>
        <v>No</v>
      </c>
      <c r="HX42" s="88" t="str">
        <f>IF(ISBLANK('Uganda 2013'!$D$154),"",'Uganda 2013'!$D$154)</f>
        <v xml:space="preserve">Contraceptives are stored in two central warehouses, one for public sector and one for private sector. Transfers are made between them to fill gaps and reduce overstocks. </v>
      </c>
      <c r="HY42" s="762" t="s">
        <v>280</v>
      </c>
    </row>
    <row r="43" spans="1:233" ht="39.950000000000003" customHeight="1">
      <c r="A43" s="846" t="s">
        <v>315</v>
      </c>
      <c r="B43" s="85"/>
      <c r="C43" s="72" t="str">
        <f>IF(ISBLANK('Ukraine 2013'!$H$12),"",'Ukraine 2013'!$H$12)</f>
        <v>Yes</v>
      </c>
      <c r="D43" s="72" t="str">
        <f>IF(ISBLANK('Ukraine 2013'!$D$13),"",'Ukraine 2013'!$D$13)</f>
        <v>National Committee for Implementation of the State Program "Reproductive Health of the Nation up to 2015" (SPRHN)</v>
      </c>
      <c r="E43" s="107"/>
      <c r="F43" s="72" t="str">
        <f>IF(ISBLANK('Ukraine 2013'!$D$15),"",'Ukraine 2013'!$D$15)</f>
        <v>No</v>
      </c>
      <c r="G43" s="72" t="str">
        <f>IF(ISBLANK('Ukraine 2013'!$F$15),"",'Ukraine 2013'!$F$15)</f>
        <v/>
      </c>
      <c r="H43" s="72" t="str">
        <f>IF(ISBLANK('Ukraine 2013'!$D$16),"",'Ukraine 2013'!$D$16)</f>
        <v>Yes</v>
      </c>
      <c r="I43" s="72" t="str">
        <f>IF(ISBLANK('Ukraine 2013'!$F$16),"",'Ukraine 2013'!$F$16)</f>
        <v>All-Ukrainian Federation of Young Doctors, All-Ukrainian Women's Society, Women's Health and Family Planning Foundation</v>
      </c>
      <c r="J43" s="72" t="str">
        <f>IF(ISBLANK('Ukraine 2013'!$D$17),"",'Ukraine 2013'!$D$17)</f>
        <v>No</v>
      </c>
      <c r="K43" s="72" t="str">
        <f>IF(ISBLANK('Ukraine 2013'!$F$17),"",'Ukraine 2013'!$F$17)</f>
        <v/>
      </c>
      <c r="L43" s="72" t="str">
        <f>IF(ISBLANK('Ukraine 2013'!$D$18),"",'Ukraine 2013'!$D$18)</f>
        <v>Yes</v>
      </c>
      <c r="M43" s="72" t="str">
        <f>IF(ISBLANK('Ukraine 2013'!$F$18),"",'Ukraine 2013'!$F$18)</f>
        <v>USAID (represented by the staff of the USAID-supported projects: Together for Health (closed in 2011),  Maternal &amp; Infant Health Project (closed in 2012), Healthy Women of Ukraine (since 2011 - up to date))</v>
      </c>
      <c r="N43" s="72" t="str">
        <f>IF(ISBLANK('Ukraine 2013'!$D$19),"",'Ukraine 2013'!$D$19)</f>
        <v>Yes</v>
      </c>
      <c r="O43" s="72" t="str">
        <f>IF(ISBLANK('Ukraine 2013'!$F$19),"",'Ukraine 2013'!$F$19)</f>
        <v>UNFPA</v>
      </c>
      <c r="P43" s="72" t="str">
        <f>IF(ISBLANK('Ukraine 2013'!$D$20),"",'Ukraine 2013'!$D$20)</f>
        <v>Yes</v>
      </c>
      <c r="Q43" s="72" t="str">
        <f>IF(ISBLANK('Ukraine 2013'!$F$20),"",'Ukraine 2013'!$F$20)</f>
        <v>MCH Department/RH Division, Finance and Economic Department</v>
      </c>
      <c r="R43" s="72" t="str">
        <f>IF(ISBLANK('Ukraine 2013'!$D$21),"",'Ukraine 2013'!$D$21)</f>
        <v>Yes</v>
      </c>
      <c r="S43" s="72" t="str">
        <f>IF(ISBLANK('Ukraine 2013'!$F$21),"",'Ukraine 2013'!$F$21)</f>
        <v/>
      </c>
      <c r="T43" s="72" t="str">
        <f>IF(ISBLANK('Ukraine 2013'!$D$22),"",'Ukraine 2013'!$D$22)</f>
        <v>No</v>
      </c>
      <c r="U43" s="72" t="str">
        <f>IF(ISBLANK('Ukraine 2013'!$F$22),"",'Ukraine 2013'!$F$22)</f>
        <v/>
      </c>
      <c r="V43" s="72" t="str">
        <f>IF(ISBLANK('Ukraine 2013'!$D$23),"",'Ukraine 2013'!$D$23)</f>
        <v>Yes</v>
      </c>
      <c r="W43" s="72" t="str">
        <f>IF(ISBLANK('Ukraine 2013'!$F$23),"",'Ukraine 2013'!$F$23)</f>
        <v>Academy of Science, National Academy of Post-Graduate Education</v>
      </c>
      <c r="X43" s="72" t="str">
        <f>IF(ISBLANK('Ukraine 2013'!$H$24),"",'Ukraine 2013'!$H$24)</f>
        <v>1-2 times</v>
      </c>
      <c r="Y43" s="72" t="str">
        <f>IF(ISBLANK('Ukraine 2013'!$H$25),"",'Ukraine 2013'!$H$25)</f>
        <v>Yes</v>
      </c>
      <c r="Z43" s="72" t="str">
        <f>IF(ISBLANK('Ukraine 2013'!$D$26),"",'Ukraine 2013'!$D$26)</f>
        <v>No</v>
      </c>
      <c r="AA43" s="72" t="str">
        <f>IF(ISBLANK('Ukraine 2013'!$F$26),"",'Ukraine 2013'!$F$26)</f>
        <v>Not applicable</v>
      </c>
      <c r="AB43" s="72" t="str">
        <f>IF(ISBLANK('Ukraine 2013'!$H$26),"",'Ukraine 2013'!$H$26)</f>
        <v>Not applicable</v>
      </c>
      <c r="AC43" s="86"/>
      <c r="AD43" s="73" t="str">
        <f>IF(ISBLANK('Ukraine 2013'!$F$28),"",'Ukraine 2013'!$F$28)</f>
        <v>January</v>
      </c>
      <c r="AE43" s="73" t="str">
        <f>IF(ISBLANK('Ukraine 2013'!$H$28),"",'Ukraine 2013'!$H$28)</f>
        <v>December</v>
      </c>
      <c r="AF43" s="371">
        <f>IF(ISBLANK('Ukraine 2013'!$G$29),"",'Ukraine 2013'!$G$29)</f>
        <v>1593187</v>
      </c>
      <c r="AG43" s="109" t="str">
        <f>IF(ISBLANK('Ukraine 2013'!$E$30),"",'Ukraine 2013'!$E$30)</f>
        <v>01/12-12/12</v>
      </c>
      <c r="AH43" s="109" t="str">
        <f>IF(ISBLANK('Ukraine 2013'!$G$30),"",'Ukraine 2013'!$G$30)</f>
        <v>GOU estimation of the existing need</v>
      </c>
      <c r="AI43" s="109" t="str">
        <f>IF(ISBLANK('Ukraine 2013'!$H$31),"",'Ukraine 2013'!$H$31)</f>
        <v>Yes</v>
      </c>
      <c r="AJ43" s="74" t="str">
        <f>IF(ISBLANK('Ukraine 2013'!$H$32),"",'Ukraine 2013'!$H$32)</f>
        <v>Yes</v>
      </c>
      <c r="AK43" s="74">
        <f>IF(ISBLANK('Ukraine 2013'!$E$35),"",'Ukraine 2013'!$E$35)</f>
        <v>162813</v>
      </c>
      <c r="AL43" s="73" t="str">
        <f>IF(ISBLANK('Ukraine 2013'!$F$35),"",'Ukraine 2013'!$F$35)</f>
        <v>01/12-12/12</v>
      </c>
      <c r="AM43" s="73" t="str">
        <f>IF(ISBLANK('Ukraine 2013'!$G$35),"",'Ukraine 2013'!$G$35)</f>
        <v>MOH data (national level allocations)</v>
      </c>
      <c r="AN43" s="73" t="str">
        <f>IF(ISBLANK('Ukraine 2013'!$H$35),"",'Ukraine 2013'!$H$35)</f>
        <v/>
      </c>
      <c r="AO43" s="74">
        <f>IF(ISBLANK('Ukraine 2013'!$E$36),"",'Ukraine 2013'!$E$36)</f>
        <v>638375</v>
      </c>
      <c r="AP43" s="73" t="str">
        <f>IF(ISBLANK('Ukraine 2013'!$F$36),"",'Ukraine 2013'!$F$36)</f>
        <v>01/12-12/12</v>
      </c>
      <c r="AQ43" s="73" t="str">
        <f>IF(ISBLANK('Ukraine 2013'!$G$36),"",'Ukraine 2013'!$G$36)</f>
        <v>Oblast RH/FP program budgets and their reports to the MOH of Ukraine</v>
      </c>
      <c r="AR43" s="73" t="str">
        <f>IF(ISBLANK('Ukraine 2013'!$H$36),"",'Ukraine 2013'!$H$36)</f>
        <v/>
      </c>
      <c r="AS43" s="74">
        <f>IF(ISBLANK('Ukraine 2013'!$E$37),"",'Ukraine 2013'!$E$37)</f>
        <v>801188</v>
      </c>
      <c r="AT43" s="73" t="str">
        <f>IF(ISBLANK('Ukraine 2013'!$H$37),"",'Ukraine 2013'!$H$37)</f>
        <v/>
      </c>
      <c r="AU43" s="73" t="str">
        <f>IF(ISBLANK('Ukraine 2013'!$H$38),"",'Ukraine 2013'!$H$38)</f>
        <v>Yes</v>
      </c>
      <c r="AV43" s="73" t="str">
        <f>IF(ISBLANK('Ukraine 2013'!$D$41),"",'Ukraine 2013'!$D$41)</f>
        <v>Yes</v>
      </c>
      <c r="AW43" s="73" t="str">
        <f>IF(ISBLANK('Ukraine 2013'!$D$42),"",'Ukraine 2013'!$D$42)</f>
        <v>State Budget of Ukraine</v>
      </c>
      <c r="AX43" s="74">
        <f>IF(ISBLANK('Ukraine 2013'!$E$41),"",'Ukraine 2013'!$E$41)</f>
        <v>100000</v>
      </c>
      <c r="AY43" s="74" t="str">
        <f>IF(ISBLANK('Ukraine 2013'!$F$41),"",'Ukraine 2013'!$F$41)</f>
        <v>01/12-12/12</v>
      </c>
      <c r="AZ43" s="74" t="str">
        <f>IF(ISBLANK('Ukraine 2013'!$G$41),"",'Ukraine 2013'!$G$41)</f>
        <v>MOH data (national expenditures)</v>
      </c>
      <c r="BA43" s="73" t="str">
        <f>IF(ISBLANK('Ukraine 2013'!$H$41),"",'Ukraine 2013'!$H$41)</f>
        <v/>
      </c>
      <c r="BB43" s="73" t="str">
        <f>IF(ISBLANK('Ukraine 2013'!$D$43),"",'Ukraine 2013'!$D$43)</f>
        <v>Yes</v>
      </c>
      <c r="BC43" s="74" t="str">
        <f>IF(ISBLANK('Ukraine 2013'!$D$44),"",'Ukraine 2013'!$D$44)</f>
        <v>Oblast level (regional) budgets</v>
      </c>
      <c r="BD43" s="74">
        <f>IF(ISBLANK('Ukraine 2013'!$E$43),"",'Ukraine 2013'!$E$43)</f>
        <v>76000</v>
      </c>
      <c r="BE43" s="74" t="str">
        <f>IF(ISBLANK('Ukraine 2013'!$F$43),"",'Ukraine 2013'!$F$43)</f>
        <v>01/12-12/12</v>
      </c>
      <c r="BF43" s="74" t="str">
        <f>IF(ISBLANK('Ukraine 2013'!$G$43),"",'Ukraine 2013'!$G$43)</f>
        <v>Oblast Healthcare Departments of the Oblast State Administrations - reports</v>
      </c>
      <c r="BG43" s="73" t="str">
        <f>IF(ISBLANK('Ukraine 2013'!$H$43),"",'Ukraine 2013'!$H$43)</f>
        <v/>
      </c>
      <c r="BH43" s="763">
        <f>IF(ISBLANK('Ukraine 2013'!$E$45),"",'Ukraine 2013'!$E$45)</f>
        <v>176000</v>
      </c>
      <c r="BI43" s="73" t="str">
        <f>IF(ISBLANK('Ukraine 2013'!$H$45),"",'Ukraine 2013'!$H$45)</f>
        <v/>
      </c>
      <c r="BJ43" s="75"/>
      <c r="BK43" s="73" t="str">
        <f>IF(ISBLANK('Ukraine 2013'!$D$49),"",'Ukraine 2013'!$D$49)</f>
        <v>Yes</v>
      </c>
      <c r="BL43" s="74" t="str">
        <f>IF(ISBLANK('Ukraine 2013'!$D$50),"",'Ukraine 2013'!$D$50)</f>
        <v>USAID</v>
      </c>
      <c r="BM43" s="74">
        <f>IF(ISBLANK('Ukraine 2013'!$E$49),"",'Ukraine 2013'!$E$49)</f>
        <v>313797</v>
      </c>
      <c r="BN43" s="74" t="str">
        <f>IF(ISBLANK('Ukraine 2013'!$F$49),"",'Ukraine 2013'!$F$49)</f>
        <v>01/12-12/12</v>
      </c>
      <c r="BO43" s="74" t="str">
        <f>IF(ISBLANK('Ukraine 2013'!$G$49),"",'Ukraine 2013'!$G$49)</f>
        <v>LMIS - reports from oblasts consolidated via web-system, supported by Healthy Women of Ukraine Program</v>
      </c>
      <c r="BP43" s="73" t="str">
        <f>IF(ISBLANK('Ukraine 2013'!$H$49),"",'Ukraine 2013'!$H$49)</f>
        <v/>
      </c>
      <c r="BQ43" s="73" t="str">
        <f>IF(ISBLANK('Ukraine 2013'!$D$51),"",'Ukraine 2013'!$D$51)</f>
        <v>Yes</v>
      </c>
      <c r="BR43" s="74" t="str">
        <f>IF(ISBLANK('Ukraine 2013'!$E$51),"",'Ukraine 2013'!$E$51)</f>
        <v/>
      </c>
      <c r="BS43" s="74" t="str">
        <f>IF(ISBLANK('Ukraine 2013'!$F$51),"",'Ukraine 2013'!$F$51)</f>
        <v>01/12-12/12</v>
      </c>
      <c r="BT43" s="89" t="str">
        <f>IF(ISBLANK('Ukraine 2013'!$G$51),"",'Ukraine 2013'!$G$51)</f>
        <v/>
      </c>
      <c r="BU43" s="74" t="str">
        <f>IF(ISBLANK('Ukraine 2013'!$H$51),"",'Ukraine 2013'!$H$51)</f>
        <v>Global Fund procures condoms only for HIV/AIDS sector to cover the needs of most-at-risk populations (MARPs).</v>
      </c>
      <c r="BV43" s="73" t="str">
        <f>IF(ISBLANK('Ukraine 2013'!$D$52),"",'Ukraine 2013'!$D$52)</f>
        <v>No</v>
      </c>
      <c r="BW43" s="74">
        <f>IF(ISBLANK('Ukraine 2013'!$E$52),"",'Ukraine 2013'!$E$52)</f>
        <v>0</v>
      </c>
      <c r="BX43" s="73" t="str">
        <f>IF(ISBLANK('Ukraine 2013'!$F$52),"",'Ukraine 2013'!$F$52)</f>
        <v>01/12-12/12</v>
      </c>
      <c r="BY43" s="74" t="str">
        <f>IF(ISBLANK('Ukraine 2013'!$G$52),"",'Ukraine 2013'!$G$52)</f>
        <v/>
      </c>
      <c r="BZ43" s="74" t="str">
        <f>IF(ISBLANK('Ukraine 2013'!$H$52),"",'Ukraine 2013'!$H$52)</f>
        <v>Global Fund does not procure contraceptives for Ukraine.</v>
      </c>
      <c r="CA43" s="763">
        <f>IF(ISBLANK('Ukraine 2013'!$E$53),"",'Ukraine 2013'!$E$53)</f>
        <v>313797</v>
      </c>
      <c r="CB43" s="74" t="str">
        <f>IF(ISBLANK('Ukraine 2013'!$H$53),"",'Ukraine 2013'!$H$53)</f>
        <v/>
      </c>
      <c r="CC43" s="76">
        <f>IF(ISBLANK('Ukraine 2013'!$F$56),"",'Ukraine 2013'!$F$56)</f>
        <v>0.35933253980730795</v>
      </c>
      <c r="CD43" s="73" t="str">
        <f>IF(ISBLANK('Ukraine 2013'!$G$56),"",'Ukraine 2013'!$G$56)</f>
        <v xml:space="preserve">Comments:
</v>
      </c>
      <c r="CE43" s="76">
        <f>IF(ISBLANK('Ukraine 2013'!$F$57),"",'Ukraine 2013'!$F$57)</f>
        <v>0.56818181818181823</v>
      </c>
      <c r="CF43" s="73" t="str">
        <f>IF(ISBLANK('Ukraine 2013'!$G$57),"",'Ukraine 2013'!$G$57)</f>
        <v xml:space="preserve">Comments:
</v>
      </c>
      <c r="CG43" s="76">
        <f>IF(ISBLANK('Ukraine 2013'!$F$58),"",'Ukraine 2013'!$F$58)</f>
        <v>0.30743220977826208</v>
      </c>
      <c r="CH43" s="73" t="str">
        <f>IF(ISBLANK('Ukraine 2013'!$G$58),"",'Ukraine 2013'!$G$58)</f>
        <v>Comments: The estimated needs for contraceptive procurement for vulnerable populations (4 categories) in 2012 was $1,593,187 according to an analysis of budget requirements for the development of the State program "Reproductive Health of Nation" up to 2015".</v>
      </c>
      <c r="CI43" s="73" t="str">
        <f>IF(ISBLANK('Ukraine 2013'!$F$59),"",'Ukraine 2013'!$F$59)</f>
        <v>Yes</v>
      </c>
      <c r="CJ43" s="73" t="str">
        <f>IF(ISBLANK('Ukraine 2013'!$G$59),"",'Ukraine 2013'!$G$59)</f>
        <v xml:space="preserve">Comments:
</v>
      </c>
      <c r="CK43" s="73" t="str">
        <f>IF(ISBLANK('Ukraine 2013'!$F$61),"",'Ukraine 2013'!$F$61)</f>
        <v>The government (e.g., Central Medical Stores, MOH logistics unit, MOH procurement unit)</v>
      </c>
      <c r="CL43" s="73" t="str">
        <f>IF(ISBLANK('Ukraine 2013'!$F$62),"",'Ukraine 2013'!$F$62)</f>
        <v>MCH Department of Ministry of Health and Oblast Health Administrations in collaboration with Oblast FP Centers</v>
      </c>
      <c r="CM43" s="73" t="str">
        <f>IF(ISBLANK('Ukraine 2013'!$F$63),"",'Ukraine 2013'!$F$63)</f>
        <v>No</v>
      </c>
      <c r="CN43" s="73" t="str">
        <f>IF(ISBLANK('Ukraine 2013'!$D$64),"",'Ukraine 2013'!$D$64)</f>
        <v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CO43" s="106"/>
      <c r="CP43" s="77"/>
      <c r="CQ43" s="78" t="str">
        <f>IF(ISBLANK('Ukraine 2013'!$D$68),"",'Ukraine 2013'!$D$68)</f>
        <v>Yes</v>
      </c>
      <c r="CR43" s="78" t="str">
        <f>IF(ISBLANK('Ukraine 2013'!$D$69),"",'Ukraine 2013'!$D$69)</f>
        <v>Yes</v>
      </c>
      <c r="CS43" s="78" t="str">
        <f>IF(ISBLANK('Ukraine 2013'!$D$70),"",'Ukraine 2013'!$D$70)</f>
        <v>Yes</v>
      </c>
      <c r="CT43" s="78" t="str">
        <f>IF(ISBLANK('Ukraine 2013'!$D$71),"",'Ukraine 2013'!$D$71)</f>
        <v>No</v>
      </c>
      <c r="CU43" s="78" t="str">
        <f>IF(ISBLANK('Ukraine 2013'!$D$72),"",'Ukraine 2013'!$D$72)</f>
        <v>Yes</v>
      </c>
      <c r="CV43" s="78" t="str">
        <f>IF(ISBLANK('Ukraine 2013'!$D$73),"",'Ukraine 2013'!$D$73)</f>
        <v>Yes</v>
      </c>
      <c r="CW43" s="78" t="str">
        <f>IF(ISBLANK('Ukraine 2013'!$D$74),"",'Ukraine 2013'!$D$74)</f>
        <v>No</v>
      </c>
      <c r="CX43" s="78" t="str">
        <f>IF(ISBLANK('Ukraine 2013'!$D$75),"",'Ukraine 2013'!$D$75)</f>
        <v>Yes</v>
      </c>
      <c r="CY43" s="78" t="str">
        <f>IF(ISBLANK('Ukraine 2013'!$D$76),"",'Ukraine 2013'!$D$76)</f>
        <v>Yes</v>
      </c>
      <c r="CZ43" s="78" t="str">
        <f>IF(ISBLANK('Ukraine 2013'!$D$77),"",'Ukraine 2013'!$D$77)</f>
        <v>Yes</v>
      </c>
      <c r="DA43" s="78" t="str">
        <f>IF(ISBLANK('Ukraine 2013'!$D$78),"",'Ukraine 2013'!$D$78)</f>
        <v>No</v>
      </c>
      <c r="DB43" s="78" t="str">
        <f>IF(ISBLANK('Ukraine 2013'!$D$79),"",'Ukraine 2013'!$D$79)</f>
        <v>Vaginal ring, spermicides, patch</v>
      </c>
      <c r="DC43" s="77"/>
      <c r="DD43" s="78" t="str">
        <f>IF(ISBLANK('Ukraine 2013'!$F$68),"",'Ukraine 2013'!$F$68)</f>
        <v>Yes</v>
      </c>
      <c r="DE43" s="78" t="str">
        <f>IF(ISBLANK('Ukraine 2013'!$F$69),"",'Ukraine 2013'!$F$69)</f>
        <v>Yes</v>
      </c>
      <c r="DF43" s="78" t="str">
        <f>IF(ISBLANK('Ukraine 2013'!$F$70),"",'Ukraine 2013'!$F$70)</f>
        <v>Yes</v>
      </c>
      <c r="DG43" s="78" t="str">
        <f>IF(ISBLANK('Ukraine 2013'!$F$71),"",'Ukraine 2013'!$F$71)</f>
        <v>No</v>
      </c>
      <c r="DH43" s="78" t="str">
        <f>IF(ISBLANK('Ukraine 2013'!$F$72),"",'Ukraine 2013'!$F$72)</f>
        <v>Yes</v>
      </c>
      <c r="DI43" s="78" t="str">
        <f>IF(ISBLANK('Ukraine 2013'!$F$73),"",'Ukraine 2013'!$F$73)</f>
        <v>Yes</v>
      </c>
      <c r="DJ43" s="78" t="str">
        <f>IF(ISBLANK('Ukraine 2013'!$F$74),"",'Ukraine 2013'!$F$74)</f>
        <v>No</v>
      </c>
      <c r="DK43" s="78" t="str">
        <f>IF(ISBLANK('Ukraine 2013'!$F$75),"",'Ukraine 2013'!$F$75)</f>
        <v>Yes</v>
      </c>
      <c r="DL43" s="78" t="str">
        <f>IF(ISBLANK('Ukraine 2013'!$F$76),"",'Ukraine 2013'!$F$76)</f>
        <v>Yes</v>
      </c>
      <c r="DM43" s="78" t="str">
        <f>IF(ISBLANK('Ukraine 2013'!$F$77),"",'Ukraine 2013'!$F$77)</f>
        <v>Yes</v>
      </c>
      <c r="DN43" s="78" t="str">
        <f>IF(ISBLANK('Ukraine 2013'!$F$78),"",'Ukraine 2013'!$F$78)</f>
        <v>No</v>
      </c>
      <c r="DO43" s="78" t="str">
        <f>IF(ISBLANK('Ukraine 2013'!$F$79),"",'Ukraine 2013'!$F$79)</f>
        <v>Vaginal ring, spermicides, patch</v>
      </c>
      <c r="DP43" s="79"/>
      <c r="DQ43" s="78" t="str">
        <f>IF(ISBLANK('Ukraine 2013'!$G$68),"",'Ukraine 2013'!$G$68)</f>
        <v>No</v>
      </c>
      <c r="DR43" s="78" t="str">
        <f>IF(ISBLANK('Ukraine 2013'!$G$69),"",'Ukraine 2013'!$G$69)</f>
        <v>No</v>
      </c>
      <c r="DS43" s="78" t="str">
        <f>IF(ISBLANK('Ukraine 2013'!$G$70),"",'Ukraine 2013'!$G$70)</f>
        <v>No</v>
      </c>
      <c r="DT43" s="78" t="str">
        <f>IF(ISBLANK('Ukraine 2013'!$G$71),"",'Ukraine 2013'!$G$71)</f>
        <v>No</v>
      </c>
      <c r="DU43" s="78" t="str">
        <f>IF(ISBLANK('Ukraine 2013'!$G$72),"",'Ukraine 2013'!$G$72)</f>
        <v>No</v>
      </c>
      <c r="DV43" s="78" t="str">
        <f>IF(ISBLANK('Ukraine 2013'!$G$73),"",'Ukraine 2013'!$G$73)</f>
        <v>Yes</v>
      </c>
      <c r="DW43" s="78" t="str">
        <f>IF(ISBLANK('Ukraine 2013'!$G$74),"",'Ukraine 2013'!$G$74)</f>
        <v>Yes</v>
      </c>
      <c r="DX43" s="78" t="str">
        <f>IF(ISBLANK('Ukraine 2013'!$G$75),"",'Ukraine 2013'!$G$75)</f>
        <v>No</v>
      </c>
      <c r="DY43" s="78" t="str">
        <f>IF(ISBLANK('Ukraine 2013'!$G$76),"",'Ukraine 2013'!$G$76)</f>
        <v>No</v>
      </c>
      <c r="DZ43" s="78" t="str">
        <f>IF(ISBLANK('Ukraine 2013'!$G$77),"",'Ukraine 2013'!$G$77)</f>
        <v>No</v>
      </c>
      <c r="EA43" s="78" t="str">
        <f>IF(ISBLANK('Ukraine 2013'!$G$78),"",'Ukraine 2013'!$G$78)</f>
        <v>No</v>
      </c>
      <c r="EB43" s="78" t="str">
        <f>IF(ISBLANK('Ukraine 2013'!$G$79),"",'Ukraine 2013'!$G$79)</f>
        <v>No</v>
      </c>
      <c r="EC43" s="79"/>
      <c r="ED43" s="78" t="str">
        <f>IF(ISBLANK('Ukraine 2013'!$H$68),"",'Ukraine 2013'!$H$68)</f>
        <v>No</v>
      </c>
      <c r="EE43" s="78" t="str">
        <f>IF(ISBLANK('Ukraine 2013'!$H$69),"",'Ukraine 2013'!$H$69)</f>
        <v>No</v>
      </c>
      <c r="EF43" s="78" t="str">
        <f>IF(ISBLANK('Ukraine 2013'!$H$70),"",'Ukraine 2013'!$H$70)</f>
        <v>No</v>
      </c>
      <c r="EG43" s="78" t="str">
        <f>IF(ISBLANK('Ukraine 2013'!$H$71),"",'Ukraine 2013'!$H$71)</f>
        <v>No</v>
      </c>
      <c r="EH43" s="78" t="str">
        <f>IF(ISBLANK('Ukraine 2013'!$H$72),"",'Ukraine 2013'!$H$72)</f>
        <v>No</v>
      </c>
      <c r="EI43" s="78" t="str">
        <f>IF(ISBLANK('Ukraine 2013'!$H$73),"",'Ukraine 2013'!$H$73)</f>
        <v>No</v>
      </c>
      <c r="EJ43" s="78" t="str">
        <f>IF(ISBLANK('Ukraine 2013'!$H$74),"",'Ukraine 2013'!$H$74)</f>
        <v>No</v>
      </c>
      <c r="EK43" s="78" t="str">
        <f>IF(ISBLANK('Ukraine 2013'!$H$75),"",'Ukraine 2013'!$H$75)</f>
        <v>No</v>
      </c>
      <c r="EL43" s="78" t="str">
        <f>IF(ISBLANK('Ukraine 2013'!$H$76),"",'Ukraine 2013'!$H$76)</f>
        <v>No</v>
      </c>
      <c r="EM43" s="78" t="str">
        <f>IF(ISBLANK('Ukraine 2013'!$H$77),"",'Ukraine 2013'!$H$77)</f>
        <v>No</v>
      </c>
      <c r="EN43" s="78" t="str">
        <f>IF(ISBLANK('Ukraine 2013'!$H$78),"",'Ukraine 2013'!$H$78)</f>
        <v>No</v>
      </c>
      <c r="EO43" s="78" t="str">
        <f>IF(ISBLANK('Ukraine 2013'!$H$79),"",'Ukraine 2013'!$H$79)</f>
        <v>No</v>
      </c>
      <c r="EP43" s="78" t="str">
        <f>IF(ISBLANK('Ukraine 2013'!$D$80),"",'Ukraine 2013'!$D$80)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EQ43" s="80"/>
      <c r="ER43" s="81" t="str">
        <f>IF(ISBLANK('Ukraine 2013'!$H$82),"",'Ukraine 2013'!$H$82)</f>
        <v>No</v>
      </c>
      <c r="ES43" s="81" t="str">
        <f>IF(ISBLANK('Ukraine 2013'!$C$85),"",'Ukraine 2013'!$C$85)</f>
        <v/>
      </c>
      <c r="ET43" s="81" t="str">
        <f>IF(ISBLANK('Ukraine 2013'!$D$85),"",'Ukraine 2013'!$D$85)</f>
        <v/>
      </c>
      <c r="EU43" s="81" t="str">
        <f>IF(ISBLANK('Ukraine 2013'!$F$85),"",'Ukraine 2013'!$F$85)</f>
        <v/>
      </c>
      <c r="EV43" s="81" t="str">
        <f>IF(ISBLANK('Ukraine 2013'!$G$85),"",'Ukraine 2013'!$G$85)</f>
        <v/>
      </c>
      <c r="EW43" s="81" t="str">
        <f>IF(ISBLANK('Ukraine 2013'!$F$86),"",'Ukraine 2013'!$F$86)</f>
        <v>Yes</v>
      </c>
      <c r="EX43" s="81" t="str">
        <f>IF(ISBLANK('Ukraine 2013'!$E$87),"",'Ukraine 2013'!$E$87)</f>
        <v>Commercial sector</v>
      </c>
      <c r="EY43" s="81" t="str">
        <f>IF(ISBLANK('Ukraine 2013'!$E$88),"",'Ukraine 2013'!$E$88)</f>
        <v>There is no VAT for medical drug importation. However, there is a sales tax (10%) according to the January 2012 Cabinet of Ministers regulation. In addition, there is an import taxation for medical devices.</v>
      </c>
      <c r="EZ43" s="81" t="str">
        <f>IF(ISBLANK('Ukraine 2013'!$H$89),"",'Ukraine 2013'!$H$89)</f>
        <v>Yes</v>
      </c>
      <c r="FA43" s="81" t="str">
        <f>IF(ISBLANK('Ukraine 2013'!$D$90),"",'Ukraine 2013'!$D$90)</f>
        <v xml:space="preserve">The Ukraine law "On Advertising", article 21 does not allow advertising of prescription-based medicines, including contraceptives. </v>
      </c>
      <c r="FB43" s="81" t="str">
        <f>IF(ISBLANK('Ukraine 2013'!$H$91),"",'Ukraine 2013'!$H$91)</f>
        <v>Yes</v>
      </c>
      <c r="FC43" s="81" t="str">
        <f>IF(ISBLANK('Ukraine 2013'!$D$92),"",'Ukraine 2013'!$D$92)</f>
        <v xml:space="preserve">Drugs (including contraceptives) are exempted from the payment of VAT in Ukraine. Also, private companies have to be registered and licensed. This is a protection against counterfeit drugs. </v>
      </c>
      <c r="FD43" s="276"/>
      <c r="FE43" s="81" t="str">
        <f>IF(ISBLANK('Ukraine 2013'!$D$95),"",'Ukraine 2013'!$D$95)</f>
        <v>Midwife</v>
      </c>
      <c r="FF43" s="81" t="str">
        <f>IF(ISBLANK('Ukraine 2013'!$G$95),"",'Ukraine 2013'!$G$95)</f>
        <v>Doctor</v>
      </c>
      <c r="FG43" s="81" t="str">
        <f>IF(ISBLANK('Ukraine 2013'!$D$96),"",'Ukraine 2013'!$D$96)</f>
        <v>Doctor</v>
      </c>
      <c r="FH43" s="81" t="str">
        <f>IF(ISBLANK('Ukraine 2013'!$G$96),"",'Ukraine 2013'!$G$96)</f>
        <v>Doctor</v>
      </c>
      <c r="FI43" s="81" t="str">
        <f>IF(ISBLANK('Ukraine 2013'!$D$97),"",'Ukraine 2013'!$D$97)</f>
        <v>Not applicable</v>
      </c>
      <c r="FJ43" s="81" t="str">
        <f>IF(ISBLANK('Ukraine 2013'!$G$97),"",'Ukraine 2013'!$G$97)</f>
        <v>Not applicable</v>
      </c>
      <c r="FK43" s="81" t="str">
        <f>IF(ISBLANK('Ukraine 2013'!$D$98),"",'Ukraine 2013'!$D$98)</f>
        <v>Doctor</v>
      </c>
      <c r="FL43" s="81" t="str">
        <f>IF(ISBLANK('Ukraine 2013'!$G$98),"",'Ukraine 2013'!$G$98)</f>
        <v>Doctor</v>
      </c>
      <c r="FM43" s="81" t="str">
        <f>IF(ISBLANK('Ukraine 2013'!$D$99),"",'Ukraine 2013'!$D$99)</f>
        <v>Nurse</v>
      </c>
      <c r="FN43" s="81" t="str">
        <f>IF(ISBLANK('Ukraine 2013'!$G$99),"",'Ukraine 2013'!$G$99)</f>
        <v>Midwife</v>
      </c>
      <c r="FO43" s="81" t="str">
        <f>IF(ISBLANK('Ukraine 2013'!$D$100),"",'Ukraine 2013'!$D$100)</f>
        <v>Doctor</v>
      </c>
      <c r="FP43" s="81" t="str">
        <f>IF(ISBLANK('Ukraine 2013'!$G$100),"",'Ukraine 2013'!$G$100)</f>
        <v>Doctor</v>
      </c>
      <c r="FQ43" s="81" t="str">
        <f>IF(ISBLANK('Ukraine 2013'!$D$101),"",'Ukraine 2013'!$D$101)</f>
        <v>Doctor</v>
      </c>
      <c r="FR43" s="81" t="str">
        <f>IF(ISBLANK('Ukraine 2013'!$G$101),"",'Ukraine 2013'!$G$101)</f>
        <v>Doctor</v>
      </c>
      <c r="FS43" s="81" t="str">
        <f>IF(ISBLANK('Ukraine 2013'!$D$102),"",'Ukraine 2013'!$D$102)</f>
        <v>Not applicable</v>
      </c>
      <c r="FT43" s="81" t="str">
        <f>IF(ISBLANK('Ukraine 2013'!$G$102),"",'Ukraine 2013'!$G$102)</f>
        <v>Not applicable</v>
      </c>
      <c r="FU43" s="81" t="str">
        <f>IF(ISBLANK('Ukraine 2013'!$D$103),"",'Ukraine 2013'!$D$103)</f>
        <v>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FV43" s="87"/>
      <c r="FW43" s="81" t="str">
        <f>IF(ISBLANK('Ukraine 2013'!$D$106),"",'Ukraine 2013'!$D$106)</f>
        <v>No</v>
      </c>
      <c r="FX43" s="81" t="str">
        <f>IF(ISBLANK('Ukraine 2013'!$E$106),"",'Ukraine 2013'!$E$106)</f>
        <v/>
      </c>
      <c r="FY43" s="81" t="str">
        <f>IF(ISBLANK('Ukraine 2013'!$H$106),"",'Ukraine 2013'!$H$106)</f>
        <v/>
      </c>
      <c r="FZ43" s="81" t="str">
        <f>IF(ISBLANK('Ukraine 2013'!$D$107),"",'Ukraine 2013'!$D$107)</f>
        <v>No</v>
      </c>
      <c r="GA43" s="81" t="str">
        <f>IF(ISBLANK('Ukraine 2013'!$E$107),"",'Ukraine 2013'!$E$107)</f>
        <v/>
      </c>
      <c r="GB43" s="81" t="str">
        <f>IF(ISBLANK('Ukraine 2013'!$H$107),"",'Ukraine 2013'!$H$107)</f>
        <v/>
      </c>
      <c r="GC43" s="81" t="str">
        <f>IF(ISBLANK('Ukraine 2013'!$D$108),"",'Ukraine 2013'!$D$108)</f>
        <v>No</v>
      </c>
      <c r="GD43" s="81" t="str">
        <f>IF(ISBLANK('Ukraine 2013'!$E$108),"",'Ukraine 2013'!$E$108)</f>
        <v/>
      </c>
      <c r="GE43" s="81" t="str">
        <f>IF(ISBLANK('Ukraine 2013'!$H$108),"",'Ukraine 2013'!$H$108)</f>
        <v/>
      </c>
      <c r="GF43" s="82"/>
      <c r="GG43" s="81" t="str">
        <f>IF(ISBLANK('Ukraine 2013'!$G$111),"",'Ukraine 2013'!$G$111)</f>
        <v>No</v>
      </c>
      <c r="GH43" s="81" t="str">
        <f>IF(ISBLANK('Ukraine 2013'!$G$112),"",'Ukraine 2013'!$G$112)</f>
        <v>No</v>
      </c>
      <c r="GI43" s="81" t="str">
        <f>IF(ISBLANK('Ukraine 2013'!$G$113),"",'Ukraine 2013'!$G$113)</f>
        <v>Not applicable</v>
      </c>
      <c r="GJ43" s="81" t="str">
        <f>IF(ISBLANK('Ukraine 2013'!$D$114),"",'Ukraine 2013'!$D$114)</f>
        <v>Not applicable</v>
      </c>
      <c r="GK43" s="82"/>
      <c r="GL43" s="81" t="str">
        <f>IF(ISBLANK('Ukraine 2013'!$G$116),"",'Ukraine 2013'!$G$116)</f>
        <v>Yes</v>
      </c>
      <c r="GM43" s="81" t="str">
        <f>IF(ISBLANK('Ukraine 2013'!$G$117),"",'Ukraine 2013'!$G$117)</f>
        <v>Yes</v>
      </c>
      <c r="GN43" s="81" t="str">
        <f>IF(ISBLANK('Ukraine 2013'!$G$118),"",'Ukraine 2013'!$G$118)</f>
        <v>Yes</v>
      </c>
      <c r="GO43" s="81" t="str">
        <f>IF(ISBLANK('Ukraine 2013'!$G$119),"",'Ukraine 2013'!$G$119)</f>
        <v>No</v>
      </c>
      <c r="GP43" s="81" t="str">
        <f>IF(ISBLANK('Ukraine 2013'!$G$120),"",'Ukraine 2013'!$G$120)</f>
        <v>No</v>
      </c>
      <c r="GQ43" s="81" t="str">
        <f>IF(ISBLANK('Ukraine 2013'!$G$121),"",'Ukraine 2013'!$G$121)</f>
        <v>No</v>
      </c>
      <c r="GR43" s="81" t="str">
        <f>IF(ISBLANK('Ukraine 2013'!$G$122),"",'Ukraine 2013'!$G$122)</f>
        <v>No</v>
      </c>
      <c r="GS43" s="81" t="str">
        <f>IF(ISBLANK('Ukraine 2013'!$G$123),"",'Ukraine 2013'!$G$123)</f>
        <v>Yes</v>
      </c>
      <c r="GT43" s="81" t="str">
        <f>IF(ISBLANK('Ukraine 2013'!$G$124),"",'Ukraine 2013'!$G$124)</f>
        <v>No</v>
      </c>
      <c r="GU43" s="81" t="str">
        <f>IF(ISBLANK('Ukraine 2013'!$G$125),"",'Ukraine 2013'!$G$125)</f>
        <v>No</v>
      </c>
      <c r="GV43" s="81" t="str">
        <f>IF(ISBLANK('Ukraine 2013'!$F$126),"",'Ukraine 2013'!$F$126)</f>
        <v>Not applicable</v>
      </c>
      <c r="GW43" s="81">
        <f>IF(ISBLANK('Ukraine 2013'!$F$127),"",'Ukraine 2013'!$F$127)</f>
        <v>2009</v>
      </c>
      <c r="GX43" s="81" t="str">
        <f>IF(ISBLANK('Ukraine 2013'!$D$128),"",'Ukraine 2013'!$D$128)</f>
        <v>National Essential Medicine List</v>
      </c>
      <c r="GY43" s="81" t="str">
        <f>IF(ISBLANK('Ukraine 2013'!$D$129),"",'Ukraine 2013'!$D$129)</f>
        <v>Condoms and IUDs are not part of this list as Ukrainian legislation considers them to be medical devices. A list of essential medical devices does not exist.</v>
      </c>
      <c r="GZ43" s="82"/>
      <c r="HA43" s="81">
        <f>IF(ISBLANK('Ukraine 2013'!$F$131),"",'Ukraine 2013'!$F$131)</f>
        <v>2005</v>
      </c>
      <c r="HB43" s="81" t="str">
        <f>IF(ISBLANK('Ukraine 2013'!$G$132),"",'Ukraine 2013'!$G$132)</f>
        <v>Yes</v>
      </c>
      <c r="HC43" s="81" t="str">
        <f>IF(ISBLANK('Ukraine 2013'!$G$133),"",'Ukraine 2013'!$G$133)</f>
        <v>No</v>
      </c>
      <c r="HD43" s="81" t="str">
        <f>IF(ISBLANK('Ukraine 2013'!$G$134),"",'Ukraine 2013'!$G$134)</f>
        <v>No</v>
      </c>
      <c r="HE43" s="81" t="str">
        <f>IF(ISBLANK('Ukraine 2013'!$G$135),"",'Ukraine 2013'!$G$135)</f>
        <v>No</v>
      </c>
      <c r="HF43" s="81" t="str">
        <f>IF(ISBLANK('Ukraine 2013'!$D$136),"",'Ukraine 2013'!$D$136)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HG43" s="90"/>
      <c r="HH43" s="83" t="str">
        <f>IF(ISBLANK('Ukraine 2013'!$G$138),"",'Ukraine 2013'!$G$138)</f>
        <v>Don't know</v>
      </c>
      <c r="HI43" s="84"/>
      <c r="HJ43" s="83" t="str">
        <f>IF(ISBLANK('Ukraine 2013'!$G$140),"",'Ukraine 2013'!$G$140)</f>
        <v>Don't know</v>
      </c>
      <c r="HK43" s="83" t="str">
        <f>IF(ISBLANK('Ukraine 2013'!$G$141),"",'Ukraine 2013'!$G$141)</f>
        <v>Don't know</v>
      </c>
      <c r="HL43" s="83" t="str">
        <f>IF(ISBLANK('Ukraine 2013'!$G$142),"",'Ukraine 2013'!$G$142)</f>
        <v>Don't know</v>
      </c>
      <c r="HM43" s="83" t="str">
        <f>IF(ISBLANK('Ukraine 2013'!$G$143),"",'Ukraine 2013'!$G$143)</f>
        <v>Not applicable</v>
      </c>
      <c r="HN43" s="83" t="str">
        <f>IF(ISBLANK('Ukraine 2013'!$G$144),"",'Ukraine 2013'!$G$144)</f>
        <v>Don't know</v>
      </c>
      <c r="HO43" s="83" t="str">
        <f>IF(ISBLANK('Ukraine 2013'!$G$145),"",'Ukraine 2013'!$G$145)</f>
        <v>Don't know</v>
      </c>
      <c r="HP43" s="83" t="str">
        <f>IF(ISBLANK('Ukraine 2013'!$G$146),"",'Ukraine 2013'!$G$146)</f>
        <v>Not applicable</v>
      </c>
      <c r="HQ43" s="83" t="str">
        <f>IF(ISBLANK('Ukraine 2013'!$G$147),"",'Ukraine 2013'!$G$147)</f>
        <v>Don't know</v>
      </c>
      <c r="HR43" s="83" t="str">
        <f>IF(ISBLANK('Ukraine 2013'!$G$148),"",'Ukraine 2013'!$G$148)</f>
        <v>Not applicable</v>
      </c>
      <c r="HS43" s="83" t="str">
        <f>IF(ISBLANK('Ukraine 2013'!$F$149),"",'Ukraine 2013'!$F$149)</f>
        <v>Not applicable</v>
      </c>
      <c r="HT43" s="83" t="str">
        <f>IF(ISBLANK('Ukraine 2013'!$F$150),"",'Ukraine 2013'!$F$150)</f>
        <v>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v>
      </c>
      <c r="HU43" s="84"/>
      <c r="HV43" s="83" t="str">
        <f>IF(ISBLANK('Ukraine 2013'!$G$152),"",'Ukraine 2013'!$G$152)</f>
        <v>Don't know</v>
      </c>
      <c r="HW43" s="83" t="str">
        <f>IF(ISBLANK('Ukraine 2013'!$G$153),"",'Ukraine 2013'!$G$153)</f>
        <v>Don't know</v>
      </c>
      <c r="HX43" s="88" t="str">
        <f>IF(ISBLANK('Ukraine 2013'!$D$154),"",'Ukraine 2013'!$D$154)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v>
      </c>
      <c r="HY43" s="817" t="s">
        <v>274</v>
      </c>
    </row>
    <row r="44" spans="1:233" ht="39.950000000000003" customHeight="1">
      <c r="A44" s="846" t="s">
        <v>316</v>
      </c>
      <c r="B44" s="85"/>
      <c r="C44" s="72" t="str">
        <f>IF(ISBLANK('Yemen 2013'!$H$12),"",'Yemen 2013'!$H$12)</f>
        <v>Yes</v>
      </c>
      <c r="D44" s="72" t="str">
        <f>IF(ISBLANK('Yemen 2013'!$D$13),"",'Yemen 2013'!$D$13)</f>
        <v>Commodity Security group, a sub-group of RH technical committee</v>
      </c>
      <c r="E44" s="107"/>
      <c r="F44" s="72" t="str">
        <f>IF(ISBLANK('Yemen 2013'!$D$15),"",'Yemen 2013'!$D$15)</f>
        <v>Yes</v>
      </c>
      <c r="G44" s="72" t="str">
        <f>IF(ISBLANK('Yemen 2013'!$F$15),"",'Yemen 2013'!$F$15)</f>
        <v>Marie Stopes International - Yemen (MSI-Y)</v>
      </c>
      <c r="H44" s="72" t="str">
        <f>IF(ISBLANK('Yemen 2013'!$D$16),"",'Yemen 2013'!$D$16)</f>
        <v>Yes</v>
      </c>
      <c r="I44" s="72" t="str">
        <f>IF(ISBLANK('Yemen 2013'!$F$16),"",'Yemen 2013'!$F$16)</f>
        <v>Yemen Family Care Association and Yamaan (a local NGO franchising from MSI-Y)</v>
      </c>
      <c r="J44" s="72" t="str">
        <f>IF(ISBLANK('Yemen 2013'!$D$17),"",'Yemen 2013'!$D$17)</f>
        <v>No</v>
      </c>
      <c r="K44" s="72" t="str">
        <f>IF(ISBLANK('Yemen 2013'!$F$17),"",'Yemen 2013'!$F$17)</f>
        <v/>
      </c>
      <c r="L44" s="72" t="str">
        <f>IF(ISBLANK('Yemen 2013'!$D$18),"",'Yemen 2013'!$D$18)</f>
        <v>Yes</v>
      </c>
      <c r="M44" s="72" t="str">
        <f>IF(ISBLANK('Yemen 2013'!$F$18),"",'Yemen 2013'!$F$18)</f>
        <v>Deutsche Gesellschaft fur Internationale Zusammenarbeit (GIZ), Embassy of the Kingdom of Netherlands (EKN)</v>
      </c>
      <c r="N44" s="72" t="str">
        <f>IF(ISBLANK('Yemen 2013'!$D$19),"",'Yemen 2013'!$D$19)</f>
        <v>Yes</v>
      </c>
      <c r="O44" s="72" t="str">
        <f>IF(ISBLANK('Yemen 2013'!$F$19),"",'Yemen 2013'!$F$19)</f>
        <v>UNFPA</v>
      </c>
      <c r="P44" s="72" t="str">
        <f>IF(ISBLANK('Yemen 2013'!$D$20),"",'Yemen 2013'!$D$20)</f>
        <v>Yes</v>
      </c>
      <c r="Q44" s="72" t="str">
        <f>IF(ISBLANK('Yemen 2013'!$F$20),"",'Yemen 2013'!$F$20)</f>
        <v>Population Sector: Director of Supply, Director of FP; Curative Sector: Pharmacy Department, Drug Supply Program</v>
      </c>
      <c r="R44" s="72" t="str">
        <f>IF(ISBLANK('Yemen 2013'!$D$21),"",'Yemen 2013'!$D$21)</f>
        <v>Yes</v>
      </c>
      <c r="S44" s="72" t="str">
        <f>IF(ISBLANK('Yemen 2013'!$F$21),"",'Yemen 2013'!$F$21)</f>
        <v>Central warehouse</v>
      </c>
      <c r="T44" s="72" t="str">
        <f>IF(ISBLANK('Yemen 2013'!$D$22),"",'Yemen 2013'!$D$22)</f>
        <v>No</v>
      </c>
      <c r="U44" s="72" t="str">
        <f>IF(ISBLANK('Yemen 2013'!$F$22),"",'Yemen 2013'!$F$22)</f>
        <v/>
      </c>
      <c r="V44" s="72" t="str">
        <f>IF(ISBLANK('Yemen 2013'!$D$23),"",'Yemen 2013'!$D$23)</f>
        <v>No</v>
      </c>
      <c r="W44" s="72" t="str">
        <f>IF(ISBLANK('Yemen 2013'!$F$23),"",'Yemen 2013'!$F$23)</f>
        <v/>
      </c>
      <c r="X44" s="72" t="str">
        <f>IF(ISBLANK('Yemen 2013'!$H$24),"",'Yemen 2013'!$H$24)</f>
        <v>1-2 times</v>
      </c>
      <c r="Y44" s="72" t="str">
        <f>IF(ISBLANK('Yemen 2013'!$H$25),"",'Yemen 2013'!$H$25)</f>
        <v>No</v>
      </c>
      <c r="Z44" s="72" t="str">
        <f>IF(ISBLANK('Yemen 2013'!$D$26),"",'Yemen 2013'!$D$26)</f>
        <v>Yes</v>
      </c>
      <c r="AA44" s="72" t="str">
        <f>IF(ISBLANK('Yemen 2013'!$F$26),"",'Yemen 2013'!$F$26)</f>
        <v>Population Sector</v>
      </c>
      <c r="AB44" s="72" t="str">
        <f>IF(ISBLANK('Yemen 2013'!$H$26),"",'Yemen 2013'!$H$26)</f>
        <v>Deputy Minister for Population Sector</v>
      </c>
      <c r="AC44" s="86"/>
      <c r="AD44" s="73" t="str">
        <f>IF(ISBLANK('Yemen 2013'!$F$28),"",'Yemen 2013'!$F$28)</f>
        <v>January</v>
      </c>
      <c r="AE44" s="73" t="str">
        <f>IF(ISBLANK('Yemen 2013'!$H$28),"",'Yemen 2013'!$H$28)</f>
        <v>December</v>
      </c>
      <c r="AF44" s="371">
        <f>IF(ISBLANK('Yemen 2013'!$G$29),"",'Yemen 2013'!$G$29)</f>
        <v>2000000</v>
      </c>
      <c r="AG44" s="109" t="str">
        <f>IF(ISBLANK('Yemen 2013'!$E$30),"",'Yemen 2013'!$E$30)</f>
        <v>01/12 - 12/12</v>
      </c>
      <c r="AH44" s="109" t="str">
        <f>IF(ISBLANK('Yemen 2013'!$G$30),"",'Yemen 2013'!$G$30)</f>
        <v>Consultant through UNFPA</v>
      </c>
      <c r="AI44" s="109" t="str">
        <f>IF(ISBLANK('Yemen 2013'!$H$31),"",'Yemen 2013'!$H$31)</f>
        <v>No</v>
      </c>
      <c r="AJ44" s="74" t="str">
        <f>IF(ISBLANK('Yemen 2013'!$H$32),"",'Yemen 2013'!$H$32)</f>
        <v>Yes</v>
      </c>
      <c r="AK44" s="74">
        <f>IF(ISBLANK('Yemen 2013'!$E$35),"",'Yemen 2013'!$E$35)</f>
        <v>0</v>
      </c>
      <c r="AL44" s="73" t="str">
        <f>IF(ISBLANK('Yemen 2013'!$F$35),"",'Yemen 2013'!$F$35)</f>
        <v>01/12 - 12/12</v>
      </c>
      <c r="AM44" s="73" t="str">
        <f>IF(ISBLANK('Yemen 2013'!$G$35),"",'Yemen 2013'!$G$35)</f>
        <v/>
      </c>
      <c r="AN44" s="73" t="str">
        <f>IF(ISBLANK('Yemen 2013'!$H$35),"",'Yemen 2013'!$H$35)</f>
        <v/>
      </c>
      <c r="AO44" s="74">
        <f>IF(ISBLANK('Yemen 2013'!$E$36),"",'Yemen 2013'!$E$36)</f>
        <v>1300000</v>
      </c>
      <c r="AP44" s="73" t="str">
        <f>IF(ISBLANK('Yemen 2013'!$F$36),"",'Yemen 2013'!$F$36)</f>
        <v>01/12 - 12/12</v>
      </c>
      <c r="AQ44" s="73" t="str">
        <f>IF(ISBLANK('Yemen 2013'!$G$36),"",'Yemen 2013'!$G$36)</f>
        <v>Ministry records; RHTWG minutes</v>
      </c>
      <c r="AR44" s="73" t="str">
        <f>IF(ISBLANK('Yemen 2013'!$H$36),"",'Yemen 2013'!$H$36)</f>
        <v>Additional donor funds were "committed" but not accessible. The total amount cannot be confirmed at this time.</v>
      </c>
      <c r="AS44" s="74">
        <f>IF(ISBLANK('Yemen 2013'!$E$37),"",'Yemen 2013'!$E$37)</f>
        <v>1300000</v>
      </c>
      <c r="AT44" s="73" t="str">
        <f>IF(ISBLANK('Yemen 2013'!$H$37),"",'Yemen 2013'!$H$37)</f>
        <v/>
      </c>
      <c r="AU44" s="73" t="str">
        <f>IF(ISBLANK('Yemen 2013'!$H$38),"",'Yemen 2013'!$H$38)</f>
        <v>Yes</v>
      </c>
      <c r="AV44" s="73" t="str">
        <f>IF(ISBLANK('Yemen 2013'!$D$41),"",'Yemen 2013'!$D$41)</f>
        <v>No</v>
      </c>
      <c r="AW44" s="73" t="str">
        <f>IF(ISBLANK('Yemen 2013'!$D$42),"",'Yemen 2013'!$D$42)</f>
        <v>Not applicable</v>
      </c>
      <c r="AX44" s="74">
        <f>IF(ISBLANK('Yemen 2013'!$E$41),"",'Yemen 2013'!$E$41)</f>
        <v>0</v>
      </c>
      <c r="AY44" s="74" t="str">
        <f>IF(ISBLANK('Yemen 2013'!$F$41),"",'Yemen 2013'!$F$41)</f>
        <v>01/12 - 12/12</v>
      </c>
      <c r="AZ44" s="74" t="str">
        <f>IF(ISBLANK('Yemen 2013'!$G$41),"",'Yemen 2013'!$G$41)</f>
        <v/>
      </c>
      <c r="BA44" s="73" t="str">
        <f>IF(ISBLANK('Yemen 2013'!$H$41),"",'Yemen 2013'!$H$41)</f>
        <v/>
      </c>
      <c r="BB44" s="73" t="str">
        <f>IF(ISBLANK('Yemen 2013'!$D$43),"",'Yemen 2013'!$D$43)</f>
        <v>Yes</v>
      </c>
      <c r="BC44" s="74" t="str">
        <f>IF(ISBLANK('Yemen 2013'!$D$44),"",'Yemen 2013'!$D$44)</f>
        <v>UNFPA, EKN</v>
      </c>
      <c r="BD44" s="74">
        <f>IF(ISBLANK('Yemen 2013'!$E$43),"",'Yemen 2013'!$E$43)</f>
        <v>1300000</v>
      </c>
      <c r="BE44" s="74" t="str">
        <f>IF(ISBLANK('Yemen 2013'!$F$43),"",'Yemen 2013'!$F$43)</f>
        <v>01/12 - 12/12</v>
      </c>
      <c r="BF44" s="74" t="str">
        <f>IF(ISBLANK('Yemen 2013'!$G$43),"",'Yemen 2013'!$G$43)</f>
        <v>Procurement records; Donor records; RHI database</v>
      </c>
      <c r="BG44" s="73" t="str">
        <f>IF(ISBLANK('Yemen 2013'!$H$43),"",'Yemen 2013'!$H$43)</f>
        <v/>
      </c>
      <c r="BH44" s="763">
        <f>IF(ISBLANK('Yemen 2013'!$E$45),"",'Yemen 2013'!$E$45)</f>
        <v>1300000</v>
      </c>
      <c r="BI44" s="73" t="str">
        <f>IF(ISBLANK('Yemen 2013'!$H$45),"",'Yemen 2013'!$H$45)</f>
        <v/>
      </c>
      <c r="BJ44" s="75"/>
      <c r="BK44" s="73" t="str">
        <f>IF(ISBLANK('Yemen 2013'!$D$49),"",'Yemen 2013'!$D$49)</f>
        <v>No</v>
      </c>
      <c r="BL44" s="74" t="str">
        <f>IF(ISBLANK('Yemen 2013'!$D$50),"",'Yemen 2013'!$D$50)</f>
        <v>Not applicable</v>
      </c>
      <c r="BM44" s="74">
        <f>IF(ISBLANK('Yemen 2013'!$E$49),"",'Yemen 2013'!$E$49)</f>
        <v>0</v>
      </c>
      <c r="BN44" s="74" t="str">
        <f>IF(ISBLANK('Yemen 2013'!$F$49),"",'Yemen 2013'!$F$49)</f>
        <v>01/12 - 12/12</v>
      </c>
      <c r="BO44" s="74" t="str">
        <f>IF(ISBLANK('Yemen 2013'!$G$49),"",'Yemen 2013'!$G$49)</f>
        <v/>
      </c>
      <c r="BP44" s="73" t="str">
        <f>IF(ISBLANK('Yemen 2013'!$H$49),"",'Yemen 2013'!$H$49)</f>
        <v/>
      </c>
      <c r="BQ44" s="73" t="str">
        <f>IF(ISBLANK('Yemen 2013'!$D$51),"",'Yemen 2013'!$D$51)</f>
        <v>No</v>
      </c>
      <c r="BR44" s="74">
        <f>IF(ISBLANK('Yemen 2013'!$E$51),"",'Yemen 2013'!$E$51)</f>
        <v>0</v>
      </c>
      <c r="BS44" s="74" t="str">
        <f>IF(ISBLANK('Yemen 2013'!$F$51),"",'Yemen 2013'!$F$51)</f>
        <v>01/12 - 12/12</v>
      </c>
      <c r="BT44" s="89" t="str">
        <f>IF(ISBLANK('Yemen 2013'!$G$51),"",'Yemen 2013'!$G$51)</f>
        <v/>
      </c>
      <c r="BU44" s="74" t="str">
        <f>IF(ISBLANK('Yemen 2013'!$H$51),"",'Yemen 2013'!$H$51)</f>
        <v/>
      </c>
      <c r="BV44" s="73" t="str">
        <f>IF(ISBLANK('Yemen 2013'!$D$52),"",'Yemen 2013'!$D$52)</f>
        <v>No</v>
      </c>
      <c r="BW44" s="74">
        <f>IF(ISBLANK('Yemen 2013'!$E$52),"",'Yemen 2013'!$E$52)</f>
        <v>0</v>
      </c>
      <c r="BX44" s="73" t="str">
        <f>IF(ISBLANK('Yemen 2013'!$F$52),"",'Yemen 2013'!$F$52)</f>
        <v>01/12 - 12/12</v>
      </c>
      <c r="BY44" s="74" t="str">
        <f>IF(ISBLANK('Yemen 2013'!$G$52),"",'Yemen 2013'!$G$52)</f>
        <v/>
      </c>
      <c r="BZ44" s="74" t="str">
        <f>IF(ISBLANK('Yemen 2013'!$H$52),"",'Yemen 2013'!$H$52)</f>
        <v/>
      </c>
      <c r="CA44" s="763">
        <f>IF(ISBLANK('Yemen 2013'!$E$53),"",'Yemen 2013'!$E$53)</f>
        <v>0</v>
      </c>
      <c r="CB44" s="74" t="str">
        <f>IF(ISBLANK('Yemen 2013'!$H$53),"",'Yemen 2013'!$H$53)</f>
        <v/>
      </c>
      <c r="CC44" s="76">
        <f>IF(ISBLANK('Yemen 2013'!$F$56),"",'Yemen 2013'!$F$56)</f>
        <v>1</v>
      </c>
      <c r="CD44" s="73" t="str">
        <f>IF(ISBLANK('Yemen 2013'!$G$56),"",'Yemen 2013'!$G$56)</f>
        <v>Comments: Additional donor funds were committed but not made available for procurement during this period. The total amount of funding committed is not known at this time. All accessible funds were spent.</v>
      </c>
      <c r="CE44" s="76">
        <f>IF(ISBLANK('Yemen 2013'!$F$57),"",'Yemen 2013'!$F$57)</f>
        <v>0</v>
      </c>
      <c r="CF44" s="73" t="str">
        <f>IF(ISBLANK('Yemen 2013'!$G$57),"",'Yemen 2013'!$G$57)</f>
        <v xml:space="preserve">Comments:
</v>
      </c>
      <c r="CG44" s="76">
        <f>IF(ISBLANK('Yemen 2013'!$F$58),"",'Yemen 2013'!$F$58)</f>
        <v>0.65</v>
      </c>
      <c r="CH44" s="73" t="str">
        <f>IF(ISBLANK('Yemen 2013'!$G$58),"",'Yemen 2013'!$G$58)</f>
        <v xml:space="preserve">Comments: </v>
      </c>
      <c r="CI44" s="73" t="str">
        <f>IF(ISBLANK('Yemen 2013'!$F$59),"",'Yemen 2013'!$F$59)</f>
        <v/>
      </c>
      <c r="CJ44" s="73" t="str">
        <f>IF(ISBLANK('Yemen 2013'!$G$59),"",'Yemen 2013'!$G$59)</f>
        <v xml:space="preserve">Comments:
</v>
      </c>
      <c r="CK44" s="73" t="str">
        <f>IF(ISBLANK('Yemen 2013'!$F$61),"",'Yemen 2013'!$F$61)</f>
        <v>Third-party agent (e.g., UNFPA, Crown Agents)</v>
      </c>
      <c r="CL44" s="73" t="str">
        <f>IF(ISBLANK('Yemen 2013'!$F$62),"",'Yemen 2013'!$F$62)</f>
        <v>UNFPA</v>
      </c>
      <c r="CM44" s="73" t="str">
        <f>IF(ISBLANK('Yemen 2013'!$F$63),"",'Yemen 2013'!$F$63)</f>
        <v>No</v>
      </c>
      <c r="CN44" s="73" t="str">
        <f>IF(ISBLANK('Yemen 2013'!$D$64),"",'Yemen 2013'!$D$64)</f>
        <v/>
      </c>
      <c r="CO44" s="106"/>
      <c r="CP44" s="77"/>
      <c r="CQ44" s="78" t="str">
        <f>IF(ISBLANK('Yemen 2013'!$D$68),"",'Yemen 2013'!$D$68)</f>
        <v>Don't know</v>
      </c>
      <c r="CR44" s="78" t="str">
        <f>IF(ISBLANK('Yemen 2013'!$D$69),"",'Yemen 2013'!$D$69)</f>
        <v>Don't know</v>
      </c>
      <c r="CS44" s="78" t="str">
        <f>IF(ISBLANK('Yemen 2013'!$D$70),"",'Yemen 2013'!$D$70)</f>
        <v>Don't know</v>
      </c>
      <c r="CT44" s="78" t="str">
        <f>IF(ISBLANK('Yemen 2013'!$D$71),"",'Yemen 2013'!$D$71)</f>
        <v>Don't know</v>
      </c>
      <c r="CU44" s="78" t="str">
        <f>IF(ISBLANK('Yemen 2013'!$D$72),"",'Yemen 2013'!$D$72)</f>
        <v>Don't know</v>
      </c>
      <c r="CV44" s="78" t="str">
        <f>IF(ISBLANK('Yemen 2013'!$D$73),"",'Yemen 2013'!$D$73)</f>
        <v>Don't know</v>
      </c>
      <c r="CW44" s="78" t="str">
        <f>IF(ISBLANK('Yemen 2013'!$D$74),"",'Yemen 2013'!$D$74)</f>
        <v>Don't know</v>
      </c>
      <c r="CX44" s="78" t="str">
        <f>IF(ISBLANK('Yemen 2013'!$D$75),"",'Yemen 2013'!$D$75)</f>
        <v>Don't know</v>
      </c>
      <c r="CY44" s="78" t="str">
        <f>IF(ISBLANK('Yemen 2013'!$D$76),"",'Yemen 2013'!$D$76)</f>
        <v>Don't know</v>
      </c>
      <c r="CZ44" s="78" t="str">
        <f>IF(ISBLANK('Yemen 2013'!$D$77),"",'Yemen 2013'!$D$77)</f>
        <v>Don't know</v>
      </c>
      <c r="DA44" s="78" t="str">
        <f>IF(ISBLANK('Yemen 2013'!$D$78),"",'Yemen 2013'!$D$78)</f>
        <v>Don't know</v>
      </c>
      <c r="DB44" s="78" t="str">
        <f>IF(ISBLANK('Yemen 2013'!$D$79),"",'Yemen 2013'!$D$79)</f>
        <v/>
      </c>
      <c r="DC44" s="77"/>
      <c r="DD44" s="78" t="str">
        <f>IF(ISBLANK('Yemen 2013'!$F$68),"",'Yemen 2013'!$F$68)</f>
        <v>Yes</v>
      </c>
      <c r="DE44" s="78" t="str">
        <f>IF(ISBLANK('Yemen 2013'!$F$69),"",'Yemen 2013'!$F$69)</f>
        <v>Yes</v>
      </c>
      <c r="DF44" s="78" t="str">
        <f>IF(ISBLANK('Yemen 2013'!$F$70),"",'Yemen 2013'!$F$70)</f>
        <v>Yes</v>
      </c>
      <c r="DG44" s="78" t="str">
        <f>IF(ISBLANK('Yemen 2013'!$F$71),"",'Yemen 2013'!$F$71)</f>
        <v>Yes</v>
      </c>
      <c r="DH44" s="78" t="str">
        <f>IF(ISBLANK('Yemen 2013'!$F$72),"",'Yemen 2013'!$F$72)</f>
        <v>Yes</v>
      </c>
      <c r="DI44" s="78" t="str">
        <f>IF(ISBLANK('Yemen 2013'!$F$73),"",'Yemen 2013'!$F$73)</f>
        <v>Yes</v>
      </c>
      <c r="DJ44" s="78" t="str">
        <f>IF(ISBLANK('Yemen 2013'!$F$74),"",'Yemen 2013'!$F$74)</f>
        <v>No</v>
      </c>
      <c r="DK44" s="78" t="str">
        <f>IF(ISBLANK('Yemen 2013'!$F$75),"",'Yemen 2013'!$F$75)</f>
        <v>No</v>
      </c>
      <c r="DL44" s="78" t="str">
        <f>IF(ISBLANK('Yemen 2013'!$F$76),"",'Yemen 2013'!$F$76)</f>
        <v>Yes</v>
      </c>
      <c r="DM44" s="78" t="str">
        <f>IF(ISBLANK('Yemen 2013'!$F$77),"",'Yemen 2013'!$F$77)</f>
        <v>Yes</v>
      </c>
      <c r="DN44" s="78" t="str">
        <f>IF(ISBLANK('Yemen 2013'!$F$78),"",'Yemen 2013'!$F$78)</f>
        <v>No</v>
      </c>
      <c r="DO44" s="78" t="str">
        <f>IF(ISBLANK('Yemen 2013'!$F$79),"",'Yemen 2013'!$F$79)</f>
        <v/>
      </c>
      <c r="DP44" s="79"/>
      <c r="DQ44" s="78" t="str">
        <f>IF(ISBLANK('Yemen 2013'!$G$68),"",'Yemen 2013'!$G$68)</f>
        <v>Yes</v>
      </c>
      <c r="DR44" s="78" t="str">
        <f>IF(ISBLANK('Yemen 2013'!$G$69),"",'Yemen 2013'!$G$69)</f>
        <v>Yes</v>
      </c>
      <c r="DS44" s="78" t="str">
        <f>IF(ISBLANK('Yemen 2013'!$G$70),"",'Yemen 2013'!$G$70)</f>
        <v>Yes</v>
      </c>
      <c r="DT44" s="78" t="str">
        <f>IF(ISBLANK('Yemen 2013'!$G$71),"",'Yemen 2013'!$G$71)</f>
        <v>Yes</v>
      </c>
      <c r="DU44" s="78" t="str">
        <f>IF(ISBLANK('Yemen 2013'!$G$72),"",'Yemen 2013'!$G$72)</f>
        <v>Yes</v>
      </c>
      <c r="DV44" s="78" t="str">
        <f>IF(ISBLANK('Yemen 2013'!$G$73),"",'Yemen 2013'!$G$73)</f>
        <v>Yes</v>
      </c>
      <c r="DW44" s="78" t="str">
        <f>IF(ISBLANK('Yemen 2013'!$G$74),"",'Yemen 2013'!$G$74)</f>
        <v>No</v>
      </c>
      <c r="DX44" s="78" t="str">
        <f>IF(ISBLANK('Yemen 2013'!$G$75),"",'Yemen 2013'!$G$75)</f>
        <v>No</v>
      </c>
      <c r="DY44" s="78" t="str">
        <f>IF(ISBLANK('Yemen 2013'!$G$76),"",'Yemen 2013'!$G$76)</f>
        <v>No</v>
      </c>
      <c r="DZ44" s="78" t="str">
        <f>IF(ISBLANK('Yemen 2013'!$G$77),"",'Yemen 2013'!$G$77)</f>
        <v>No</v>
      </c>
      <c r="EA44" s="78" t="str">
        <f>IF(ISBLANK('Yemen 2013'!$G$78),"",'Yemen 2013'!$G$78)</f>
        <v>No</v>
      </c>
      <c r="EB44" s="78" t="str">
        <f>IF(ISBLANK('Yemen 2013'!$G$79),"",'Yemen 2013'!$G$79)</f>
        <v/>
      </c>
      <c r="EC44" s="79"/>
      <c r="ED44" s="78" t="str">
        <f>IF(ISBLANK('Yemen 2013'!$H$68),"",'Yemen 2013'!$H$68)</f>
        <v>Yes</v>
      </c>
      <c r="EE44" s="78" t="str">
        <f>IF(ISBLANK('Yemen 2013'!$H$69),"",'Yemen 2013'!$H$69)</f>
        <v>Yes</v>
      </c>
      <c r="EF44" s="78" t="str">
        <f>IF(ISBLANK('Yemen 2013'!$H$70),"",'Yemen 2013'!$H$70)</f>
        <v>Yes</v>
      </c>
      <c r="EG44" s="78" t="str">
        <f>IF(ISBLANK('Yemen 2013'!$H$71),"",'Yemen 2013'!$H$71)</f>
        <v>No</v>
      </c>
      <c r="EH44" s="78" t="str">
        <f>IF(ISBLANK('Yemen 2013'!$H$72),"",'Yemen 2013'!$H$72)</f>
        <v>Yes</v>
      </c>
      <c r="EI44" s="78" t="str">
        <f>IF(ISBLANK('Yemen 2013'!$H$73),"",'Yemen 2013'!$H$73)</f>
        <v>Yes</v>
      </c>
      <c r="EJ44" s="78" t="str">
        <f>IF(ISBLANK('Yemen 2013'!$H$74),"",'Yemen 2013'!$H$74)</f>
        <v>No</v>
      </c>
      <c r="EK44" s="78" t="str">
        <f>IF(ISBLANK('Yemen 2013'!$H$75),"",'Yemen 2013'!$H$75)</f>
        <v>No</v>
      </c>
      <c r="EL44" s="78" t="str">
        <f>IF(ISBLANK('Yemen 2013'!$H$76),"",'Yemen 2013'!$H$76)</f>
        <v>No</v>
      </c>
      <c r="EM44" s="78" t="str">
        <f>IF(ISBLANK('Yemen 2013'!$H$77),"",'Yemen 2013'!$H$77)</f>
        <v>No</v>
      </c>
      <c r="EN44" s="78" t="str">
        <f>IF(ISBLANK('Yemen 2013'!$H$78),"",'Yemen 2013'!$H$78)</f>
        <v>No</v>
      </c>
      <c r="EO44" s="78" t="str">
        <f>IF(ISBLANK('Yemen 2013'!$H$79),"",'Yemen 2013'!$H$79)</f>
        <v/>
      </c>
      <c r="EP44" s="78" t="str">
        <f>IF(ISBLANK('Yemen 2013'!$D$80),"",'Yemen 2013'!$D$80)</f>
        <v>The commercial sector information was not completed in the last couple years. Previously though, all methods were reported to be offered in the commercial sector except for female condoms, emergency contraceptives, and CycleBeads.</v>
      </c>
      <c r="EQ44" s="80"/>
      <c r="ER44" s="81" t="str">
        <f>IF(ISBLANK('Yemen 2013'!$H$82),"",'Yemen 2013'!$H$82)</f>
        <v>Yes</v>
      </c>
      <c r="ES44" s="81" t="str">
        <f>IF(ISBLANK('Yemen 2013'!$C$85),"",'Yemen 2013'!$C$85)</f>
        <v xml:space="preserve">National Reproductive Health Strategy </v>
      </c>
      <c r="ET44" s="81" t="str">
        <f>IF(ISBLANK('Yemen 2013'!$D$85),"",'Yemen 2013'!$D$85)</f>
        <v>2011-2015</v>
      </c>
      <c r="EU44" s="81" t="str">
        <f>IF(ISBLANK('Yemen 2013'!$F$85),"",'Yemen 2013'!$F$85)</f>
        <v>Yes</v>
      </c>
      <c r="EV44" s="81" t="str">
        <f>IF(ISBLANK('Yemen 2013'!$G$85),"",'Yemen 2013'!$G$85)</f>
        <v>Yes</v>
      </c>
      <c r="EW44" s="81" t="str">
        <f>IF(ISBLANK('Yemen 2013'!$F$86),"",'Yemen 2013'!$F$86)</f>
        <v>No</v>
      </c>
      <c r="EX44" s="81" t="str">
        <f>IF(ISBLANK('Yemen 2013'!$E$87),"",'Yemen 2013'!$E$87)</f>
        <v>Not applicable</v>
      </c>
      <c r="EY44" s="81" t="str">
        <f>IF(ISBLANK('Yemen 2013'!$E$88),"",'Yemen 2013'!$E$88)</f>
        <v>Not applicable</v>
      </c>
      <c r="EZ44" s="81" t="str">
        <f>IF(ISBLANK('Yemen 2013'!$H$89),"",'Yemen 2013'!$H$89)</f>
        <v>No</v>
      </c>
      <c r="FA44" s="81" t="str">
        <f>IF(ISBLANK('Yemen 2013'!$D$90),"",'Yemen 2013'!$D$90)</f>
        <v>Not applicable</v>
      </c>
      <c r="FB44" s="81" t="str">
        <f>IF(ISBLANK('Yemen 2013'!$H$91),"",'Yemen 2013'!$H$91)</f>
        <v>Yes</v>
      </c>
      <c r="FC44" s="81" t="str">
        <f>IF(ISBLANK('Yemen 2013'!$D$92),"",'Yemen 2013'!$D$92)</f>
        <v>Don't know</v>
      </c>
      <c r="FD44" s="276"/>
      <c r="FE44" s="81" t="str">
        <f>IF(ISBLANK('Yemen 2013'!$D$95),"",'Yemen 2013'!$D$95)</f>
        <v>Don't know</v>
      </c>
      <c r="FF44" s="81" t="str">
        <f>IF(ISBLANK('Yemen 2013'!$G$95),"",'Yemen 2013'!$G$95)</f>
        <v>Don't know</v>
      </c>
      <c r="FG44" s="81" t="str">
        <f>IF(ISBLANK('Yemen 2013'!$D$96),"",'Yemen 2013'!$D$96)</f>
        <v>Don't know</v>
      </c>
      <c r="FH44" s="81" t="str">
        <f>IF(ISBLANK('Yemen 2013'!$G$96),"",'Yemen 2013'!$G$96)</f>
        <v>Don't know</v>
      </c>
      <c r="FI44" s="81" t="str">
        <f>IF(ISBLANK('Yemen 2013'!$D$97),"",'Yemen 2013'!$D$97)</f>
        <v>Don't know</v>
      </c>
      <c r="FJ44" s="81" t="str">
        <f>IF(ISBLANK('Yemen 2013'!$G$97),"",'Yemen 2013'!$G$97)</f>
        <v>Don't know</v>
      </c>
      <c r="FK44" s="81" t="str">
        <f>IF(ISBLANK('Yemen 2013'!$D$98),"",'Yemen 2013'!$D$98)</f>
        <v>Don't know</v>
      </c>
      <c r="FL44" s="81" t="str">
        <f>IF(ISBLANK('Yemen 2013'!$G$98),"",'Yemen 2013'!$G$98)</f>
        <v>Don't know</v>
      </c>
      <c r="FM44" s="81" t="str">
        <f>IF(ISBLANK('Yemen 2013'!$D$99),"",'Yemen 2013'!$D$99)</f>
        <v>Don't know</v>
      </c>
      <c r="FN44" s="81" t="str">
        <f>IF(ISBLANK('Yemen 2013'!$G$99),"",'Yemen 2013'!$G$99)</f>
        <v>Don't know</v>
      </c>
      <c r="FO44" s="81" t="str">
        <f>IF(ISBLANK('Yemen 2013'!$D$100),"",'Yemen 2013'!$D$100)</f>
        <v>Not applicable</v>
      </c>
      <c r="FP44" s="81" t="str">
        <f>IF(ISBLANK('Yemen 2013'!$G$100),"",'Yemen 2013'!$G$100)</f>
        <v>Don't know</v>
      </c>
      <c r="FQ44" s="81" t="str">
        <f>IF(ISBLANK('Yemen 2013'!$D$101),"",'Yemen 2013'!$D$101)</f>
        <v>Don't know</v>
      </c>
      <c r="FR44" s="81" t="str">
        <f>IF(ISBLANK('Yemen 2013'!$G$101),"",'Yemen 2013'!$G$101)</f>
        <v>Don't know</v>
      </c>
      <c r="FS44" s="81" t="str">
        <f>IF(ISBLANK('Yemen 2013'!$D$102),"",'Yemen 2013'!$D$102)</f>
        <v>Not applicable</v>
      </c>
      <c r="FT44" s="81" t="str">
        <f>IF(ISBLANK('Yemen 2013'!$G$102),"",'Yemen 2013'!$G$102)</f>
        <v>Don't know</v>
      </c>
      <c r="FU44" s="81" t="str">
        <f>IF(ISBLANK('Yemen 2013'!$D$103),"",'Yemen 2013'!$D$103)</f>
        <v>No current information</v>
      </c>
      <c r="FV44" s="87"/>
      <c r="FW44" s="81" t="str">
        <f>IF(ISBLANK('Yemen 2013'!$D$106),"",'Yemen 2013'!$D$106)</f>
        <v>No</v>
      </c>
      <c r="FX44" s="81" t="str">
        <f>IF(ISBLANK('Yemen 2013'!$E$106),"",'Yemen 2013'!$E$106)</f>
        <v/>
      </c>
      <c r="FY44" s="81" t="str">
        <f>IF(ISBLANK('Yemen 2013'!$H$106),"",'Yemen 2013'!$H$106)</f>
        <v/>
      </c>
      <c r="FZ44" s="81" t="str">
        <f>IF(ISBLANK('Yemen 2013'!$D$107),"",'Yemen 2013'!$D$107)</f>
        <v>No</v>
      </c>
      <c r="GA44" s="81" t="str">
        <f>IF(ISBLANK('Yemen 2013'!$E$107),"",'Yemen 2013'!$E$107)</f>
        <v/>
      </c>
      <c r="GB44" s="81" t="str">
        <f>IF(ISBLANK('Yemen 2013'!$H$107),"",'Yemen 2013'!$H$107)</f>
        <v/>
      </c>
      <c r="GC44" s="81" t="str">
        <f>IF(ISBLANK('Yemen 2013'!$D$108),"",'Yemen 2013'!$D$108)</f>
        <v>No</v>
      </c>
      <c r="GD44" s="81" t="str">
        <f>IF(ISBLANK('Yemen 2013'!$E$108),"",'Yemen 2013'!$E$108)</f>
        <v/>
      </c>
      <c r="GE44" s="81" t="str">
        <f>IF(ISBLANK('Yemen 2013'!$H$108),"",'Yemen 2013'!$H$108)</f>
        <v/>
      </c>
      <c r="GF44" s="82"/>
      <c r="GG44" s="81" t="str">
        <f>IF(ISBLANK('Yemen 2013'!$G$111),"",'Yemen 2013'!$G$111)</f>
        <v>No</v>
      </c>
      <c r="GH44" s="81" t="str">
        <f>IF(ISBLANK('Yemen 2013'!$G$112),"",'Yemen 2013'!$G$112)</f>
        <v>No</v>
      </c>
      <c r="GI44" s="81" t="str">
        <f>IF(ISBLANK('Yemen 2013'!$G$113),"",'Yemen 2013'!$G$113)</f>
        <v>Not applicable</v>
      </c>
      <c r="GJ44" s="81" t="str">
        <f>IF(ISBLANK('Yemen 2013'!$D$114),"",'Yemen 2013'!$D$114)</f>
        <v>Not applicable</v>
      </c>
      <c r="GK44" s="82"/>
      <c r="GL44" s="81" t="str">
        <f>IF(ISBLANK('Yemen 2013'!$G$116),"",'Yemen 2013'!$G$116)</f>
        <v>Yes</v>
      </c>
      <c r="GM44" s="81" t="str">
        <f>IF(ISBLANK('Yemen 2013'!$G$117),"",'Yemen 2013'!$G$117)</f>
        <v>Yes</v>
      </c>
      <c r="GN44" s="81" t="str">
        <f>IF(ISBLANK('Yemen 2013'!$G$118),"",'Yemen 2013'!$G$118)</f>
        <v>Yes</v>
      </c>
      <c r="GO44" s="81" t="str">
        <f>IF(ISBLANK('Yemen 2013'!$G$119),"",'Yemen 2013'!$G$119)</f>
        <v>No</v>
      </c>
      <c r="GP44" s="81" t="str">
        <f>IF(ISBLANK('Yemen 2013'!$G$120),"",'Yemen 2013'!$G$120)</f>
        <v>Yes</v>
      </c>
      <c r="GQ44" s="81" t="str">
        <f>IF(ISBLANK('Yemen 2013'!$G$121),"",'Yemen 2013'!$G$121)</f>
        <v>Yes</v>
      </c>
      <c r="GR44" s="81" t="str">
        <f>IF(ISBLANK('Yemen 2013'!$G$122),"",'Yemen 2013'!$G$122)</f>
        <v>No</v>
      </c>
      <c r="GS44" s="81" t="str">
        <f>IF(ISBLANK('Yemen 2013'!$G$123),"",'Yemen 2013'!$G$123)</f>
        <v>No</v>
      </c>
      <c r="GT44" s="81" t="str">
        <f>IF(ISBLANK('Yemen 2013'!$G$124),"",'Yemen 2013'!$G$124)</f>
        <v>No</v>
      </c>
      <c r="GU44" s="81" t="str">
        <f>IF(ISBLANK('Yemen 2013'!$G$125),"",'Yemen 2013'!$G$125)</f>
        <v>No</v>
      </c>
      <c r="GV44" s="81" t="str">
        <f>IF(ISBLANK('Yemen 2013'!$F$126),"",'Yemen 2013'!$F$126)</f>
        <v>Not applicable</v>
      </c>
      <c r="GW44" s="81" t="str">
        <f>IF(ISBLANK('Yemen 2013'!$F$127),"",'Yemen 2013'!$F$127)</f>
        <v>Don't know</v>
      </c>
      <c r="GX44" s="81" t="str">
        <f>IF(ISBLANK('Yemen 2013'!$D$128),"",'Yemen 2013'!$D$128)</f>
        <v>National Drug List</v>
      </c>
      <c r="GY44" s="81" t="str">
        <f>IF(ISBLANK('Yemen 2013'!$D$129),"",'Yemen 2013'!$D$129)</f>
        <v>There is a plan to update the list.</v>
      </c>
      <c r="GZ44" s="82"/>
      <c r="HA44" s="81">
        <f>IF(ISBLANK('Yemen 2013'!$F$131),"",'Yemen 2013'!$F$131)</f>
        <v>2002</v>
      </c>
      <c r="HB44" s="81" t="str">
        <f>IF(ISBLANK('Yemen 2013'!$G$132),"",'Yemen 2013'!$G$132)</f>
        <v>Yes</v>
      </c>
      <c r="HC44" s="81" t="str">
        <f>IF(ISBLANK('Yemen 2013'!$G$133),"",'Yemen 2013'!$G$133)</f>
        <v>No</v>
      </c>
      <c r="HD44" s="81" t="str">
        <f>IF(ISBLANK('Yemen 2013'!$G$134),"",'Yemen 2013'!$G$134)</f>
        <v>No</v>
      </c>
      <c r="HE44" s="81" t="str">
        <f>IF(ISBLANK('Yemen 2013'!$G$135),"",'Yemen 2013'!$G$135)</f>
        <v>No</v>
      </c>
      <c r="HF44" s="81" t="str">
        <f>IF(ISBLANK('Yemen 2013'!$D$136),"",'Yemen 2013'!$D$136)</f>
        <v>Population status is one of the objectives under human resources development (p.118).</v>
      </c>
      <c r="HG44" s="90"/>
      <c r="HH44" s="83" t="str">
        <f>IF(ISBLANK('Yemen 2013'!$G$138),"",'Yemen 2013'!$G$138)</f>
        <v>Yes</v>
      </c>
      <c r="HI44" s="84"/>
      <c r="HJ44" s="83" t="str">
        <f>IF(ISBLANK('Yemen 2013'!$G$140),"",'Yemen 2013'!$G$140)</f>
        <v>No</v>
      </c>
      <c r="HK44" s="83" t="str">
        <f>IF(ISBLANK('Yemen 2013'!$G$141),"",'Yemen 2013'!$G$141)</f>
        <v>No</v>
      </c>
      <c r="HL44" s="83" t="str">
        <f>IF(ISBLANK('Yemen 2013'!$G$142),"",'Yemen 2013'!$G$142)</f>
        <v>Yes</v>
      </c>
      <c r="HM44" s="83" t="str">
        <f>IF(ISBLANK('Yemen 2013'!$G$143),"",'Yemen 2013'!$G$143)</f>
        <v>Yes</v>
      </c>
      <c r="HN44" s="83" t="str">
        <f>IF(ISBLANK('Yemen 2013'!$G$144),"",'Yemen 2013'!$G$144)</f>
        <v>Yes</v>
      </c>
      <c r="HO44" s="83" t="str">
        <f>IF(ISBLANK('Yemen 2013'!$G$145),"",'Yemen 2013'!$G$145)</f>
        <v>Yes</v>
      </c>
      <c r="HP44" s="83" t="str">
        <f>IF(ISBLANK('Yemen 2013'!$G$146),"",'Yemen 2013'!$G$146)</f>
        <v>Not applicable</v>
      </c>
      <c r="HQ44" s="83" t="str">
        <f>IF(ISBLANK('Yemen 2013'!$G$147),"",'Yemen 2013'!$G$147)</f>
        <v>Not applicable</v>
      </c>
      <c r="HR44" s="83" t="str">
        <f>IF(ISBLANK('Yemen 2013'!$G$148),"",'Yemen 2013'!$G$148)</f>
        <v>Not applicable</v>
      </c>
      <c r="HS44" s="83" t="str">
        <f>IF(ISBLANK('Yemen 2013'!$F$149),"",'Yemen 2013'!$F$149)</f>
        <v>01/12-12/12</v>
      </c>
      <c r="HT44" s="83" t="str">
        <f>IF(ISBLANK('Yemen 2013'!$F$150),"",'Yemen 2013'!$F$150)</f>
        <v>Central warehouse records</v>
      </c>
      <c r="HU44" s="84"/>
      <c r="HV44" s="83" t="str">
        <f>IF(ISBLANK('Yemen 2013'!$G$152),"",'Yemen 2013'!$G$152)</f>
        <v>Yes</v>
      </c>
      <c r="HW44" s="83" t="str">
        <f>IF(ISBLANK('Yemen 2013'!$G$153),"",'Yemen 2013'!$G$153)</f>
        <v>Yes</v>
      </c>
      <c r="HX44" s="88" t="str">
        <f>IF(ISBLANK('Yemen 2013'!$D$154),"",'Yemen 2013'!$D$154)</f>
        <v>Political instability and conflict in recent years has impacted the ability to procure and distribute commodities, resulting in widespread stockouts.</v>
      </c>
      <c r="HY44" s="765" t="s">
        <v>274</v>
      </c>
    </row>
    <row r="45" spans="1:233" ht="39.950000000000003" customHeight="1">
      <c r="A45" s="846" t="s">
        <v>317</v>
      </c>
      <c r="B45" s="85"/>
      <c r="C45" s="72" t="str">
        <f>IF(ISBLANK('Zambia 2013'!$H$12),"",'Zambia 2013'!$H$12)</f>
        <v>Yes</v>
      </c>
      <c r="D45" s="72" t="str">
        <f>IF(ISBLANK('Zambia 2013'!$D$13),"",'Zambia 2013'!$D$13)</f>
        <v>Reproductive Health Commodity Security Committee</v>
      </c>
      <c r="E45" s="107"/>
      <c r="F45" s="72" t="str">
        <f>IF(ISBLANK('Zambia 2013'!$D$15),"",'Zambia 2013'!$D$15)</f>
        <v>Yes</v>
      </c>
      <c r="G45" s="72" t="str">
        <f>IF(ISBLANK('Zambia 2013'!$F$15),"",'Zambia 2013'!$F$15)</f>
        <v>Society for Family Health</v>
      </c>
      <c r="H45" s="72" t="str">
        <f>IF(ISBLANK('Zambia 2013'!$D$16),"",'Zambia 2013'!$D$16)</f>
        <v>Yes</v>
      </c>
      <c r="I45" s="72" t="str">
        <f>IF(ISBLANK('Zambia 2013'!$F$16),"",'Zambia 2013'!$F$16)</f>
        <v>Planned Parenthood Association (PPAZ), Marie Stopes International, USAID | DELIVER PROJECT, Zambia Prevention Care and Treatment II (ZPCT II), Center for Infectious Diseases Research in Zambia (CIDRZ), Zambia Integrated State Safety Programme, Family Health International (FHI360)</v>
      </c>
      <c r="J45" s="72" t="str">
        <f>IF(ISBLANK('Zambia 2013'!$D$17),"",'Zambia 2013'!$D$17)</f>
        <v>No</v>
      </c>
      <c r="K45" s="72" t="str">
        <f>IF(ISBLANK('Zambia 2013'!$F$17),"",'Zambia 2013'!$F$17)</f>
        <v/>
      </c>
      <c r="L45" s="72" t="str">
        <f>IF(ISBLANK('Zambia 2013'!$D$18),"",'Zambia 2013'!$D$18)</f>
        <v>Yes</v>
      </c>
      <c r="M45" s="72" t="str">
        <f>IF(ISBLANK('Zambia 2013'!$F$18),"",'Zambia 2013'!$F$18)</f>
        <v>Global Fund, DFID, USAID</v>
      </c>
      <c r="N45" s="72" t="str">
        <f>IF(ISBLANK('Zambia 2013'!$D$19),"",'Zambia 2013'!$D$19)</f>
        <v>Yes</v>
      </c>
      <c r="O45" s="72" t="str">
        <f>IF(ISBLANK('Zambia 2013'!$F$19),"",'Zambia 2013'!$F$19)</f>
        <v>UNFPA, UNICEF, WHO</v>
      </c>
      <c r="P45" s="72" t="str">
        <f>IF(ISBLANK('Zambia 2013'!$D$20),"",'Zambia 2013'!$D$20)</f>
        <v>Yes</v>
      </c>
      <c r="Q45" s="72" t="str">
        <f>IF(ISBLANK('Zambia 2013'!$F$20),"",'Zambia 2013'!$F$20)</f>
        <v>Reproductive and Child Health (under the new  Ministry of Community Development, Mother and Child Health); Pharmacy under Ministry of Health</v>
      </c>
      <c r="R45" s="72" t="str">
        <f>IF(ISBLANK('Zambia 2013'!$D$21),"",'Zambia 2013'!$D$21)</f>
        <v>Yes</v>
      </c>
      <c r="S45" s="72" t="str">
        <f>IF(ISBLANK('Zambia 2013'!$F$21),"",'Zambia 2013'!$F$21)</f>
        <v>Medical Stores Limited (MSL) - Central Warehouse</v>
      </c>
      <c r="T45" s="72" t="str">
        <f>IF(ISBLANK('Zambia 2013'!$D$22),"",'Zambia 2013'!$D$22)</f>
        <v>Yes</v>
      </c>
      <c r="U45" s="72" t="str">
        <f>IF(ISBLANK('Zambia 2013'!$F$22),"",'Zambia 2013'!$F$22)</f>
        <v>Ministry of Finance and National Planning</v>
      </c>
      <c r="V45" s="72" t="str">
        <f>IF(ISBLANK('Zambia 2013'!$D$23),"",'Zambia 2013'!$D$23)</f>
        <v/>
      </c>
      <c r="W45" s="72" t="str">
        <f>IF(ISBLANK('Zambia 2013'!$F$23),"",'Zambia 2013'!$F$23)</f>
        <v/>
      </c>
      <c r="X45" s="72" t="str">
        <f>IF(ISBLANK('Zambia 2013'!$H$24),"",'Zambia 2013'!$H$24)</f>
        <v>6 or more times</v>
      </c>
      <c r="Y45" s="72" t="str">
        <f>IF(ISBLANK('Zambia 2013'!$H$25),"",'Zambia 2013'!$H$25)</f>
        <v>No</v>
      </c>
      <c r="Z45" s="72" t="str">
        <f>IF(ISBLANK('Zambia 2013'!$D$26),"",'Zambia 2013'!$D$26)</f>
        <v>Yes</v>
      </c>
      <c r="AA45" s="72" t="str">
        <f>IF(ISBLANK('Zambia 2013'!$F$26),"",'Zambia 2013'!$F$26)</f>
        <v>Ministry of Community Development, Mother and Child Health</v>
      </c>
      <c r="AB45" s="72" t="str">
        <f>IF(ISBLANK('Zambia 2013'!$H$26),"",'Zambia 2013'!$H$26)</f>
        <v>MCH Specialist</v>
      </c>
      <c r="AC45" s="86"/>
      <c r="AD45" s="73" t="str">
        <f>IF(ISBLANK('Zambia 2013'!$F$28),"",'Zambia 2013'!$F$28)</f>
        <v>October</v>
      </c>
      <c r="AE45" s="73" t="str">
        <f>IF(ISBLANK('Zambia 2013'!$H$28),"",'Zambia 2013'!$H$28)</f>
        <v>September</v>
      </c>
      <c r="AF45" s="371" t="str">
        <f>IF(ISBLANK('Zambia 2013'!$G$29),"",'Zambia 2013'!$G$29)</f>
        <v>$7,241,002</v>
      </c>
      <c r="AG45" s="109" t="str">
        <f>IF(ISBLANK('Zambia 2013'!$E$30),"",'Zambia 2013'!$E$30)</f>
        <v>1/12 - 12/12</v>
      </c>
      <c r="AH45" s="109" t="str">
        <f>IF(ISBLANK('Zambia 2013'!$G$30),"",'Zambia 2013'!$G$30)</f>
        <v>Ministry of Heath supported by USAID | DELIVER PROJECT</v>
      </c>
      <c r="AI45" s="109" t="str">
        <f>IF(ISBLANK('Zambia 2013'!$H$31),"",'Zambia 2013'!$H$31)</f>
        <v>No</v>
      </c>
      <c r="AJ45" s="74" t="str">
        <f>IF(ISBLANK('Zambia 2013'!$H$32),"",'Zambia 2013'!$H$32)</f>
        <v>No</v>
      </c>
      <c r="AK45" s="74">
        <f>IF(ISBLANK('Zambia 2013'!$E$35),"",'Zambia 2013'!$E$35)</f>
        <v>0</v>
      </c>
      <c r="AL45" s="73" t="str">
        <f>IF(ISBLANK('Zambia 2013'!$F$35),"",'Zambia 2013'!$F$35)</f>
        <v>1/12 - 12/12</v>
      </c>
      <c r="AM45" s="73" t="str">
        <f>IF(ISBLANK('Zambia 2013'!$G$35),"",'Zambia 2013'!$G$35)</f>
        <v/>
      </c>
      <c r="AN45" s="73" t="str">
        <f>IF(ISBLANK('Zambia 2013'!$H$35),"",'Zambia 2013'!$H$35)</f>
        <v/>
      </c>
      <c r="AO45" s="74">
        <f>IF(ISBLANK('Zambia 2013'!$E$36),"",'Zambia 2013'!$E$36)</f>
        <v>0</v>
      </c>
      <c r="AP45" s="73" t="str">
        <f>IF(ISBLANK('Zambia 2013'!$F$36),"",'Zambia 2013'!$F$36)</f>
        <v>1/12 - 12/12</v>
      </c>
      <c r="AQ45" s="73" t="str">
        <f>IF(ISBLANK('Zambia 2013'!$G$36),"",'Zambia 2013'!$G$36)</f>
        <v>Ministry of Heallth Zambia Annual Forecast and Quantification Report January 2013</v>
      </c>
      <c r="AR45" s="73" t="str">
        <f>IF(ISBLANK('Zambia 2013'!$H$36),"",'Zambia 2013'!$H$36)</f>
        <v/>
      </c>
      <c r="AS45" s="74">
        <f>IF(ISBLANK('Zambia 2013'!$E$37),"",'Zambia 2013'!$E$37)</f>
        <v>0</v>
      </c>
      <c r="AT45" s="73" t="str">
        <f>IF(ISBLANK('Zambia 2013'!$H$37),"",'Zambia 2013'!$H$37)</f>
        <v/>
      </c>
      <c r="AU45" s="73" t="str">
        <f>IF(ISBLANK('Zambia 2013'!$H$38),"",'Zambia 2013'!$H$38)</f>
        <v>No</v>
      </c>
      <c r="AV45" s="73" t="str">
        <f>IF(ISBLANK('Zambia 2013'!$D$41),"",'Zambia 2013'!$D$41)</f>
        <v>No</v>
      </c>
      <c r="AW45" s="73" t="str">
        <f>IF(ISBLANK('Zambia 2013'!$D$42),"",'Zambia 2013'!$D$42)</f>
        <v>Not applicable</v>
      </c>
      <c r="AX45" s="74">
        <f>IF(ISBLANK('Zambia 2013'!$E$41),"",'Zambia 2013'!$E$41)</f>
        <v>0</v>
      </c>
      <c r="AY45" s="74" t="str">
        <f>IF(ISBLANK('Zambia 2013'!$F$41),"",'Zambia 2013'!$F$41)</f>
        <v>1/12 - 12/12</v>
      </c>
      <c r="AZ45" s="74" t="str">
        <f>IF(ISBLANK('Zambia 2013'!$G$41),"",'Zambia 2013'!$G$41)</f>
        <v/>
      </c>
      <c r="BA45" s="73" t="str">
        <f>IF(ISBLANK('Zambia 2013'!$H$41),"",'Zambia 2013'!$H$41)</f>
        <v/>
      </c>
      <c r="BB45" s="73" t="str">
        <f>IF(ISBLANK('Zambia 2013'!$D$43),"",'Zambia 2013'!$D$43)</f>
        <v>No</v>
      </c>
      <c r="BC45" s="74" t="str">
        <f>IF(ISBLANK('Zambia 2013'!$D$44),"",'Zambia 2013'!$D$44)</f>
        <v>Not applicable</v>
      </c>
      <c r="BD45" s="74">
        <f>IF(ISBLANK('Zambia 2013'!$E$43),"",'Zambia 2013'!$E$43)</f>
        <v>0</v>
      </c>
      <c r="BE45" s="74" t="str">
        <f>IF(ISBLANK('Zambia 2013'!$F$43),"",'Zambia 2013'!$F$43)</f>
        <v>1/12 - 12/12</v>
      </c>
      <c r="BF45" s="74" t="str">
        <f>IF(ISBLANK('Zambia 2013'!$G$43),"",'Zambia 2013'!$G$43)</f>
        <v>PipeLine</v>
      </c>
      <c r="BG45" s="73" t="str">
        <f>IF(ISBLANK('Zambia 2013'!$H$43),"",'Zambia 2013'!$H$43)</f>
        <v/>
      </c>
      <c r="BH45" s="763">
        <f>IF(ISBLANK('Zambia 2013'!$E$45),"",'Zambia 2013'!$E$45)</f>
        <v>0</v>
      </c>
      <c r="BI45" s="73" t="str">
        <f>IF(ISBLANK('Zambia 2013'!$H$45),"",'Zambia 2013'!$H$45)</f>
        <v/>
      </c>
      <c r="BJ45" s="75"/>
      <c r="BK45" s="73" t="str">
        <f>IF(ISBLANK('Zambia 2013'!$D$49),"",'Zambia 2013'!$D$49)</f>
        <v>Yes</v>
      </c>
      <c r="BL45" s="74" t="str">
        <f>IF(ISBLANK('Zambia 2013'!$D$50),"",'Zambia 2013'!$D$50)</f>
        <v>UNFPA, DfID, USAID, Global Fund</v>
      </c>
      <c r="BM45" s="74">
        <f>IF(ISBLANK('Zambia 2013'!$E$49),"",'Zambia 2013'!$E$49)</f>
        <v>4003427</v>
      </c>
      <c r="BN45" s="74" t="str">
        <f>IF(ISBLANK('Zambia 2013'!$F$49),"",'Zambia 2013'!$F$49)</f>
        <v>1/12 - 12/12</v>
      </c>
      <c r="BO45" s="74" t="str">
        <f>IF(ISBLANK('Zambia 2013'!$G$49),"",'Zambia 2013'!$G$49)</f>
        <v/>
      </c>
      <c r="BP45" s="73" t="str">
        <f>IF(ISBLANK('Zambia 2013'!$H$49),"",'Zambia 2013'!$H$49)</f>
        <v/>
      </c>
      <c r="BQ45" s="73" t="str">
        <f>IF(ISBLANK('Zambia 2013'!$D$51),"",'Zambia 2013'!$D$51)</f>
        <v>No</v>
      </c>
      <c r="BR45" s="74">
        <f>IF(ISBLANK('Zambia 2013'!$E$51),"",'Zambia 2013'!$E$51)</f>
        <v>0</v>
      </c>
      <c r="BS45" s="74" t="str">
        <f>IF(ISBLANK('Zambia 2013'!$F$51),"",'Zambia 2013'!$F$51)</f>
        <v>1/12 - 12/12</v>
      </c>
      <c r="BT45" s="89" t="str">
        <f>IF(ISBLANK('Zambia 2013'!$G$51),"",'Zambia 2013'!$G$51)</f>
        <v/>
      </c>
      <c r="BU45" s="74" t="str">
        <f>IF(ISBLANK('Zambia 2013'!$H$51),"",'Zambia 2013'!$H$51)</f>
        <v/>
      </c>
      <c r="BV45" s="73" t="str">
        <f>IF(ISBLANK('Zambia 2013'!$D$52),"",'Zambia 2013'!$D$52)</f>
        <v>Yes</v>
      </c>
      <c r="BW45" s="74">
        <f>IF(ISBLANK('Zambia 2013'!$E$52),"",'Zambia 2013'!$E$52)</f>
        <v>513553</v>
      </c>
      <c r="BX45" s="73" t="str">
        <f>IF(ISBLANK('Zambia 2013'!$F$52),"",'Zambia 2013'!$F$52)</f>
        <v>1/12 - 12/12</v>
      </c>
      <c r="BY45" s="74" t="str">
        <f>IF(ISBLANK('Zambia 2013'!$G$52),"",'Zambia 2013'!$G$52)</f>
        <v>PipeLine</v>
      </c>
      <c r="BZ45" s="74" t="str">
        <f>IF(ISBLANK('Zambia 2013'!$H$52),"",'Zambia 2013'!$H$52)</f>
        <v>GF R8 Yr 1</v>
      </c>
      <c r="CA45" s="763">
        <f>IF(ISBLANK('Zambia 2013'!$E$53),"",'Zambia 2013'!$E$53)</f>
        <v>4516980</v>
      </c>
      <c r="CB45" s="74" t="str">
        <f>IF(ISBLANK('Zambia 2013'!$H$53),"",'Zambia 2013'!$H$53)</f>
        <v/>
      </c>
      <c r="CC45" s="76">
        <f>IF(ISBLANK('Zambia 2013'!$F$56),"",'Zambia 2013'!$F$56)</f>
        <v>0</v>
      </c>
      <c r="CD45" s="73" t="str">
        <f>IF(ISBLANK('Zambia 2013'!$G$56),"",'Zambia 2013'!$G$56)</f>
        <v xml:space="preserve">Comments:
</v>
      </c>
      <c r="CE45" s="76" t="str">
        <f>IF(ISBLANK('Zambia 2013'!$F$57),"",'Zambia 2013'!$F$57)</f>
        <v>Not applicable</v>
      </c>
      <c r="CF45" s="73" t="str">
        <f>IF(ISBLANK('Zambia 2013'!$G$57),"",'Zambia 2013'!$G$57)</f>
        <v xml:space="preserve">Comments:
</v>
      </c>
      <c r="CG45" s="76">
        <f>IF(ISBLANK('Zambia 2013'!$F$58),"",'Zambia 2013'!$F$58)</f>
        <v>0.62380593183098143</v>
      </c>
      <c r="CH45" s="73" t="str">
        <f>IF(ISBLANK('Zambia 2013'!$G$58),"",'Zambia 2013'!$G$58)</f>
        <v xml:space="preserve">Comments: </v>
      </c>
      <c r="CI45" s="73" t="str">
        <f>IF(ISBLANK('Zambia 2013'!$F$59),"",'Zambia 2013'!$F$59)</f>
        <v>Yes</v>
      </c>
      <c r="CJ45" s="73" t="str">
        <f>IF(ISBLANK('Zambia 2013'!$G$59),"",'Zambia 2013'!$G$59)</f>
        <v>There was a funding gap of $2,724,022.</v>
      </c>
      <c r="CK45" s="73" t="str">
        <f>IF(ISBLANK('Zambia 2013'!$F$61),"",'Zambia 2013'!$F$61)</f>
        <v>Not applicable</v>
      </c>
      <c r="CL45" s="73" t="str">
        <f>IF(ISBLANK('Zambia 2013'!$F$62),"",'Zambia 2013'!$F$62)</f>
        <v>Not applicable</v>
      </c>
      <c r="CM45" s="73" t="str">
        <f>IF(ISBLANK('Zambia 2013'!$F$63),"",'Zambia 2013'!$F$63)</f>
        <v>Not applicable</v>
      </c>
      <c r="CN45" s="73" t="str">
        <f>IF(ISBLANK('Zambia 2013'!$D$64),"",'Zambia 2013'!$D$64)</f>
        <v xml:space="preserve"> USG, GF funds and UNFPA procured contraceptives in 2012 for MOH.</v>
      </c>
      <c r="CO45" s="106"/>
      <c r="CP45" s="77"/>
      <c r="CQ45" s="78" t="str">
        <f>IF(ISBLANK('Zambia 2013'!$D$68),"",'Zambia 2013'!$D$68)</f>
        <v>Yes</v>
      </c>
      <c r="CR45" s="78" t="str">
        <f>IF(ISBLANK('Zambia 2013'!$D$69),"",'Zambia 2013'!$D$69)</f>
        <v>Yes</v>
      </c>
      <c r="CS45" s="78" t="str">
        <f>IF(ISBLANK('Zambia 2013'!$D$70),"",'Zambia 2013'!$D$70)</f>
        <v>Yes</v>
      </c>
      <c r="CT45" s="78" t="str">
        <f>IF(ISBLANK('Zambia 2013'!$D$71),"",'Zambia 2013'!$D$71)</f>
        <v>Yes</v>
      </c>
      <c r="CU45" s="78" t="str">
        <f>IF(ISBLANK('Zambia 2013'!$D$72),"",'Zambia 2013'!$D$72)</f>
        <v>Yes</v>
      </c>
      <c r="CV45" s="78" t="str">
        <f>IF(ISBLANK('Zambia 2013'!$D$73),"",'Zambia 2013'!$D$73)</f>
        <v>Yes</v>
      </c>
      <c r="CW45" s="78" t="str">
        <f>IF(ISBLANK('Zambia 2013'!$D$74),"",'Zambia 2013'!$D$74)</f>
        <v>Yes</v>
      </c>
      <c r="CX45" s="78" t="str">
        <f>IF(ISBLANK('Zambia 2013'!$D$75),"",'Zambia 2013'!$D$75)</f>
        <v>Yes</v>
      </c>
      <c r="CY45" s="78" t="str">
        <f>IF(ISBLANK('Zambia 2013'!$D$76),"",'Zambia 2013'!$D$76)</f>
        <v>Don't know</v>
      </c>
      <c r="CZ45" s="78" t="str">
        <f>IF(ISBLANK('Zambia 2013'!$D$77),"",'Zambia 2013'!$D$77)</f>
        <v>Don't know</v>
      </c>
      <c r="DA45" s="78" t="str">
        <f>IF(ISBLANK('Zambia 2013'!$D$78),"",'Zambia 2013'!$D$78)</f>
        <v>Don't know</v>
      </c>
      <c r="DB45" s="78" t="str">
        <f>IF(ISBLANK('Zambia 2013'!$D$79),"",'Zambia 2013'!$D$79)</f>
        <v>No</v>
      </c>
      <c r="DC45" s="77"/>
      <c r="DD45" s="78" t="str">
        <f>IF(ISBLANK('Zambia 2013'!$F$68),"",'Zambia 2013'!$F$68)</f>
        <v>Yes</v>
      </c>
      <c r="DE45" s="78" t="str">
        <f>IF(ISBLANK('Zambia 2013'!$F$69),"",'Zambia 2013'!$F$69)</f>
        <v>Yes</v>
      </c>
      <c r="DF45" s="78" t="str">
        <f>IF(ISBLANK('Zambia 2013'!$F$70),"",'Zambia 2013'!$F$70)</f>
        <v>Yes</v>
      </c>
      <c r="DG45" s="78" t="str">
        <f>IF(ISBLANK('Zambia 2013'!$F$71),"",'Zambia 2013'!$F$71)</f>
        <v>Yes</v>
      </c>
      <c r="DH45" s="78" t="str">
        <f>IF(ISBLANK('Zambia 2013'!$F$72),"",'Zambia 2013'!$F$72)</f>
        <v>Yes</v>
      </c>
      <c r="DI45" s="78" t="str">
        <f>IF(ISBLANK('Zambia 2013'!$F$73),"",'Zambia 2013'!$F$73)</f>
        <v>Yes</v>
      </c>
      <c r="DJ45" s="78" t="str">
        <f>IF(ISBLANK('Zambia 2013'!$F$74),"",'Zambia 2013'!$F$74)</f>
        <v>Yes</v>
      </c>
      <c r="DK45" s="78" t="str">
        <f>IF(ISBLANK('Zambia 2013'!$F$75),"",'Zambia 2013'!$F$75)</f>
        <v>Yes</v>
      </c>
      <c r="DL45" s="78" t="str">
        <f>IF(ISBLANK('Zambia 2013'!$F$76),"",'Zambia 2013'!$F$76)</f>
        <v>Yes</v>
      </c>
      <c r="DM45" s="78" t="str">
        <f>IF(ISBLANK('Zambia 2013'!$F$77),"",'Zambia 2013'!$F$77)</f>
        <v>Yes</v>
      </c>
      <c r="DN45" s="78" t="str">
        <f>IF(ISBLANK('Zambia 2013'!$F$78),"",'Zambia 2013'!$F$78)</f>
        <v>No</v>
      </c>
      <c r="DO45" s="78" t="str">
        <f>IF(ISBLANK('Zambia 2013'!$F$79),"",'Zambia 2013'!$F$79)</f>
        <v>No</v>
      </c>
      <c r="DP45" s="79"/>
      <c r="DQ45" s="78" t="str">
        <f>IF(ISBLANK('Zambia 2013'!$G$68),"",'Zambia 2013'!$G$68)</f>
        <v>Yes</v>
      </c>
      <c r="DR45" s="78" t="str">
        <f>IF(ISBLANK('Zambia 2013'!$G$69),"",'Zambia 2013'!$G$69)</f>
        <v>Yes</v>
      </c>
      <c r="DS45" s="78" t="str">
        <f>IF(ISBLANK('Zambia 2013'!$G$70),"",'Zambia 2013'!$G$70)</f>
        <v>Yes</v>
      </c>
      <c r="DT45" s="78" t="str">
        <f>IF(ISBLANK('Zambia 2013'!$G$71),"",'Zambia 2013'!$G$71)</f>
        <v>Yes</v>
      </c>
      <c r="DU45" s="78" t="str">
        <f>IF(ISBLANK('Zambia 2013'!$G$72),"",'Zambia 2013'!$G$72)</f>
        <v>Yes</v>
      </c>
      <c r="DV45" s="78" t="str">
        <f>IF(ISBLANK('Zambia 2013'!$G$73),"",'Zambia 2013'!$G$73)</f>
        <v>Yes</v>
      </c>
      <c r="DW45" s="78" t="str">
        <f>IF(ISBLANK('Zambia 2013'!$G$74),"",'Zambia 2013'!$G$74)</f>
        <v>Yes</v>
      </c>
      <c r="DX45" s="78" t="str">
        <f>IF(ISBLANK('Zambia 2013'!$G$75),"",'Zambia 2013'!$G$75)</f>
        <v>Don't know</v>
      </c>
      <c r="DY45" s="78" t="str">
        <f>IF(ISBLANK('Zambia 2013'!$G$76),"",'Zambia 2013'!$G$76)</f>
        <v>Don't know</v>
      </c>
      <c r="DZ45" s="78" t="str">
        <f>IF(ISBLANK('Zambia 2013'!$G$77),"",'Zambia 2013'!$G$77)</f>
        <v>Don't know</v>
      </c>
      <c r="EA45" s="78" t="str">
        <f>IF(ISBLANK('Zambia 2013'!$G$78),"",'Zambia 2013'!$G$78)</f>
        <v>No</v>
      </c>
      <c r="EB45" s="78" t="str">
        <f>IF(ISBLANK('Zambia 2013'!$G$79),"",'Zambia 2013'!$G$79)</f>
        <v>No</v>
      </c>
      <c r="EC45" s="79"/>
      <c r="ED45" s="78" t="str">
        <f>IF(ISBLANK('Zambia 2013'!$H$68),"",'Zambia 2013'!$H$68)</f>
        <v>Yes</v>
      </c>
      <c r="EE45" s="78" t="str">
        <f>IF(ISBLANK('Zambia 2013'!$H$69),"",'Zambia 2013'!$H$69)</f>
        <v>Yes</v>
      </c>
      <c r="EF45" s="78" t="str">
        <f>IF(ISBLANK('Zambia 2013'!$H$70),"",'Zambia 2013'!$H$70)</f>
        <v>Yes</v>
      </c>
      <c r="EG45" s="78" t="str">
        <f>IF(ISBLANK('Zambia 2013'!$H$71),"",'Zambia 2013'!$H$71)</f>
        <v>Yes</v>
      </c>
      <c r="EH45" s="78" t="str">
        <f>IF(ISBLANK('Zambia 2013'!$H$72),"",'Zambia 2013'!$H$72)</f>
        <v>Yes</v>
      </c>
      <c r="EI45" s="78" t="str">
        <f>IF(ISBLANK('Zambia 2013'!$H$73),"",'Zambia 2013'!$H$73)</f>
        <v>Yes</v>
      </c>
      <c r="EJ45" s="78" t="str">
        <f>IF(ISBLANK('Zambia 2013'!$H$74),"",'Zambia 2013'!$H$74)</f>
        <v>Yes</v>
      </c>
      <c r="EK45" s="78" t="str">
        <f>IF(ISBLANK('Zambia 2013'!$H$75),"",'Zambia 2013'!$H$75)</f>
        <v>No</v>
      </c>
      <c r="EL45" s="78" t="str">
        <f>IF(ISBLANK('Zambia 2013'!$H$76),"",'Zambia 2013'!$H$76)</f>
        <v>No</v>
      </c>
      <c r="EM45" s="78" t="str">
        <f>IF(ISBLANK('Zambia 2013'!$H$77),"",'Zambia 2013'!$H$77)</f>
        <v>No</v>
      </c>
      <c r="EN45" s="78" t="str">
        <f>IF(ISBLANK('Zambia 2013'!$H$78),"",'Zambia 2013'!$H$78)</f>
        <v>No</v>
      </c>
      <c r="EO45" s="78" t="str">
        <f>IF(ISBLANK('Zambia 2013'!$H$79),"",'Zambia 2013'!$H$79)</f>
        <v>No</v>
      </c>
      <c r="EP45" s="78" t="str">
        <f>IF(ISBLANK('Zambia 2013'!$D$80),"",'Zambia 2013'!$D$80)</f>
        <v/>
      </c>
      <c r="EQ45" s="80"/>
      <c r="ER45" s="81" t="str">
        <f>IF(ISBLANK('Zambia 2013'!$H$82),"",'Zambia 2013'!$H$82)</f>
        <v>Yes</v>
      </c>
      <c r="ES45" s="81" t="str">
        <f>IF(ISBLANK('Zambia 2013'!$C$85),"",'Zambia 2013'!$C$85)</f>
        <v>Reproductive Health Commodity Security</v>
      </c>
      <c r="ET45" s="81" t="str">
        <f>IF(ISBLANK('Zambia 2013'!$D$85),"",'Zambia 2013'!$D$85)</f>
        <v>2011-2015</v>
      </c>
      <c r="EU45" s="81" t="str">
        <f>IF(ISBLANK('Zambia 2013'!$F$85),"",'Zambia 2013'!$F$85)</f>
        <v>No</v>
      </c>
      <c r="EV45" s="81" t="str">
        <f>IF(ISBLANK('Zambia 2013'!$G$85),"",'Zambia 2013'!$G$85)</f>
        <v>No</v>
      </c>
      <c r="EW45" s="81" t="str">
        <f>IF(ISBLANK('Zambia 2013'!$F$86),"",'Zambia 2013'!$F$86)</f>
        <v>Don't know</v>
      </c>
      <c r="EX45" s="81" t="str">
        <f>IF(ISBLANK('Zambia 2013'!$E$87),"",'Zambia 2013'!$E$87)</f>
        <v>Don't know</v>
      </c>
      <c r="EY45" s="81" t="str">
        <f>IF(ISBLANK('Zambia 2013'!$E$88),"",'Zambia 2013'!$E$88)</f>
        <v>Don't know</v>
      </c>
      <c r="EZ45" s="81" t="str">
        <f>IF(ISBLANK('Zambia 2013'!$H$89),"",'Zambia 2013'!$H$89)</f>
        <v>Yes</v>
      </c>
      <c r="FA45" s="81" t="str">
        <f>IF(ISBLANK('Zambia 2013'!$D$90),"",'Zambia 2013'!$D$90)</f>
        <v>Advertising of contraceptives is not allowed, with the exception of IEC/BCC for health promotion and/or education.</v>
      </c>
      <c r="FB45" s="81" t="str">
        <f>IF(ISBLANK('Zambia 2013'!$H$91),"",'Zambia 2013'!$H$91)</f>
        <v>Yes</v>
      </c>
      <c r="FC45" s="81" t="str">
        <f>IF(ISBLANK('Zambia 2013'!$D$92),"",'Zambia 2013'!$D$92)</f>
        <v xml:space="preserve">Sale/distribution of contraceptives restricted to retail pharmacies and private clinics. Only condoms are sold in supermarkets and drugstores. </v>
      </c>
      <c r="FD45" s="276"/>
      <c r="FE45" s="81" t="str">
        <f>IF(ISBLANK('Zambia 2013'!$D$95),"",'Zambia 2013'!$D$95)</f>
        <v>Community health worker</v>
      </c>
      <c r="FF45" s="81" t="str">
        <f>IF(ISBLANK('Zambia 2013'!$G$95),"",'Zambia 2013'!$G$95)</f>
        <v>Don't know</v>
      </c>
      <c r="FG45" s="81" t="str">
        <f>IF(ISBLANK('Zambia 2013'!$D$96),"",'Zambia 2013'!$D$96)</f>
        <v>Nurse</v>
      </c>
      <c r="FH45" s="81" t="str">
        <f>IF(ISBLANK('Zambia 2013'!$G$96),"",'Zambia 2013'!$G$96)</f>
        <v>Not applicable</v>
      </c>
      <c r="FI45" s="81" t="str">
        <f>IF(ISBLANK('Zambia 2013'!$D$97),"",'Zambia 2013'!$D$97)</f>
        <v>Nurse</v>
      </c>
      <c r="FJ45" s="81" t="str">
        <f>IF(ISBLANK('Zambia 2013'!$G$97),"",'Zambia 2013'!$G$97)</f>
        <v>Not applicable</v>
      </c>
      <c r="FK45" s="81" t="str">
        <f>IF(ISBLANK('Zambia 2013'!$D$98),"",'Zambia 2013'!$D$98)</f>
        <v>Nurse</v>
      </c>
      <c r="FL45" s="81" t="str">
        <f>IF(ISBLANK('Zambia 2013'!$G$98),"",'Zambia 2013'!$G$98)</f>
        <v>Not applicable</v>
      </c>
      <c r="FM45" s="81" t="str">
        <f>IF(ISBLANK('Zambia 2013'!$D$99),"",'Zambia 2013'!$D$99)</f>
        <v>Community health worker</v>
      </c>
      <c r="FN45" s="81" t="str">
        <f>IF(ISBLANK('Zambia 2013'!$G$99),"",'Zambia 2013'!$G$99)</f>
        <v>Nurse</v>
      </c>
      <c r="FO45" s="81" t="str">
        <f>IF(ISBLANK('Zambia 2013'!$D$100),"",'Zambia 2013'!$D$100)</f>
        <v>Nurse</v>
      </c>
      <c r="FP45" s="81" t="str">
        <f>IF(ISBLANK('Zambia 2013'!$G$100),"",'Zambia 2013'!$G$100)</f>
        <v>Don't know</v>
      </c>
      <c r="FQ45" s="81" t="str">
        <f>IF(ISBLANK('Zambia 2013'!$D$101),"",'Zambia 2013'!$D$101)</f>
        <v>Doctor</v>
      </c>
      <c r="FR45" s="81" t="str">
        <f>IF(ISBLANK('Zambia 2013'!$G$101),"",'Zambia 2013'!$G$101)</f>
        <v>Don't know</v>
      </c>
      <c r="FS45" s="81" t="str">
        <f>IF(ISBLANK('Zambia 2013'!$D$102),"",'Zambia 2013'!$D$102)</f>
        <v>Don't know</v>
      </c>
      <c r="FT45" s="81" t="str">
        <f>IF(ISBLANK('Zambia 2013'!$G$102),"",'Zambia 2013'!$G$102)</f>
        <v>Don't know</v>
      </c>
      <c r="FU45" s="81" t="str">
        <f>IF(ISBLANK('Zambia 2013'!$D$103),"",'Zambia 2013'!$D$103)</f>
        <v>Insertion of IUDs and implants is restricted: only trained nurses/doctors are allowed to provide services with regard to these methods of contraception.</v>
      </c>
      <c r="FV45" s="87"/>
      <c r="FW45" s="81" t="str">
        <f>IF(ISBLANK('Zambia 2013'!$D$106),"",'Zambia 2013'!$D$106)</f>
        <v>No</v>
      </c>
      <c r="FX45" s="81" t="str">
        <f>IF(ISBLANK('Zambia 2013'!$E$106),"",'Zambia 2013'!$E$106)</f>
        <v/>
      </c>
      <c r="FY45" s="81" t="str">
        <f>IF(ISBLANK('Zambia 2013'!$H$106),"",'Zambia 2013'!$H$106)</f>
        <v/>
      </c>
      <c r="FZ45" s="81" t="str">
        <f>IF(ISBLANK('Zambia 2013'!$D$107),"",'Zambia 2013'!$D$107)</f>
        <v>No</v>
      </c>
      <c r="GA45" s="81" t="str">
        <f>IF(ISBLANK('Zambia 2013'!$E$107),"",'Zambia 2013'!$E$107)</f>
        <v/>
      </c>
      <c r="GB45" s="81" t="str">
        <f>IF(ISBLANK('Zambia 2013'!$H$107),"",'Zambia 2013'!$H$107)</f>
        <v/>
      </c>
      <c r="GC45" s="81" t="str">
        <f>IF(ISBLANK('Zambia 2013'!$D$108),"",'Zambia 2013'!$D$108)</f>
        <v>No</v>
      </c>
      <c r="GD45" s="81" t="str">
        <f>IF(ISBLANK('Zambia 2013'!$E$108),"",'Zambia 2013'!$E$108)</f>
        <v/>
      </c>
      <c r="GE45" s="81" t="str">
        <f>IF(ISBLANK('Zambia 2013'!$H$108),"",'Zambia 2013'!$H$108)</f>
        <v/>
      </c>
      <c r="GF45" s="82"/>
      <c r="GG45" s="81" t="str">
        <f>IF(ISBLANK('Zambia 2013'!$G$111),"",'Zambia 2013'!$G$111)</f>
        <v>No</v>
      </c>
      <c r="GH45" s="81" t="str">
        <f>IF(ISBLANK('Zambia 2013'!$G$112),"",'Zambia 2013'!$G$112)</f>
        <v>No</v>
      </c>
      <c r="GI45" s="81" t="str">
        <f>IF(ISBLANK('Zambia 2013'!$G$113),"",'Zambia 2013'!$G$113)</f>
        <v>Not applicable</v>
      </c>
      <c r="GJ45" s="81" t="str">
        <f>IF(ISBLANK('Zambia 2013'!$D$114),"",'Zambia 2013'!$D$114)</f>
        <v>Not applicable</v>
      </c>
      <c r="GK45" s="82"/>
      <c r="GL45" s="81" t="str">
        <f>IF(ISBLANK('Zambia 2013'!$G$116),"",'Zambia 2013'!$G$116)</f>
        <v>Yes</v>
      </c>
      <c r="GM45" s="81" t="str">
        <f>IF(ISBLANK('Zambia 2013'!$G$117),"",'Zambia 2013'!$G$117)</f>
        <v>Yes</v>
      </c>
      <c r="GN45" s="81" t="str">
        <f>IF(ISBLANK('Zambia 2013'!$G$118),"",'Zambia 2013'!$G$118)</f>
        <v>Yes</v>
      </c>
      <c r="GO45" s="81" t="str">
        <f>IF(ISBLANK('Zambia 2013'!$G$119),"",'Zambia 2013'!$G$119)</f>
        <v>Yes</v>
      </c>
      <c r="GP45" s="81" t="str">
        <f>IF(ISBLANK('Zambia 2013'!$G$120),"",'Zambia 2013'!$G$120)</f>
        <v>Yes</v>
      </c>
      <c r="GQ45" s="81" t="str">
        <f>IF(ISBLANK('Zambia 2013'!$G$121),"",'Zambia 2013'!$G$121)</f>
        <v>Yes</v>
      </c>
      <c r="GR45" s="81" t="str">
        <f>IF(ISBLANK('Zambia 2013'!$G$122),"",'Zambia 2013'!$G$122)</f>
        <v>Yes</v>
      </c>
      <c r="GS45" s="81" t="str">
        <f>IF(ISBLANK('Zambia 2013'!$G$123),"",'Zambia 2013'!$G$123)</f>
        <v>Yes</v>
      </c>
      <c r="GT45" s="81" t="str">
        <f>IF(ISBLANK('Zambia 2013'!$G$124),"",'Zambia 2013'!$G$124)</f>
        <v>No</v>
      </c>
      <c r="GU45" s="81" t="str">
        <f>IF(ISBLANK('Zambia 2013'!$G$125),"",'Zambia 2013'!$G$125)</f>
        <v>No</v>
      </c>
      <c r="GV45" s="81" t="str">
        <f>IF(ISBLANK('Zambia 2013'!$F$126),"",'Zambia 2013'!$F$126)</f>
        <v>Not applicable</v>
      </c>
      <c r="GW45" s="81">
        <f>IF(ISBLANK('Zambia 2013'!$F$127),"",'Zambia 2013'!$F$127)</f>
        <v>2012</v>
      </c>
      <c r="GX45" s="81" t="str">
        <f>IF(ISBLANK('Zambia 2013'!$D$128),"",'Zambia 2013'!$D$128)</f>
        <v>Essential Medicines List</v>
      </c>
      <c r="GY45" s="81" t="str">
        <f>IF(ISBLANK('Zambia 2013'!$D$129),"",'Zambia 2013'!$D$129)</f>
        <v/>
      </c>
      <c r="GZ45" s="82"/>
      <c r="HA45" s="81">
        <f>IF(ISBLANK('Zambia 2013'!$F$131),"",'Zambia 2013'!$F$131)</f>
        <v>2007</v>
      </c>
      <c r="HB45" s="81" t="str">
        <f>IF(ISBLANK('Zambia 2013'!$G$132),"",'Zambia 2013'!$G$132)</f>
        <v>No</v>
      </c>
      <c r="HC45" s="81" t="str">
        <f>IF(ISBLANK('Zambia 2013'!$G$133),"",'Zambia 2013'!$G$133)</f>
        <v>No</v>
      </c>
      <c r="HD45" s="81" t="str">
        <f>IF(ISBLANK('Zambia 2013'!$G$134),"",'Zambia 2013'!$G$134)</f>
        <v>No</v>
      </c>
      <c r="HE45" s="81" t="str">
        <f>IF(ISBLANK('Zambia 2013'!$G$135),"",'Zambia 2013'!$G$135)</f>
        <v>No</v>
      </c>
      <c r="HF45" s="81" t="str">
        <f>IF(ISBLANK('Zambia 2013'!$D$136),"",'Zambia 2013'!$D$136)</f>
        <v>Reproductive health is integrated within the health component (p.179).</v>
      </c>
      <c r="HG45" s="90"/>
      <c r="HH45" s="83" t="str">
        <f>IF(ISBLANK('Zambia 2013'!$G$138),"",'Zambia 2013'!$G$138)</f>
        <v>No</v>
      </c>
      <c r="HI45" s="84"/>
      <c r="HJ45" s="83" t="str">
        <f>IF(ISBLANK('Zambia 2013'!$G$140),"",'Zambia 2013'!$G$140)</f>
        <v>No</v>
      </c>
      <c r="HK45" s="83" t="str">
        <f>IF(ISBLANK('Zambia 2013'!$G$141),"",'Zambia 2013'!$G$141)</f>
        <v>No</v>
      </c>
      <c r="HL45" s="83" t="str">
        <f>IF(ISBLANK('Zambia 2013'!$G$142),"",'Zambia 2013'!$G$142)</f>
        <v>No</v>
      </c>
      <c r="HM45" s="83" t="str">
        <f>IF(ISBLANK('Zambia 2013'!$G$143),"",'Zambia 2013'!$G$143)</f>
        <v>No</v>
      </c>
      <c r="HN45" s="83" t="str">
        <f>IF(ISBLANK('Zambia 2013'!$G$144),"",'Zambia 2013'!$G$144)</f>
        <v>No</v>
      </c>
      <c r="HO45" s="83" t="str">
        <f>IF(ISBLANK('Zambia 2013'!$G$145),"",'Zambia 2013'!$G$145)</f>
        <v>No</v>
      </c>
      <c r="HP45" s="83" t="str">
        <f>IF(ISBLANK('Zambia 2013'!$G$146),"",'Zambia 2013'!$G$146)</f>
        <v>No</v>
      </c>
      <c r="HQ45" s="83" t="str">
        <f>IF(ISBLANK('Zambia 2013'!$G$147),"",'Zambia 2013'!$G$147)</f>
        <v>No</v>
      </c>
      <c r="HR45" s="83" t="str">
        <f>IF(ISBLANK('Zambia 2013'!$G$148),"",'Zambia 2013'!$G$148)</f>
        <v>Not applicable</v>
      </c>
      <c r="HS45" s="83" t="str">
        <f>IF(ISBLANK('Zambia 2013'!$F$149),"",'Zambia 2013'!$F$149)</f>
        <v>01/12-12/12</v>
      </c>
      <c r="HT45" s="83" t="str">
        <f>IF(ISBLANK('Zambia 2013'!$F$150),"",'Zambia 2013'!$F$150)</f>
        <v>PipeLine, Periodic physical inventory and MACs [warehouse] reports</v>
      </c>
      <c r="HU45" s="84"/>
      <c r="HV45" s="83" t="str">
        <f>IF(ISBLANK('Zambia 2013'!$G$152),"",'Zambia 2013'!$G$152)</f>
        <v>No</v>
      </c>
      <c r="HW45" s="83" t="str">
        <f>IF(ISBLANK('Zambia 2013'!$G$153),"",'Zambia 2013'!$G$153)</f>
        <v>No</v>
      </c>
      <c r="HX45" s="88" t="str">
        <f>IF(ISBLANK('Zambia 2013'!$D$154),"",'Zambia 2013'!$D$154)</f>
        <v>Delayed disbursement of committed funds (e.g. GF grants) and delayed delivery of shipments. These have in most cases led to low stock levels centrally, though no stockouts have been reported.</v>
      </c>
      <c r="HY45" s="762" t="s">
        <v>280</v>
      </c>
    </row>
    <row r="46" spans="1:233" ht="39.950000000000003" customHeight="1">
      <c r="A46" s="846" t="s">
        <v>318</v>
      </c>
      <c r="B46" s="85"/>
      <c r="C46" s="72" t="str">
        <f>IF(ISBLANK('Zimbabwe 2013'!$H$12),"",'Zimbabwe 2013'!$H$12)</f>
        <v>Yes</v>
      </c>
      <c r="D46" s="72" t="str">
        <f>IF(ISBLANK('Zimbabwe 2013'!$D$13),"",'Zimbabwe 2013'!$D$13)</f>
        <v>Reproductive Health Commodity Security Committee</v>
      </c>
      <c r="E46" s="107"/>
      <c r="F46" s="72" t="str">
        <f>IF(ISBLANK('Zimbabwe 2013'!$D$15),"",'Zimbabwe 2013'!$D$15)</f>
        <v>Yes</v>
      </c>
      <c r="G46" s="72" t="str">
        <f>IF(ISBLANK('Zimbabwe 2013'!$F$15),"",'Zimbabwe 2013'!$F$15)</f>
        <v>Population Services International (PSI)</v>
      </c>
      <c r="H46" s="72" t="str">
        <f>IF(ISBLANK('Zimbabwe 2013'!$D$16),"",'Zimbabwe 2013'!$D$16)</f>
        <v>Yes</v>
      </c>
      <c r="I46" s="72" t="str">
        <f>IF(ISBLANK('Zimbabwe 2013'!$F$16),"",'Zimbabwe 2013'!$F$16)</f>
        <v>Population Services Zimbabwe (PSZ - Marie Stopes affiliate), Elizabeth Glaser Pediatric AIDS Foundation</v>
      </c>
      <c r="J46" s="72" t="str">
        <f>IF(ISBLANK('Zimbabwe 2013'!$D$17),"",'Zimbabwe 2013'!$D$17)</f>
        <v>Yes</v>
      </c>
      <c r="K46" s="72" t="str">
        <f>IF(ISBLANK('Zimbabwe 2013'!$F$17),"",'Zimbabwe 2013'!$F$17)</f>
        <v>CIMAS Healthcare (medical insurance and health services provider)</v>
      </c>
      <c r="L46" s="72" t="str">
        <f>IF(ISBLANK('Zimbabwe 2013'!$D$18),"",'Zimbabwe 2013'!$D$18)</f>
        <v>Yes</v>
      </c>
      <c r="M46" s="72" t="str">
        <f>IF(ISBLANK('Zimbabwe 2013'!$F$18),"",'Zimbabwe 2013'!$F$18)</f>
        <v>USAID, DFID</v>
      </c>
      <c r="N46" s="72" t="str">
        <f>IF(ISBLANK('Zimbabwe 2013'!$D$19),"",'Zimbabwe 2013'!$D$19)</f>
        <v>Yes</v>
      </c>
      <c r="O46" s="72" t="str">
        <f>IF(ISBLANK('Zimbabwe 2013'!$F$19),"",'Zimbabwe 2013'!$F$19)</f>
        <v>UNFPA</v>
      </c>
      <c r="P46" s="72" t="str">
        <f>IF(ISBLANK('Zimbabwe 2013'!$D$20),"",'Zimbabwe 2013'!$D$20)</f>
        <v>Yes</v>
      </c>
      <c r="Q46" s="72" t="str">
        <f>IF(ISBLANK('Zimbabwe 2013'!$F$20),"",'Zimbabwe 2013'!$F$20)</f>
        <v>MoHCW Reproductive Health Unit, Logistics Unit of the Directorate of Pharmacy Services, Zimbabwe National Family Planning Council (ZNFPC)</v>
      </c>
      <c r="R46" s="72" t="str">
        <f>IF(ISBLANK('Zimbabwe 2013'!$D$21),"",'Zimbabwe 2013'!$D$21)</f>
        <v>Yes</v>
      </c>
      <c r="S46" s="72" t="str">
        <f>IF(ISBLANK('Zimbabwe 2013'!$F$21),"",'Zimbabwe 2013'!$F$21)</f>
        <v>NatPharm</v>
      </c>
      <c r="T46" s="72" t="str">
        <f>IF(ISBLANK('Zimbabwe 2013'!$D$22),"",'Zimbabwe 2013'!$D$22)</f>
        <v>No</v>
      </c>
      <c r="U46" s="72" t="str">
        <f>IF(ISBLANK('Zimbabwe 2013'!$F$22),"",'Zimbabwe 2013'!$F$22)</f>
        <v/>
      </c>
      <c r="V46" s="72" t="str">
        <f>IF(ISBLANK('Zimbabwe 2013'!$D$23),"",'Zimbabwe 2013'!$D$23)</f>
        <v>Yes</v>
      </c>
      <c r="W46" s="72" t="str">
        <f>IF(ISBLANK('Zimbabwe 2013'!$F$23),"",'Zimbabwe 2013'!$F$23)</f>
        <v>Medicines Control Authority of Zimbabwe, Crown Agents Zimbabwe, USAID | DELIVER PROJECT</v>
      </c>
      <c r="X46" s="72" t="str">
        <f>IF(ISBLANK('Zimbabwe 2013'!$H$24),"",'Zimbabwe 2013'!$H$24)</f>
        <v>1-2 times</v>
      </c>
      <c r="Y46" s="72" t="str">
        <f>IF(ISBLANK('Zimbabwe 2013'!$H$25),"",'Zimbabwe 2013'!$H$25)</f>
        <v>Yes</v>
      </c>
      <c r="Z46" s="72" t="str">
        <f>IF(ISBLANK('Zimbabwe 2013'!$D$26),"",'Zimbabwe 2013'!$D$26)</f>
        <v>Yes</v>
      </c>
      <c r="AA46" s="72" t="str">
        <f>IF(ISBLANK('Zimbabwe 2013'!$F$26),"",'Zimbabwe 2013'!$F$26)</f>
        <v>ZNFPC</v>
      </c>
      <c r="AB46" s="72" t="str">
        <f>IF(ISBLANK('Zimbabwe 2013'!$H$26),"",'Zimbabwe 2013'!$H$26)</f>
        <v>Executive Director</v>
      </c>
      <c r="AC46" s="86"/>
      <c r="AD46" s="73" t="str">
        <f>IF(ISBLANK('Zimbabwe 2013'!$F$28),"",'Zimbabwe 2013'!$F$28)</f>
        <v>January</v>
      </c>
      <c r="AE46" s="73" t="str">
        <f>IF(ISBLANK('Zimbabwe 2013'!$H$28),"",'Zimbabwe 2013'!$H$28)</f>
        <v>December</v>
      </c>
      <c r="AF46" s="371">
        <f>IF(ISBLANK('Zimbabwe 2013'!$G$29),"",'Zimbabwe 2013'!$G$29)</f>
        <v>11517059</v>
      </c>
      <c r="AG46" s="109" t="str">
        <f>IF(ISBLANK('Zimbabwe 2013'!$E$30),"",'Zimbabwe 2013'!$E$30)</f>
        <v>1/12 - 12/12</v>
      </c>
      <c r="AH46" s="109" t="str">
        <f>IF(ISBLANK('Zimbabwe 2013'!$G$30),"",'Zimbabwe 2013'!$G$30)</f>
        <v>ZNFPC, NatPharm, Crown Agents Zimbabwe, UNFPA, PSI, PSZ, USAID | DELIVER PROJECT</v>
      </c>
      <c r="AI46" s="109" t="str">
        <f>IF(ISBLANK('Zimbabwe 2013'!$H$31),"",'Zimbabwe 2013'!$H$31)</f>
        <v>Don't know</v>
      </c>
      <c r="AJ46" s="74" t="str">
        <f>IF(ISBLANK('Zimbabwe 2013'!$H$32),"",'Zimbabwe 2013'!$H$32)</f>
        <v>Don't know</v>
      </c>
      <c r="AK46" s="74" t="str">
        <f>IF(ISBLANK('Zimbabwe 2013'!$E$35),"",'Zimbabwe 2013'!$E$35)</f>
        <v>Don't know</v>
      </c>
      <c r="AL46" s="73" t="str">
        <f>IF(ISBLANK('Zimbabwe 2013'!$F$35),"",'Zimbabwe 2013'!$F$35)</f>
        <v>1/12 - 12/12</v>
      </c>
      <c r="AM46" s="73" t="str">
        <f>IF(ISBLANK('Zimbabwe 2013'!$G$35),"",'Zimbabwe 2013'!$G$35)</f>
        <v/>
      </c>
      <c r="AN46" s="73" t="str">
        <f>IF(ISBLANK('Zimbabwe 2013'!$H$35),"",'Zimbabwe 2013'!$H$35)</f>
        <v>It is not clear if and how much internally generated funds were allocated for contraceptives not distributed through the Delivery Team Topping Up (DTTU) system. All contraceptives distributed through DTTU are funded by DFID, USAID, and UNFPA.</v>
      </c>
      <c r="AO46" s="74" t="str">
        <f>IF(ISBLANK('Zimbabwe 2013'!$E$36),"",'Zimbabwe 2013'!$E$36)</f>
        <v>Don't know</v>
      </c>
      <c r="AP46" s="73" t="str">
        <f>IF(ISBLANK('Zimbabwe 2013'!$F$36),"",'Zimbabwe 2013'!$F$36)</f>
        <v>1/12 - 12/12</v>
      </c>
      <c r="AQ46" s="73" t="str">
        <f>IF(ISBLANK('Zimbabwe 2013'!$G$36),"",'Zimbabwe 2013'!$G$36)</f>
        <v/>
      </c>
      <c r="AR46" s="73" t="str">
        <f>IF(ISBLANK('Zimbabwe 2013'!$H$36),"",'Zimbabwe 2013'!$H$36)</f>
        <v>Government budget allocated to the entire MoHCW - including ZNFPC to cover commodity procurement and other expenditures.</v>
      </c>
      <c r="AS46" s="74" t="str">
        <f>IF(ISBLANK('Zimbabwe 2013'!$E$37),"",'Zimbabwe 2013'!$E$37)</f>
        <v>Don't know</v>
      </c>
      <c r="AT46" s="73" t="str">
        <f>IF(ISBLANK('Zimbabwe 2013'!$H$37),"",'Zimbabwe 2013'!$H$37)</f>
        <v/>
      </c>
      <c r="AU46" s="73" t="str">
        <f>IF(ISBLANK('Zimbabwe 2013'!$H$38),"",'Zimbabwe 2013'!$H$38)</f>
        <v>Don't know</v>
      </c>
      <c r="AV46" s="73" t="str">
        <f>IF(ISBLANK('Zimbabwe 2013'!$D$41),"",'Zimbabwe 2013'!$D$41)</f>
        <v>Don't know</v>
      </c>
      <c r="AW46" s="73" t="str">
        <f>IF(ISBLANK('Zimbabwe 2013'!$D$42),"",'Zimbabwe 2013'!$D$42)</f>
        <v>Don't know</v>
      </c>
      <c r="AX46" s="74" t="str">
        <f>IF(ISBLANK('Zimbabwe 2013'!$E$41),"",'Zimbabwe 2013'!$E$41)</f>
        <v>Don't know</v>
      </c>
      <c r="AY46" s="74" t="str">
        <f>IF(ISBLANK('Zimbabwe 2013'!$F$41),"",'Zimbabwe 2013'!$F$41)</f>
        <v>01/12 - 12/12</v>
      </c>
      <c r="AZ46" s="74" t="str">
        <f>IF(ISBLANK('Zimbabwe 2013'!$G$41),"",'Zimbabwe 2013'!$G$41)</f>
        <v/>
      </c>
      <c r="BA46" s="73" t="str">
        <f>IF(ISBLANK('Zimbabwe 2013'!$H$41),"",'Zimbabwe 2013'!$H$41)</f>
        <v>It is not clear if and how much internally generated funds were spent on contraceptives not distributed through the Delivery Team Topping Up (DTTU) system. All contraceptives distributed through DTTU are funded by DFID, USAID, and UNFPA.</v>
      </c>
      <c r="BB46" s="73" t="str">
        <f>IF(ISBLANK('Zimbabwe 2013'!$D$43),"",'Zimbabwe 2013'!$D$43)</f>
        <v>Don't know</v>
      </c>
      <c r="BC46" s="74" t="str">
        <f>IF(ISBLANK('Zimbabwe 2013'!$D$44),"",'Zimbabwe 2013'!$D$44)</f>
        <v>Don't know</v>
      </c>
      <c r="BD46" s="74" t="str">
        <f>IF(ISBLANK('Zimbabwe 2013'!$E$43),"",'Zimbabwe 2013'!$E$43)</f>
        <v>Don't know</v>
      </c>
      <c r="BE46" s="74" t="str">
        <f>IF(ISBLANK('Zimbabwe 2013'!$F$43),"",'Zimbabwe 2013'!$F$43)</f>
        <v>01/12 - 12/12</v>
      </c>
      <c r="BF46" s="74" t="str">
        <f>IF(ISBLANK('Zimbabwe 2013'!$G$43),"",'Zimbabwe 2013'!$G$43)</f>
        <v/>
      </c>
      <c r="BG46" s="73" t="str">
        <f>IF(ISBLANK('Zimbabwe 2013'!$H$43),"",'Zimbabwe 2013'!$H$43)</f>
        <v/>
      </c>
      <c r="BH46" s="763" t="str">
        <f>IF(ISBLANK('Zimbabwe 2013'!$E$45),"",'Zimbabwe 2013'!$E$45)</f>
        <v>Don't know</v>
      </c>
      <c r="BI46" s="73" t="str">
        <f>IF(ISBLANK('Zimbabwe 2013'!$H$45),"",'Zimbabwe 2013'!$H$45)</f>
        <v/>
      </c>
      <c r="BJ46" s="75"/>
      <c r="BK46" s="73" t="str">
        <f>IF(ISBLANK('Zimbabwe 2013'!$D$49),"",'Zimbabwe 2013'!$D$49)</f>
        <v>Yes</v>
      </c>
      <c r="BL46" s="74" t="str">
        <f>IF(ISBLANK('Zimbabwe 2013'!$D$50),"",'Zimbabwe 2013'!$D$50)</f>
        <v>Contraceptives donated by DFID, male and female condoms donated by USAID</v>
      </c>
      <c r="BM46" s="74">
        <f>IF(ISBLANK('Zimbabwe 2013'!$E$49),"",'Zimbabwe 2013'!$E$49)</f>
        <v>11517059</v>
      </c>
      <c r="BN46" s="74" t="str">
        <f>IF(ISBLANK('Zimbabwe 2013'!$F$49),"",'Zimbabwe 2013'!$F$49)</f>
        <v>01/12 - 12/12</v>
      </c>
      <c r="BO46" s="74" t="str">
        <f>IF(ISBLANK('Zimbabwe 2013'!$G$49),"",'Zimbabwe 2013'!$G$49)</f>
        <v>DTTU TOP UP database and supplier prices</v>
      </c>
      <c r="BP46" s="73" t="str">
        <f>IF(ISBLANK('Zimbabwe 2013'!$H$49),"",'Zimbabwe 2013'!$H$49)</f>
        <v>1. Data includes products distributed through DTTU (male and female condoms, Secure, Control, Petogen and Jadelle). 2. Value based on quantity of product distributed to clients (consumption) multiplied by landed unit cost.</v>
      </c>
      <c r="BQ46" s="73" t="str">
        <f>IF(ISBLANK('Zimbabwe 2013'!$D$51),"",'Zimbabwe 2013'!$D$51)</f>
        <v>No</v>
      </c>
      <c r="BR46" s="74">
        <f>IF(ISBLANK('Zimbabwe 2013'!$E$51),"",'Zimbabwe 2013'!$E$51)</f>
        <v>0</v>
      </c>
      <c r="BS46" s="74" t="str">
        <f>IF(ISBLANK('Zimbabwe 2013'!$F$51),"",'Zimbabwe 2013'!$F$51)</f>
        <v>01/12 -12/12</v>
      </c>
      <c r="BT46" s="89" t="str">
        <f>IF(ISBLANK('Zimbabwe 2013'!$G$51),"",'Zimbabwe 2013'!$G$51)</f>
        <v/>
      </c>
      <c r="BU46" s="74" t="str">
        <f>IF(ISBLANK('Zimbabwe 2013'!$H$51),"",'Zimbabwe 2013'!$H$51)</f>
        <v/>
      </c>
      <c r="BV46" s="73" t="str">
        <f>IF(ISBLANK('Zimbabwe 2013'!$D$52),"",'Zimbabwe 2013'!$D$52)</f>
        <v>No</v>
      </c>
      <c r="BW46" s="74">
        <f>IF(ISBLANK('Zimbabwe 2013'!$E$52),"",'Zimbabwe 2013'!$E$52)</f>
        <v>0</v>
      </c>
      <c r="BX46" s="73" t="str">
        <f>IF(ISBLANK('Zimbabwe 2013'!$F$52),"",'Zimbabwe 2013'!$F$52)</f>
        <v>01/12 - 12/12</v>
      </c>
      <c r="BY46" s="74" t="str">
        <f>IF(ISBLANK('Zimbabwe 2013'!$G$52),"",'Zimbabwe 2013'!$G$52)</f>
        <v/>
      </c>
      <c r="BZ46" s="74" t="str">
        <f>IF(ISBLANK('Zimbabwe 2013'!$H$52),"",'Zimbabwe 2013'!$H$52)</f>
        <v/>
      </c>
      <c r="CA46" s="763">
        <f>IF(ISBLANK('Zimbabwe 2013'!$E$53),"",'Zimbabwe 2013'!$E$53)</f>
        <v>11517059</v>
      </c>
      <c r="CB46" s="74" t="str">
        <f>IF(ISBLANK('Zimbabwe 2013'!$H$53),"",'Zimbabwe 2013'!$H$53)</f>
        <v/>
      </c>
      <c r="CC46" s="76" t="str">
        <f>IF(ISBLANK('Zimbabwe 2013'!$F$56),"",'Zimbabwe 2013'!$F$56)</f>
        <v>Don't know</v>
      </c>
      <c r="CD46" s="73" t="str">
        <f>IF(ISBLANK('Zimbabwe 2013'!$G$56),"",'Zimbabwe 2013'!$G$56)</f>
        <v xml:space="preserve">Comments:
</v>
      </c>
      <c r="CE46" s="76" t="str">
        <f>IF(ISBLANK('Zimbabwe 2013'!$F$57),"",'Zimbabwe 2013'!$F$57)</f>
        <v>Don't know</v>
      </c>
      <c r="CF46" s="73" t="str">
        <f>IF(ISBLANK('Zimbabwe 2013'!$G$57),"",'Zimbabwe 2013'!$G$57)</f>
        <v xml:space="preserve">Comments:
</v>
      </c>
      <c r="CG46" s="76" t="str">
        <f>IF(ISBLANK('Zimbabwe 2013'!$F$58),"",'Zimbabwe 2013'!$F$58)</f>
        <v>Don't know</v>
      </c>
      <c r="CH46" s="73" t="str">
        <f>IF(ISBLANK('Zimbabwe 2013'!$G$58),"",'Zimbabwe 2013'!$G$58)</f>
        <v xml:space="preserve">Comments: Condoms and contraceptives for the public sector are generally fully funded through in-kind donations from USAID and DFID respectively.
</v>
      </c>
      <c r="CI46" s="73" t="str">
        <f>IF(ISBLANK('Zimbabwe 2013'!$F$59),"",'Zimbabwe 2013'!$F$59)</f>
        <v/>
      </c>
      <c r="CJ46" s="73" t="str">
        <f>IF(ISBLANK('Zimbabwe 2013'!$G$59),"",'Zimbabwe 2013'!$G$59)</f>
        <v xml:space="preserve">Comments: </v>
      </c>
      <c r="CK46" s="73" t="str">
        <f>IF(ISBLANK('Zimbabwe 2013'!$F$61),"",'Zimbabwe 2013'!$F$61)</f>
        <v>Don't know</v>
      </c>
      <c r="CL46" s="73" t="str">
        <f>IF(ISBLANK('Zimbabwe 2013'!$F$62),"",'Zimbabwe 2013'!$F$62)</f>
        <v>Don't know</v>
      </c>
      <c r="CM46" s="73" t="str">
        <f>IF(ISBLANK('Zimbabwe 2013'!$F$63),"",'Zimbabwe 2013'!$F$63)</f>
        <v>Don't know</v>
      </c>
      <c r="CN46" s="73" t="str">
        <f>IF(ISBLANK('Zimbabwe 2013'!$D$64),"",'Zimbabwe 2013'!$D$64)</f>
        <v>Crown Agents and UNFPA procure on behalf of DFID while the USAID | DELIVER Project is the contractor for USAID.</v>
      </c>
      <c r="CO46" s="106"/>
      <c r="CP46" s="77"/>
      <c r="CQ46" s="78" t="str">
        <f>IF(ISBLANK('Zimbabwe 2013'!$D$68),"",'Zimbabwe 2013'!$D$68)</f>
        <v>Yes</v>
      </c>
      <c r="CR46" s="78" t="str">
        <f>IF(ISBLANK('Zimbabwe 2013'!$D$69),"",'Zimbabwe 2013'!$D$69)</f>
        <v>Yes</v>
      </c>
      <c r="CS46" s="78" t="str">
        <f>IF(ISBLANK('Zimbabwe 2013'!$D$70),"",'Zimbabwe 2013'!$D$70)</f>
        <v>Yes</v>
      </c>
      <c r="CT46" s="78" t="str">
        <f>IF(ISBLANK('Zimbabwe 2013'!$D$71),"",'Zimbabwe 2013'!$D$71)</f>
        <v>Yes</v>
      </c>
      <c r="CU46" s="78" t="str">
        <f>IF(ISBLANK('Zimbabwe 2013'!$D$72),"",'Zimbabwe 2013'!$D$72)</f>
        <v>Yes</v>
      </c>
      <c r="CV46" s="78" t="str">
        <f>IF(ISBLANK('Zimbabwe 2013'!$D$73),"",'Zimbabwe 2013'!$D$73)</f>
        <v>Yes</v>
      </c>
      <c r="CW46" s="78" t="str">
        <f>IF(ISBLANK('Zimbabwe 2013'!$D$74),"",'Zimbabwe 2013'!$D$74)</f>
        <v>Yes</v>
      </c>
      <c r="CX46" s="78" t="str">
        <f>IF(ISBLANK('Zimbabwe 2013'!$D$75),"",'Zimbabwe 2013'!$D$75)</f>
        <v>Yes</v>
      </c>
      <c r="CY46" s="78" t="str">
        <f>IF(ISBLANK('Zimbabwe 2013'!$D$76),"",'Zimbabwe 2013'!$D$76)</f>
        <v>Yes</v>
      </c>
      <c r="CZ46" s="78" t="str">
        <f>IF(ISBLANK('Zimbabwe 2013'!$D$77),"",'Zimbabwe 2013'!$D$77)</f>
        <v>Yes</v>
      </c>
      <c r="DA46" s="78" t="str">
        <f>IF(ISBLANK('Zimbabwe 2013'!$D$78),"",'Zimbabwe 2013'!$D$78)</f>
        <v>Yes</v>
      </c>
      <c r="DB46" s="78" t="str">
        <f>IF(ISBLANK('Zimbabwe 2013'!$D$79),"",'Zimbabwe 2013'!$D$79)</f>
        <v>No</v>
      </c>
      <c r="DC46" s="77"/>
      <c r="DD46" s="78" t="str">
        <f>IF(ISBLANK('Zimbabwe 2013'!$F$68),"",'Zimbabwe 2013'!$F$68)</f>
        <v>Yes</v>
      </c>
      <c r="DE46" s="78" t="str">
        <f>IF(ISBLANK('Zimbabwe 2013'!$F$69),"",'Zimbabwe 2013'!$F$69)</f>
        <v>Yes</v>
      </c>
      <c r="DF46" s="78" t="str">
        <f>IF(ISBLANK('Zimbabwe 2013'!$F$70),"",'Zimbabwe 2013'!$F$70)</f>
        <v>Yes</v>
      </c>
      <c r="DG46" s="78" t="str">
        <f>IF(ISBLANK('Zimbabwe 2013'!$F$71),"",'Zimbabwe 2013'!$F$71)</f>
        <v>Yes</v>
      </c>
      <c r="DH46" s="78" t="str">
        <f>IF(ISBLANK('Zimbabwe 2013'!$F$72),"",'Zimbabwe 2013'!$F$72)</f>
        <v>Yes</v>
      </c>
      <c r="DI46" s="78" t="str">
        <f>IF(ISBLANK('Zimbabwe 2013'!$F$73),"",'Zimbabwe 2013'!$F$73)</f>
        <v>Yes</v>
      </c>
      <c r="DJ46" s="78" t="str">
        <f>IF(ISBLANK('Zimbabwe 2013'!$F$74),"",'Zimbabwe 2013'!$F$74)</f>
        <v>Yes</v>
      </c>
      <c r="DK46" s="78" t="str">
        <f>IF(ISBLANK('Zimbabwe 2013'!$F$75),"",'Zimbabwe 2013'!$F$75)</f>
        <v>Yes</v>
      </c>
      <c r="DL46" s="78" t="str">
        <f>IF(ISBLANK('Zimbabwe 2013'!$F$76),"",'Zimbabwe 2013'!$F$76)</f>
        <v>Yes</v>
      </c>
      <c r="DM46" s="78" t="str">
        <f>IF(ISBLANK('Zimbabwe 2013'!$F$77),"",'Zimbabwe 2013'!$F$77)</f>
        <v>Yes</v>
      </c>
      <c r="DN46" s="78" t="str">
        <f>IF(ISBLANK('Zimbabwe 2013'!$F$78),"",'Zimbabwe 2013'!$F$78)</f>
        <v>Yes</v>
      </c>
      <c r="DO46" s="78" t="str">
        <f>IF(ISBLANK('Zimbabwe 2013'!$F$79),"",'Zimbabwe 2013'!$F$79)</f>
        <v>No</v>
      </c>
      <c r="DP46" s="79"/>
      <c r="DQ46" s="78" t="str">
        <f>IF(ISBLANK('Zimbabwe 2013'!$G$68),"",'Zimbabwe 2013'!$G$68)</f>
        <v>Yes</v>
      </c>
      <c r="DR46" s="78" t="str">
        <f>IF(ISBLANK('Zimbabwe 2013'!$G$69),"",'Zimbabwe 2013'!$G$69)</f>
        <v>Yes</v>
      </c>
      <c r="DS46" s="78" t="str">
        <f>IF(ISBLANK('Zimbabwe 2013'!$G$70),"",'Zimbabwe 2013'!$G$70)</f>
        <v>Yes</v>
      </c>
      <c r="DT46" s="78" t="str">
        <f>IF(ISBLANK('Zimbabwe 2013'!$G$71),"",'Zimbabwe 2013'!$G$71)</f>
        <v>Yes</v>
      </c>
      <c r="DU46" s="78" t="str">
        <f>IF(ISBLANK('Zimbabwe 2013'!$G$72),"",'Zimbabwe 2013'!$G$72)</f>
        <v>Yes</v>
      </c>
      <c r="DV46" s="78" t="str">
        <f>IF(ISBLANK('Zimbabwe 2013'!$G$73),"",'Zimbabwe 2013'!$G$73)</f>
        <v>Yes</v>
      </c>
      <c r="DW46" s="78" t="str">
        <f>IF(ISBLANK('Zimbabwe 2013'!$G$74),"",'Zimbabwe 2013'!$G$74)</f>
        <v>Yes</v>
      </c>
      <c r="DX46" s="78" t="str">
        <f>IF(ISBLANK('Zimbabwe 2013'!$G$75),"",'Zimbabwe 2013'!$G$75)</f>
        <v>Yes</v>
      </c>
      <c r="DY46" s="78" t="str">
        <f>IF(ISBLANK('Zimbabwe 2013'!$G$76),"",'Zimbabwe 2013'!$G$76)</f>
        <v>Yes</v>
      </c>
      <c r="DZ46" s="78" t="str">
        <f>IF(ISBLANK('Zimbabwe 2013'!$G$77),"",'Zimbabwe 2013'!$G$77)</f>
        <v>Yes</v>
      </c>
      <c r="EA46" s="78" t="str">
        <f>IF(ISBLANK('Zimbabwe 2013'!$G$78),"",'Zimbabwe 2013'!$G$78)</f>
        <v>No</v>
      </c>
      <c r="EB46" s="78" t="str">
        <f>IF(ISBLANK('Zimbabwe 2013'!$G$79),"",'Zimbabwe 2013'!$G$79)</f>
        <v>No</v>
      </c>
      <c r="EC46" s="79"/>
      <c r="ED46" s="78" t="str">
        <f>IF(ISBLANK('Zimbabwe 2013'!$H$68),"",'Zimbabwe 2013'!$H$68)</f>
        <v>Yes</v>
      </c>
      <c r="EE46" s="78" t="str">
        <f>IF(ISBLANK('Zimbabwe 2013'!$H$69),"",'Zimbabwe 2013'!$H$69)</f>
        <v>Yes</v>
      </c>
      <c r="EF46" s="78" t="str">
        <f>IF(ISBLANK('Zimbabwe 2013'!$H$70),"",'Zimbabwe 2013'!$H$70)</f>
        <v>Yes</v>
      </c>
      <c r="EG46" s="78" t="str">
        <f>IF(ISBLANK('Zimbabwe 2013'!$H$71),"",'Zimbabwe 2013'!$H$71)</f>
        <v>Yes</v>
      </c>
      <c r="EH46" s="78" t="str">
        <f>IF(ISBLANK('Zimbabwe 2013'!$H$72),"",'Zimbabwe 2013'!$H$72)</f>
        <v>No</v>
      </c>
      <c r="EI46" s="78" t="str">
        <f>IF(ISBLANK('Zimbabwe 2013'!$H$73),"",'Zimbabwe 2013'!$H$73)</f>
        <v>Yes</v>
      </c>
      <c r="EJ46" s="78" t="str">
        <f>IF(ISBLANK('Zimbabwe 2013'!$H$74),"",'Zimbabwe 2013'!$H$74)</f>
        <v>Yes</v>
      </c>
      <c r="EK46" s="78" t="str">
        <f>IF(ISBLANK('Zimbabwe 2013'!$H$75),"",'Zimbabwe 2013'!$H$75)</f>
        <v>Yes</v>
      </c>
      <c r="EL46" s="78" t="str">
        <f>IF(ISBLANK('Zimbabwe 2013'!$H$76),"",'Zimbabwe 2013'!$H$76)</f>
        <v>Don't know</v>
      </c>
      <c r="EM46" s="78" t="str">
        <f>IF(ISBLANK('Zimbabwe 2013'!$H$77),"",'Zimbabwe 2013'!$H$77)</f>
        <v>Don't know</v>
      </c>
      <c r="EN46" s="78" t="str">
        <f>IF(ISBLANK('Zimbabwe 2013'!$H$78),"",'Zimbabwe 2013'!$H$78)</f>
        <v>No</v>
      </c>
      <c r="EO46" s="78" t="str">
        <f>IF(ISBLANK('Zimbabwe 2013'!$H$79),"",'Zimbabwe 2013'!$H$79)</f>
        <v>No</v>
      </c>
      <c r="EP46" s="78" t="str">
        <f>IF(ISBLANK('Zimbabwe 2013'!$D$80),"",'Zimbabwe 2013'!$D$80)</f>
        <v>PSI has introduced progestin-only pills, combined oral conraceptives, and implants in its New Start and New Life centers.</v>
      </c>
      <c r="EQ46" s="80"/>
      <c r="ER46" s="81" t="str">
        <f>IF(ISBLANK('Zimbabwe 2013'!$H$82),"",'Zimbabwe 2013'!$H$82)</f>
        <v>Yes</v>
      </c>
      <c r="ES46" s="81" t="str">
        <f>IF(ISBLANK('Zimbabwe 2013'!$C$85),"",'Zimbabwe 2013'!$C$85)</f>
        <v>Reproductive Health Commodity Security Strategy</v>
      </c>
      <c r="ET46" s="81" t="str">
        <f>IF(ISBLANK('Zimbabwe 2013'!$D$85),"",'Zimbabwe 2013'!$D$85)</f>
        <v>2011-2015</v>
      </c>
      <c r="EU46" s="81" t="str">
        <f>IF(ISBLANK('Zimbabwe 2013'!$F$85),"",'Zimbabwe 2013'!$F$85)</f>
        <v>Don't know</v>
      </c>
      <c r="EV46" s="81" t="str">
        <f>IF(ISBLANK('Zimbabwe 2013'!$G$85),"",'Zimbabwe 2013'!$G$85)</f>
        <v>Don't know</v>
      </c>
      <c r="EW46" s="81" t="str">
        <f>IF(ISBLANK('Zimbabwe 2013'!$F$86),"",'Zimbabwe 2013'!$F$86)</f>
        <v>No</v>
      </c>
      <c r="EX46" s="81" t="str">
        <f>IF(ISBLANK('Zimbabwe 2013'!$E$87),"",'Zimbabwe 2013'!$E$87)</f>
        <v>Not applicable</v>
      </c>
      <c r="EY46" s="81" t="str">
        <f>IF(ISBLANK('Zimbabwe 2013'!$E$88),"",'Zimbabwe 2013'!$E$88)</f>
        <v>Not applicable</v>
      </c>
      <c r="EZ46" s="81" t="str">
        <f>IF(ISBLANK('Zimbabwe 2013'!$H$89),"",'Zimbabwe 2013'!$H$89)</f>
        <v>No</v>
      </c>
      <c r="FA46" s="81" t="str">
        <f>IF(ISBLANK('Zimbabwe 2013'!$D$90),"",'Zimbabwe 2013'!$D$90)</f>
        <v>Not applicable</v>
      </c>
      <c r="FB46" s="81" t="str">
        <f>IF(ISBLANK('Zimbabwe 2013'!$H$91),"",'Zimbabwe 2013'!$H$91)</f>
        <v>Yes</v>
      </c>
      <c r="FC46" s="81" t="str">
        <f>IF(ISBLANK('Zimbabwe 2013'!$D$92),"",'Zimbabwe 2013'!$D$92)</f>
        <v>The private sector is allowed to provide contraceptive methods as long as they meet the applicable regulatory requirements in terms of approval of premises and service providers.</v>
      </c>
      <c r="FD46" s="276"/>
      <c r="FE46" s="81" t="str">
        <f>IF(ISBLANK('Zimbabwe 2013'!$D$95),"",'Zimbabwe 2013'!$D$95)</f>
        <v>Community health worker</v>
      </c>
      <c r="FF46" s="81" t="str">
        <f>IF(ISBLANK('Zimbabwe 2013'!$G$95),"",'Zimbabwe 2013'!$G$95)</f>
        <v>Nurse</v>
      </c>
      <c r="FG46" s="81" t="str">
        <f>IF(ISBLANK('Zimbabwe 2013'!$D$96),"",'Zimbabwe 2013'!$D$96)</f>
        <v>Nurse</v>
      </c>
      <c r="FH46" s="81" t="str">
        <f>IF(ISBLANK('Zimbabwe 2013'!$G$96),"",'Zimbabwe 2013'!$G$96)</f>
        <v>Nurse</v>
      </c>
      <c r="FI46" s="81" t="str">
        <f>IF(ISBLANK('Zimbabwe 2013'!$D$97),"",'Zimbabwe 2013'!$D$97)</f>
        <v>Nurse</v>
      </c>
      <c r="FJ46" s="81" t="str">
        <f>IF(ISBLANK('Zimbabwe 2013'!$G$97),"",'Zimbabwe 2013'!$G$97)</f>
        <v>Doctor</v>
      </c>
      <c r="FK46" s="81" t="str">
        <f>IF(ISBLANK('Zimbabwe 2013'!$D$98),"",'Zimbabwe 2013'!$D$98)</f>
        <v>Doctor</v>
      </c>
      <c r="FL46" s="81" t="str">
        <f>IF(ISBLANK('Zimbabwe 2013'!$G$98),"",'Zimbabwe 2013'!$G$98)</f>
        <v>Doctor</v>
      </c>
      <c r="FM46" s="81" t="str">
        <f>IF(ISBLANK('Zimbabwe 2013'!$D$99),"",'Zimbabwe 2013'!$D$99)</f>
        <v>Community health worker</v>
      </c>
      <c r="FN46" s="81" t="str">
        <f>IF(ISBLANK('Zimbabwe 2013'!$G$99),"",'Zimbabwe 2013'!$G$99)</f>
        <v>Community health worker</v>
      </c>
      <c r="FO46" s="81" t="str">
        <f>IF(ISBLANK('Zimbabwe 2013'!$D$100),"",'Zimbabwe 2013'!$D$100)</f>
        <v>Nurse</v>
      </c>
      <c r="FP46" s="81" t="str">
        <f>IF(ISBLANK('Zimbabwe 2013'!$G$100),"",'Zimbabwe 2013'!$G$100)</f>
        <v>Nurse</v>
      </c>
      <c r="FQ46" s="81" t="str">
        <f>IF(ISBLANK('Zimbabwe 2013'!$D$101),"",'Zimbabwe 2013'!$D$101)</f>
        <v>Doctor</v>
      </c>
      <c r="FR46" s="81" t="str">
        <f>IF(ISBLANK('Zimbabwe 2013'!$G$101),"",'Zimbabwe 2013'!$G$101)</f>
        <v>Doctor</v>
      </c>
      <c r="FS46" s="81" t="str">
        <f>IF(ISBLANK('Zimbabwe 2013'!$D$102),"",'Zimbabwe 2013'!$D$102)</f>
        <v>Nurse</v>
      </c>
      <c r="FT46" s="81" t="str">
        <f>IF(ISBLANK('Zimbabwe 2013'!$G$102),"",'Zimbabwe 2013'!$G$102)</f>
        <v>Nurse</v>
      </c>
      <c r="FU46" s="81" t="str">
        <f>IF(ISBLANK('Zimbabwe 2013'!$D$103),"",'Zimbabwe 2013'!$D$103)</f>
        <v>Pharmacists can sell/dispense condoms and oral contraceptives without prescription. Injectables, implants and IUDs can be sold/dispensed with a prescription.</v>
      </c>
      <c r="FV46" s="87"/>
      <c r="FW46" s="81" t="str">
        <f>IF(ISBLANK('Zimbabwe 2013'!$D$106),"",'Zimbabwe 2013'!$D$106)</f>
        <v>No</v>
      </c>
      <c r="FX46" s="81" t="str">
        <f>IF(ISBLANK('Zimbabwe 2013'!$E$106),"",'Zimbabwe 2013'!$E$106)</f>
        <v/>
      </c>
      <c r="FY46" s="81" t="str">
        <f>IF(ISBLANK('Zimbabwe 2013'!$H$106),"",'Zimbabwe 2013'!$H$106)</f>
        <v/>
      </c>
      <c r="FZ46" s="81" t="str">
        <f>IF(ISBLANK('Zimbabwe 2013'!$D$107),"",'Zimbabwe 2013'!$D$107)</f>
        <v>Yes</v>
      </c>
      <c r="GA46" s="81" t="str">
        <f>IF(ISBLANK('Zimbabwe 2013'!$E$107),"",'Zimbabwe 2013'!$E$107)</f>
        <v>Contraceptives are not for sale to those under 16 years of age. (This is based on an act of Parliament.) However, youth are eligible for emergency contraception in the case of sexual abuse or related circumstances.</v>
      </c>
      <c r="GB46" s="81" t="str">
        <f>IF(ISBLANK('Zimbabwe 2013'!$H$107),"",'Zimbabwe 2013'!$H$107)</f>
        <v>Yes</v>
      </c>
      <c r="GC46" s="81" t="str">
        <f>IF(ISBLANK('Zimbabwe 2013'!$D$108),"",'Zimbabwe 2013'!$D$108)</f>
        <v>No</v>
      </c>
      <c r="GD46" s="81" t="str">
        <f>IF(ISBLANK('Zimbabwe 2013'!$E$108),"",'Zimbabwe 2013'!$E$108)</f>
        <v/>
      </c>
      <c r="GE46" s="81" t="str">
        <f>IF(ISBLANK('Zimbabwe 2013'!$H$108),"",'Zimbabwe 2013'!$H$108)</f>
        <v/>
      </c>
      <c r="GF46" s="82"/>
      <c r="GG46" s="81" t="str">
        <f>IF(ISBLANK('Zimbabwe 2013'!$G$111),"",'Zimbabwe 2013'!$G$111)</f>
        <v>Yes</v>
      </c>
      <c r="GH46" s="81" t="str">
        <f>IF(ISBLANK('Zimbabwe 2013'!$G$112),"",'Zimbabwe 2013'!$G$112)</f>
        <v>Yes</v>
      </c>
      <c r="GI46" s="81" t="str">
        <f>IF(ISBLANK('Zimbabwe 2013'!$G$113),"",'Zimbabwe 2013'!$G$113)</f>
        <v>Yes</v>
      </c>
      <c r="GJ46" s="81" t="str">
        <f>IF(ISBLANK('Zimbabwe 2013'!$D$114),"",'Zimbabwe 2013'!$D$114)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GK46" s="82"/>
      <c r="GL46" s="81" t="str">
        <f>IF(ISBLANK('Zimbabwe 2013'!$G$116),"",'Zimbabwe 2013'!$G$116)</f>
        <v>Yes</v>
      </c>
      <c r="GM46" s="81" t="str">
        <f>IF(ISBLANK('Zimbabwe 2013'!$G$117),"",'Zimbabwe 2013'!$G$117)</f>
        <v>Yes</v>
      </c>
      <c r="GN46" s="81" t="str">
        <f>IF(ISBLANK('Zimbabwe 2013'!$G$118),"",'Zimbabwe 2013'!$G$118)</f>
        <v>Yes</v>
      </c>
      <c r="GO46" s="81" t="str">
        <f>IF(ISBLANK('Zimbabwe 2013'!$G$119),"",'Zimbabwe 2013'!$G$119)</f>
        <v>Yes</v>
      </c>
      <c r="GP46" s="81" t="str">
        <f>IF(ISBLANK('Zimbabwe 2013'!$G$120),"",'Zimbabwe 2013'!$G$120)</f>
        <v>Yes</v>
      </c>
      <c r="GQ46" s="81" t="str">
        <f>IF(ISBLANK('Zimbabwe 2013'!$G$121),"",'Zimbabwe 2013'!$G$121)</f>
        <v>Yes</v>
      </c>
      <c r="GR46" s="81" t="str">
        <f>IF(ISBLANK('Zimbabwe 2013'!$G$122),"",'Zimbabwe 2013'!$G$122)</f>
        <v>Yes</v>
      </c>
      <c r="GS46" s="81" t="str">
        <f>IF(ISBLANK('Zimbabwe 2013'!$G$123),"",'Zimbabwe 2013'!$G$123)</f>
        <v>Yes</v>
      </c>
      <c r="GT46" s="81" t="str">
        <f>IF(ISBLANK('Zimbabwe 2013'!$G$124),"",'Zimbabwe 2013'!$G$124)</f>
        <v>Yes</v>
      </c>
      <c r="GU46" s="81" t="str">
        <f>IF(ISBLANK('Zimbabwe 2013'!$G$125),"",'Zimbabwe 2013'!$G$125)</f>
        <v>No</v>
      </c>
      <c r="GV46" s="81" t="str">
        <f>IF(ISBLANK('Zimbabwe 2013'!$F$126),"",'Zimbabwe 2013'!$F$126)</f>
        <v>Not applicable</v>
      </c>
      <c r="GW46" s="81">
        <f>IF(ISBLANK('Zimbabwe 2013'!$F$127),"",'Zimbabwe 2013'!$F$127)</f>
        <v>2011</v>
      </c>
      <c r="GX46" s="81" t="str">
        <f>IF(ISBLANK('Zimbabwe 2013'!$D$128),"",'Zimbabwe 2013'!$D$128)</f>
        <v>Essential Medicines List and Standard Treatment guidelines for Zimbabwe, ZNFPC List of approved contraceptive methods and devices</v>
      </c>
      <c r="GY46" s="81" t="str">
        <f>IF(ISBLANK('Zimbabwe 2013'!$D$129),"",'Zimbabwe 2013'!$D$129)</f>
        <v/>
      </c>
      <c r="GZ46" s="82"/>
      <c r="HA46" s="81" t="str">
        <f>IF(ISBLANK('Zimbabwe 2013'!$F$131),"",'Zimbabwe 2013'!$F$131)</f>
        <v>Not applicable</v>
      </c>
      <c r="HB46" s="81" t="str">
        <f>IF(ISBLANK('Zimbabwe 2013'!$G$132),"",'Zimbabwe 2013'!$G$132)</f>
        <v>Not applicable</v>
      </c>
      <c r="HC46" s="81" t="str">
        <f>IF(ISBLANK('Zimbabwe 2013'!$G$133),"",'Zimbabwe 2013'!$G$133)</f>
        <v>Not applicable</v>
      </c>
      <c r="HD46" s="81" t="str">
        <f>IF(ISBLANK('Zimbabwe 2013'!$G$134),"",'Zimbabwe 2013'!$G$134)</f>
        <v>Not applicable</v>
      </c>
      <c r="HE46" s="81" t="str">
        <f>IF(ISBLANK('Zimbabwe 2013'!$G$135),"",'Zimbabwe 2013'!$G$135)</f>
        <v>Not applicable</v>
      </c>
      <c r="HF46" s="81" t="str">
        <f>IF(ISBLANK('Zimbabwe 2013'!$D$136),"",'Zimbabwe 2013'!$D$136)</f>
        <v>Document not available on IMF's website</v>
      </c>
      <c r="HG46" s="90"/>
      <c r="HH46" s="83" t="str">
        <f>IF(ISBLANK('Zimbabwe 2013'!$G$138),"",'Zimbabwe 2013'!$G$138)</f>
        <v>Yes</v>
      </c>
      <c r="HI46" s="84"/>
      <c r="HJ46" s="83" t="str">
        <f>IF(ISBLANK('Zimbabwe 2013'!$G$140),"",'Zimbabwe 2013'!$G$140)</f>
        <v>No</v>
      </c>
      <c r="HK46" s="83" t="str">
        <f>IF(ISBLANK('Zimbabwe 2013'!$G$141),"",'Zimbabwe 2013'!$G$141)</f>
        <v>No</v>
      </c>
      <c r="HL46" s="83" t="str">
        <f>IF(ISBLANK('Zimbabwe 2013'!$G$142),"",'Zimbabwe 2013'!$G$142)</f>
        <v>No</v>
      </c>
      <c r="HM46" s="83" t="str">
        <f>IF(ISBLANK('Zimbabwe 2013'!$G$143),"",'Zimbabwe 2013'!$G$143)</f>
        <v>No</v>
      </c>
      <c r="HN46" s="83" t="str">
        <f>IF(ISBLANK('Zimbabwe 2013'!$G$144),"",'Zimbabwe 2013'!$G$144)</f>
        <v>Yes</v>
      </c>
      <c r="HO46" s="83" t="str">
        <f>IF(ISBLANK('Zimbabwe 2013'!$G$145),"",'Zimbabwe 2013'!$G$145)</f>
        <v>No</v>
      </c>
      <c r="HP46" s="83" t="str">
        <f>IF(ISBLANK('Zimbabwe 2013'!$G$146),"",'Zimbabwe 2013'!$G$146)</f>
        <v>No</v>
      </c>
      <c r="HQ46" s="83" t="str">
        <f>IF(ISBLANK('Zimbabwe 2013'!$G$147),"",'Zimbabwe 2013'!$G$147)</f>
        <v>No</v>
      </c>
      <c r="HR46" s="83" t="str">
        <f>IF(ISBLANK('Zimbabwe 2013'!$G$148),"",'Zimbabwe 2013'!$G$148)</f>
        <v>Yes</v>
      </c>
      <c r="HS46" s="83" t="str">
        <f>IF(ISBLANK('Zimbabwe 2013'!$F$149),"",'Zimbabwe 2013'!$F$149)</f>
        <v>01/12-12/12</v>
      </c>
      <c r="HT46" s="83" t="str">
        <f>IF(ISBLANK('Zimbabwe 2013'!$F$150),"",'Zimbabwe 2013'!$F$150)</f>
        <v>Warehouse records</v>
      </c>
      <c r="HU46" s="84"/>
      <c r="HV46" s="83" t="str">
        <f>IF(ISBLANK('Zimbabwe 2013'!$G$152),"",'Zimbabwe 2013'!$G$152)</f>
        <v>No</v>
      </c>
      <c r="HW46" s="83" t="str">
        <f>IF(ISBLANK('Zimbabwe 2013'!$G$153),"",'Zimbabwe 2013'!$G$153)</f>
        <v>No</v>
      </c>
      <c r="HX46" s="88" t="str">
        <f>IF(ISBLANK('Zimbabwe 2013'!$D$154),"",'Zimbabwe 2013'!$D$154)</f>
        <v>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v>
      </c>
      <c r="HY46" s="762" t="s">
        <v>280</v>
      </c>
    </row>
    <row r="47" spans="1:233" ht="12.75">
      <c r="A47" s="819" t="s">
        <v>319</v>
      </c>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row>
    <row r="48" spans="1:233" ht="12.75">
      <c r="A48" s="818" t="s">
        <v>320</v>
      </c>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c r="BX48" s="822"/>
      <c r="BY48" s="822"/>
      <c r="BZ48" s="822"/>
      <c r="CA48" s="822"/>
      <c r="CB48" s="822"/>
      <c r="CC48" s="823"/>
      <c r="CD48" s="823"/>
      <c r="CE48" s="823"/>
      <c r="CF48" s="823"/>
      <c r="CG48" s="823"/>
      <c r="CH48" s="823"/>
      <c r="CI48" s="823"/>
      <c r="CJ48" s="823"/>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row>
    <row r="49" spans="1:233" ht="12.75">
      <c r="A49" s="824" t="s">
        <v>321</v>
      </c>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822"/>
      <c r="AW49" s="822"/>
      <c r="AX49" s="822"/>
      <c r="AY49" s="822"/>
      <c r="AZ49" s="822"/>
      <c r="BA49" s="822"/>
      <c r="BB49" s="822"/>
      <c r="BC49" s="822"/>
      <c r="BD49" s="822"/>
      <c r="BE49" s="822"/>
      <c r="BF49" s="822"/>
      <c r="BG49" s="822"/>
      <c r="BH49" s="822"/>
      <c r="BI49" s="822"/>
      <c r="BJ49" s="822"/>
      <c r="BK49" s="822"/>
      <c r="BL49" s="822"/>
      <c r="BM49" s="822"/>
      <c r="BN49" s="822"/>
      <c r="BO49" s="822"/>
      <c r="BP49" s="822"/>
      <c r="BQ49" s="822"/>
      <c r="BR49" s="822"/>
      <c r="BS49" s="822"/>
      <c r="BT49" s="822"/>
      <c r="BU49" s="822"/>
      <c r="BV49" s="822"/>
      <c r="BW49" s="822"/>
      <c r="BX49" s="822"/>
      <c r="BY49" s="822"/>
      <c r="BZ49" s="822"/>
      <c r="CA49" s="822"/>
      <c r="CB49" s="822"/>
      <c r="CC49" s="823"/>
      <c r="CD49" s="823"/>
      <c r="CE49" s="823"/>
      <c r="CF49" s="823"/>
      <c r="CG49" s="823"/>
      <c r="CH49" s="823"/>
      <c r="CI49" s="823"/>
      <c r="CJ49" s="823"/>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c r="GB49" s="181"/>
      <c r="GC49" s="181"/>
      <c r="GD49" s="181"/>
      <c r="GE49" s="181"/>
      <c r="GF49" s="181"/>
      <c r="GG49" s="181"/>
      <c r="GH49" s="181"/>
      <c r="GI49" s="181"/>
      <c r="GJ49" s="181"/>
      <c r="GK49" s="181"/>
      <c r="GL49" s="181"/>
      <c r="GM49" s="181"/>
      <c r="GN49" s="181"/>
      <c r="GO49" s="181"/>
      <c r="GP49" s="181"/>
      <c r="GQ49" s="181"/>
      <c r="GR49" s="181"/>
      <c r="GS49" s="181"/>
      <c r="GT49" s="181"/>
      <c r="GU49" s="181"/>
      <c r="GV49" s="181"/>
      <c r="GW49" s="181"/>
      <c r="GX49" s="181"/>
      <c r="GY49" s="181"/>
      <c r="GZ49" s="181"/>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row>
    <row r="50" spans="1:233" ht="12.75">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c r="BX50" s="822"/>
      <c r="BY50" s="822"/>
      <c r="BZ50" s="822"/>
      <c r="CA50" s="822"/>
      <c r="CB50" s="822"/>
      <c r="CC50" s="823"/>
      <c r="CD50" s="823"/>
      <c r="CE50" s="823"/>
      <c r="CF50" s="823"/>
      <c r="CG50" s="823"/>
      <c r="CH50" s="823"/>
      <c r="CI50" s="823"/>
      <c r="CJ50" s="823"/>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c r="GB50" s="181"/>
      <c r="GC50" s="181"/>
      <c r="GD50" s="181"/>
      <c r="GE50" s="181"/>
      <c r="GF50" s="181"/>
      <c r="GG50" s="181"/>
      <c r="GH50" s="181"/>
      <c r="GI50" s="181"/>
      <c r="GJ50" s="181"/>
      <c r="GK50" s="181"/>
      <c r="GL50" s="181"/>
      <c r="GM50" s="181"/>
      <c r="GN50" s="181"/>
      <c r="GO50" s="181"/>
      <c r="GP50" s="181"/>
      <c r="GQ50" s="181"/>
      <c r="GR50" s="181"/>
      <c r="GS50" s="181"/>
      <c r="GT50" s="181"/>
      <c r="GU50" s="181"/>
      <c r="GV50" s="181"/>
      <c r="GW50" s="181"/>
      <c r="GX50" s="181"/>
      <c r="GY50" s="181"/>
      <c r="GZ50" s="181"/>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row>
    <row r="51" spans="1:233" ht="12.75">
      <c r="A51"/>
    </row>
    <row r="52" spans="1:233" ht="12.75"/>
    <row r="53" spans="1:233" ht="12.75">
      <c r="A53"/>
      <c r="B53" s="181"/>
      <c r="C53" s="82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c r="BX53" s="822"/>
      <c r="BY53" s="822"/>
      <c r="BZ53" s="822"/>
      <c r="CA53" s="822"/>
      <c r="CB53" s="822"/>
      <c r="CC53" s="823"/>
      <c r="CD53" s="823"/>
      <c r="CE53" s="823"/>
      <c r="CF53" s="823"/>
      <c r="CG53" s="823"/>
      <c r="CH53" s="823"/>
      <c r="CI53" s="823"/>
      <c r="CJ53" s="823"/>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row>
    <row r="54" spans="1:233" ht="12.75">
      <c r="A54"/>
      <c r="B54" s="181"/>
      <c r="C54" s="820"/>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c r="BX54" s="822"/>
      <c r="BY54" s="822"/>
      <c r="BZ54" s="822"/>
      <c r="CA54" s="822"/>
      <c r="CB54" s="822"/>
      <c r="CC54" s="823"/>
      <c r="CD54" s="823"/>
      <c r="CE54" s="823"/>
      <c r="CF54" s="823"/>
      <c r="CG54" s="823"/>
      <c r="CH54" s="823"/>
      <c r="CI54" s="823"/>
      <c r="CJ54" s="823"/>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c r="GB54" s="181"/>
      <c r="GC54" s="181"/>
      <c r="GD54" s="181"/>
      <c r="GE54" s="181"/>
      <c r="GF54" s="181"/>
      <c r="GG54" s="181"/>
      <c r="GH54" s="181"/>
      <c r="GI54" s="181"/>
      <c r="GJ54" s="181"/>
      <c r="GK54" s="181"/>
      <c r="GL54" s="181"/>
      <c r="GM54" s="181"/>
      <c r="GN54" s="181"/>
      <c r="GO54" s="181"/>
      <c r="GP54" s="181"/>
      <c r="GQ54" s="181"/>
      <c r="GR54" s="181"/>
      <c r="GS54" s="181"/>
      <c r="GT54" s="181"/>
      <c r="GU54" s="181"/>
      <c r="GV54" s="181"/>
      <c r="GW54" s="181"/>
      <c r="GX54" s="181"/>
      <c r="GY54" s="181"/>
      <c r="GZ54" s="181"/>
      <c r="HA54" s="181"/>
      <c r="HB54" s="181"/>
      <c r="HC54" s="181"/>
      <c r="HD54" s="181"/>
      <c r="HE54" s="181"/>
      <c r="HF54" s="181"/>
      <c r="HG54" s="181"/>
      <c r="HH54" s="181"/>
      <c r="HI54" s="181"/>
      <c r="HJ54" s="181"/>
      <c r="HK54" s="181"/>
      <c r="HL54" s="181"/>
    </row>
    <row r="55" spans="1:233" ht="12.75">
      <c r="A55"/>
      <c r="B55" s="181"/>
      <c r="C55" s="820"/>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c r="BX55" s="822"/>
      <c r="BY55" s="822"/>
      <c r="BZ55" s="822"/>
      <c r="CA55" s="822"/>
      <c r="CB55" s="822"/>
      <c r="CC55" s="823"/>
      <c r="CD55" s="823"/>
      <c r="CE55" s="823"/>
      <c r="CF55" s="823"/>
      <c r="CG55" s="823"/>
      <c r="CH55" s="823"/>
      <c r="CI55" s="823"/>
      <c r="CJ55" s="823"/>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820"/>
    </row>
    <row r="56" spans="1:233" ht="12.75">
      <c r="C56" s="819"/>
    </row>
    <row r="57" spans="1:233" ht="12.75">
      <c r="C57" s="818"/>
    </row>
    <row r="58" spans="1:233" ht="12.75">
      <c r="C58" s="824"/>
    </row>
    <row r="59" spans="1:233" ht="12.75"/>
    <row r="60" spans="1:233" ht="12.75"/>
    <row r="61" spans="1:233" ht="12.75"/>
    <row r="67" spans="1:1" ht="30" customHeight="1">
      <c r="A67" s="814"/>
    </row>
    <row r="69" spans="1:1" ht="30" customHeight="1">
      <c r="A69" s="814"/>
    </row>
  </sheetData>
  <sheetProtection formatColumns="0" formatRows="0" selectLockedCells="1"/>
  <autoFilter ref="A3:HY55" xr:uid="{00000000-0009-0000-0000-000000000000}"/>
  <customSheetViews>
    <customSheetView guid="{77A1396A-E514-456B-81EE-C0D92F59020F}" scale="86" state="hidden">
      <pane xSplit="1" ySplit="3" topLeftCell="B4" activePane="bottomRight" state="frozen"/>
      <selection pane="bottomRight" activeCell="HZ1" sqref="HZ1"/>
    </customSheetView>
  </customSheetViews>
  <mergeCells count="41">
    <mergeCell ref="HU2:HW2"/>
    <mergeCell ref="FD2:FU2"/>
    <mergeCell ref="EC2:EO2"/>
    <mergeCell ref="ER2:EV2"/>
    <mergeCell ref="EW2:EY2"/>
    <mergeCell ref="EZ2:FA2"/>
    <mergeCell ref="FB2:FC2"/>
    <mergeCell ref="FV2:GE2"/>
    <mergeCell ref="GF2:GJ2"/>
    <mergeCell ref="GK2:GY2"/>
    <mergeCell ref="GZ2:HF2"/>
    <mergeCell ref="HH2:HT2"/>
    <mergeCell ref="CG2:CJ2"/>
    <mergeCell ref="CK2:CM2"/>
    <mergeCell ref="CP2:DB2"/>
    <mergeCell ref="DC2:DO2"/>
    <mergeCell ref="DP2:EB2"/>
    <mergeCell ref="AJ2:AT2"/>
    <mergeCell ref="AU2:BI2"/>
    <mergeCell ref="BJ2:CB2"/>
    <mergeCell ref="CC2:CD2"/>
    <mergeCell ref="CE2:CF2"/>
    <mergeCell ref="A2:A3"/>
    <mergeCell ref="C2:Y2"/>
    <mergeCell ref="Z2:AB2"/>
    <mergeCell ref="AD2:AE2"/>
    <mergeCell ref="AF2:AH2"/>
    <mergeCell ref="GX1:HA1"/>
    <mergeCell ref="HG1:HH1"/>
    <mergeCell ref="Q1:R1"/>
    <mergeCell ref="D1:F1"/>
    <mergeCell ref="G1:H1"/>
    <mergeCell ref="I1:K1"/>
    <mergeCell ref="L1:N1"/>
    <mergeCell ref="O1:P1"/>
    <mergeCell ref="T1:U1"/>
    <mergeCell ref="CO1:CR1"/>
    <mergeCell ref="CT1:CU1"/>
    <mergeCell ref="EQ1:EV1"/>
    <mergeCell ref="AD1:AG1"/>
    <mergeCell ref="AI1:AJ1"/>
  </mergeCells>
  <hyperlinks>
    <hyperlink ref="G1" location="Introduction!A1" display="To jump to the Introduction sheet, click here." xr:uid="{00000000-0004-0000-0000-000000000000}"/>
    <hyperlink ref="G1:H1" location="Introduction!A1" display="To jump to the Introduction sheet, click here." xr:uid="{00000000-0004-0000-0000-000001000000}"/>
    <hyperlink ref="CT1" location="Introduction!A1" display="To jump to the Introduction sheet, click here." xr:uid="{00000000-0004-0000-0000-000002000000}"/>
    <hyperlink ref="HG1" location="Introduction!A1" display="To jump to the Introduction sheet, click here." xr:uid="{00000000-0004-0000-0000-000003000000}"/>
    <hyperlink ref="EZ1" location="Introduction!A1" display="To jump to the Introduction sheet, click here." xr:uid="{00000000-0004-0000-0000-000004000000}"/>
    <hyperlink ref="T1" location="'ALL countries 2011 with filter'!GO2" display="E. supply chain" xr:uid="{00000000-0004-0000-0000-000005000000}"/>
    <hyperlink ref="S1" location="'LINKED ALL countries2013'!EV1" display="D. policies " xr:uid="{00000000-0004-0000-0000-000006000000}"/>
    <hyperlink ref="Q1" location="'ALL countries 2011 with filter'!CD2" display="C. commodities" xr:uid="{00000000-0004-0000-0000-000007000000}"/>
    <hyperlink ref="O1" location="'ALL countries 2011 with filter'!AC2" display="B. finance &amp; procurement " xr:uid="{00000000-0004-0000-0000-000008000000}"/>
    <hyperlink ref="L1" location="'ALL countries 2011 with filter'!B2" display="A. leadership &amp; cooordination   " xr:uid="{00000000-0004-0000-0000-000009000000}"/>
    <hyperlink ref="L1:N1" location="'LINKED ALL countries2013'!B2" display="A. leadership &amp; cooordination" xr:uid="{00000000-0004-0000-0000-00000A000000}"/>
    <hyperlink ref="O1:P1" location="'LINKED ALL countries2013'!AH1" display="B. finance &amp; procurement " xr:uid="{00000000-0004-0000-0000-00000B000000}"/>
    <hyperlink ref="Q1:R1" location="'LINKED ALL countries2013'!CT1" display="C. commodities" xr:uid="{00000000-0004-0000-0000-00000C000000}"/>
    <hyperlink ref="T1:U1" location="'LINKED ALL countries2013'!HM1" display="E. supply chain" xr:uid="{00000000-0004-0000-0000-00000D000000}"/>
    <hyperlink ref="AI1" location="Introduction!A1" display="To jump to the Introduction sheet, click here." xr:uid="{00000000-0004-0000-0000-00000E000000}"/>
    <hyperlink ref="AI1:AJ1" location="Introduction!A1" display="To jump to the Introduction sheet, click here." xr:uid="{00000000-0004-0000-0000-00000F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1711</v>
      </c>
      <c r="B8" s="1168"/>
      <c r="C8" s="1168"/>
      <c r="D8" s="1169"/>
      <c r="E8" s="1169"/>
      <c r="F8" s="283"/>
      <c r="G8" s="1169"/>
      <c r="H8" s="1169"/>
      <c r="I8" s="6"/>
      <c r="J8" s="39"/>
      <c r="K8" s="630" t="str">
        <f>A8</f>
        <v>Country: Bangladesh</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471</v>
      </c>
      <c r="E13" s="1332"/>
      <c r="F13" s="1332"/>
      <c r="G13" s="1332"/>
      <c r="H13" s="1263"/>
      <c r="I13" s="6"/>
      <c r="J13" s="25"/>
      <c r="K13" s="7" t="str">
        <f>B13</f>
        <v>a. What is the name of the committee?</v>
      </c>
      <c r="L13" s="31" t="str">
        <f>D13</f>
        <v>Logistics Coordination Forum (LCF), Forecasting Working Group (FWG)</v>
      </c>
      <c r="M13" s="21"/>
      <c r="N13" s="21"/>
      <c r="O13" s="24" t="str">
        <f>D13</f>
        <v>Logistics Coordination Forum (LCF), Forecasting Working Group (FWG)</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472</v>
      </c>
      <c r="G15" s="1317"/>
      <c r="H15" s="1318"/>
      <c r="I15" s="6"/>
      <c r="J15" s="25"/>
      <c r="K15" s="7" t="str">
        <f t="shared" ref="K15:K23" si="0">B15</f>
        <v>a. Social marketing</v>
      </c>
      <c r="L15" s="21"/>
      <c r="M15" s="21"/>
      <c r="N15" s="21"/>
      <c r="O15" s="7"/>
      <c r="P15" s="21"/>
      <c r="Q15" s="7" t="str">
        <f t="shared" ref="Q15:Q23" si="1">F15</f>
        <v>Social Marketing Company (SMC)</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60">
      <c r="A16" s="291"/>
      <c r="B16" s="1163" t="s">
        <v>1466</v>
      </c>
      <c r="C16" s="1164"/>
      <c r="D16" s="988" t="s">
        <v>395</v>
      </c>
      <c r="E16" s="292" t="s">
        <v>1465</v>
      </c>
      <c r="F16" s="1316" t="s">
        <v>473</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Family Planning Association of Bangladesh, Marie Stopes, Pop Council, Management Sciences for Health/Systems for Improved Access to Pharmaceuticals and Services (SIAPS) Program</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474</v>
      </c>
      <c r="G18" s="1317"/>
      <c r="H18" s="1318"/>
      <c r="I18" s="6"/>
      <c r="J18" s="25"/>
      <c r="K18" s="7" t="str">
        <f t="shared" si="0"/>
        <v>d. Donors</v>
      </c>
      <c r="L18" s="21"/>
      <c r="M18" s="21"/>
      <c r="N18" s="21"/>
      <c r="O18" s="7"/>
      <c r="P18" s="21"/>
      <c r="Q18" s="7" t="str">
        <f t="shared" si="1"/>
        <v>USAID, World Bank, JICA, GiZ, CIDA, KfW, DFID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475</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 xml:space="preserve">Directorate General of Family Planning (DGFP), National Institute of Population, Research and Training, Ministry of Health and Family Welfare (MOHFW)  </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8" t="s">
        <v>395</v>
      </c>
      <c r="E21" s="292" t="s">
        <v>1475</v>
      </c>
      <c r="F21" s="1316" t="s">
        <v>476</v>
      </c>
      <c r="G21" s="1317"/>
      <c r="H21" s="1318"/>
      <c r="I21" s="6"/>
      <c r="J21" s="25"/>
      <c r="K21" s="7" t="str">
        <f t="shared" si="0"/>
        <v>g. Central Medical Store or Central Warehouse</v>
      </c>
      <c r="L21" s="21"/>
      <c r="M21" s="21"/>
      <c r="N21" s="21"/>
      <c r="O21" s="7"/>
      <c r="P21" s="21"/>
      <c r="Q21" s="7" t="str">
        <f t="shared" si="1"/>
        <v>Directorate General Family Planning (DGFP) central warehouse</v>
      </c>
      <c r="R21" s="21"/>
      <c r="S21" s="21"/>
      <c r="T21" s="16"/>
      <c r="U21" s="16"/>
      <c r="V21" s="16"/>
      <c r="W21" s="44"/>
      <c r="X21" s="44"/>
      <c r="Y21" s="45"/>
      <c r="Z21" s="52"/>
      <c r="AA21"/>
    </row>
    <row r="22" spans="1:134" s="244" customFormat="1">
      <c r="A22" s="291"/>
      <c r="B22" s="1177" t="s">
        <v>1476</v>
      </c>
      <c r="C22" s="1177"/>
      <c r="D22" s="988" t="s">
        <v>399</v>
      </c>
      <c r="E22" s="292" t="s">
        <v>1475</v>
      </c>
      <c r="F22" s="1316"/>
      <c r="G22" s="1317"/>
      <c r="H22" s="1318"/>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988" t="s">
        <v>395</v>
      </c>
      <c r="E23" s="292" t="s">
        <v>1475</v>
      </c>
      <c r="F23" s="1316" t="s">
        <v>477</v>
      </c>
      <c r="G23" s="1317"/>
      <c r="H23" s="1318"/>
      <c r="I23" s="6"/>
      <c r="J23" s="25"/>
      <c r="K23" s="39" t="str">
        <f t="shared" si="0"/>
        <v>i. Other (for example: partners)</v>
      </c>
      <c r="L23" s="25"/>
      <c r="M23" s="25"/>
      <c r="N23" s="25"/>
      <c r="O23" s="39"/>
      <c r="P23" s="25"/>
      <c r="Q23" s="39" t="str">
        <f t="shared" si="1"/>
        <v xml:space="preserve">Population Science Department of  Dhaka University </v>
      </c>
      <c r="R23" s="25"/>
      <c r="S23" s="25"/>
      <c r="T23" s="25"/>
      <c r="U23" s="25"/>
      <c r="V23" s="25"/>
      <c r="W23" s="64"/>
      <c r="X23" s="64"/>
      <c r="Y23" s="63"/>
      <c r="Z23" s="63"/>
      <c r="AA23"/>
    </row>
    <row r="24" spans="1:134" s="244" customFormat="1">
      <c r="A24" s="1179" t="s">
        <v>1478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479</v>
      </c>
      <c r="G26" s="296" t="s">
        <v>1482</v>
      </c>
      <c r="H26" s="250" t="s">
        <v>480</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42919277</v>
      </c>
      <c r="H29" s="1194"/>
      <c r="I29" s="10"/>
      <c r="J29" s="39">
        <f>G29</f>
        <v>42919277</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253" t="s">
        <v>483</v>
      </c>
      <c r="F30" s="301" t="s">
        <v>1488</v>
      </c>
      <c r="G30" s="1611" t="s">
        <v>484</v>
      </c>
      <c r="H30" s="1612"/>
      <c r="I30" s="10"/>
      <c r="J30" s="39" t="str">
        <f>G30</f>
        <v>Management Sciences for Health/SIAPS Program</v>
      </c>
      <c r="K30" s="7"/>
      <c r="L30" s="21"/>
      <c r="M30" s="37" t="str">
        <f>E30</f>
        <v>One year between 2012 and 2016</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105">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59" t="s">
        <v>485</v>
      </c>
      <c r="G35" s="258" t="s">
        <v>486</v>
      </c>
      <c r="H35" s="258"/>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42919277</v>
      </c>
      <c r="F36" s="359" t="s">
        <v>485</v>
      </c>
      <c r="G36" s="258" t="s">
        <v>486</v>
      </c>
      <c r="H36" s="258"/>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42919277</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256" t="s">
        <v>399</v>
      </c>
      <c r="E41" s="254">
        <v>0</v>
      </c>
      <c r="F41" s="359" t="s">
        <v>485</v>
      </c>
      <c r="G41" s="257" t="s">
        <v>487</v>
      </c>
      <c r="H41" s="255"/>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262" t="s">
        <v>406</v>
      </c>
      <c r="E42" s="1332"/>
      <c r="F42" s="1332"/>
      <c r="G42" s="1332"/>
      <c r="H42" s="1263"/>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395</v>
      </c>
      <c r="E43" s="307">
        <v>35690361</v>
      </c>
      <c r="F43" s="359" t="s">
        <v>485</v>
      </c>
      <c r="G43" s="257" t="s">
        <v>487</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75">
      <c r="A44" s="303"/>
      <c r="B44" s="318"/>
      <c r="C44" s="319" t="s">
        <v>1510</v>
      </c>
      <c r="D44" s="1165" t="s">
        <v>488</v>
      </c>
      <c r="E44" s="1166"/>
      <c r="F44" s="1166"/>
      <c r="G44" s="1166"/>
      <c r="H44" s="1167"/>
      <c r="I44" s="29"/>
      <c r="J44" s="26"/>
      <c r="K44" s="7" t="str">
        <f>C44</f>
        <v>i. Specify source(s) of other government funds spent (for example: basket funding or specific donor)</v>
      </c>
      <c r="L44" s="21"/>
      <c r="M44" s="21"/>
      <c r="N44" s="21"/>
      <c r="O44" s="24" t="str">
        <f>D44</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v>
      </c>
      <c r="P44" s="21"/>
      <c r="Q44" s="21"/>
      <c r="R44" s="21"/>
      <c r="S44" s="21"/>
      <c r="T44" s="16"/>
      <c r="U44" s="16"/>
      <c r="V44" s="16"/>
      <c r="W44" s="44"/>
      <c r="X44" s="44"/>
      <c r="Y44" s="45"/>
      <c r="Z44" s="52"/>
      <c r="AA44"/>
    </row>
    <row r="45" spans="1:27" s="244" customFormat="1" ht="45">
      <c r="A45" s="303"/>
      <c r="B45" s="1163" t="s">
        <v>1511</v>
      </c>
      <c r="C45" s="1164"/>
      <c r="D45" s="320"/>
      <c r="E45" s="321">
        <f>E41+E43</f>
        <v>35690361</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399</v>
      </c>
      <c r="E49" s="307">
        <v>0</v>
      </c>
      <c r="F49" s="359" t="s">
        <v>485</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406</v>
      </c>
      <c r="E50" s="1209"/>
      <c r="F50" s="1209"/>
      <c r="G50" s="1209"/>
      <c r="H50" s="1210"/>
      <c r="I50" s="260"/>
      <c r="J50" s="26"/>
      <c r="K50" s="7" t="str">
        <f>C50</f>
        <v xml:space="preserve">i. Specify source(s) of in-kind donations </v>
      </c>
      <c r="L50" s="21"/>
      <c r="M50" s="21"/>
      <c r="N50" s="21"/>
      <c r="O50" s="24" t="str">
        <f>D50</f>
        <v>Not applicable</v>
      </c>
      <c r="P50" s="21"/>
      <c r="Q50" s="21"/>
      <c r="R50" s="21"/>
      <c r="S50" s="21"/>
      <c r="T50" s="16"/>
      <c r="U50" s="16"/>
      <c r="V50" s="16"/>
      <c r="W50" s="44"/>
      <c r="X50" s="44"/>
      <c r="Y50" s="45"/>
      <c r="Z50" s="52"/>
      <c r="AA50"/>
    </row>
    <row r="51" spans="1:27" s="244" customFormat="1" ht="90">
      <c r="A51" s="303"/>
      <c r="B51" s="1163" t="s">
        <v>1521</v>
      </c>
      <c r="C51" s="1164"/>
      <c r="D51" s="1037" t="s">
        <v>395</v>
      </c>
      <c r="E51" s="307">
        <v>314553</v>
      </c>
      <c r="F51" s="359" t="s">
        <v>485</v>
      </c>
      <c r="G51" s="760" t="s">
        <v>489</v>
      </c>
      <c r="H51" s="330" t="s">
        <v>490</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59" t="s">
        <v>485</v>
      </c>
      <c r="G52" s="761"/>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314553</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0.99126360918401302</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0.83889842785562296</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0">
      <c r="A62" s="291"/>
      <c r="B62" s="1163" t="s">
        <v>1532</v>
      </c>
      <c r="C62" s="1163"/>
      <c r="D62" s="1163"/>
      <c r="E62" s="1163"/>
      <c r="F62" s="1170" t="s">
        <v>492</v>
      </c>
      <c r="G62" s="1171"/>
      <c r="H62" s="1172"/>
      <c r="I62" s="10"/>
      <c r="J62" s="26"/>
      <c r="K62" s="7"/>
      <c r="L62" s="21"/>
      <c r="M62" s="38">
        <f>E62</f>
        <v>0</v>
      </c>
      <c r="N62" s="21"/>
      <c r="O62" s="21"/>
      <c r="P62" s="21"/>
      <c r="Q62" s="7" t="str">
        <f>F62</f>
        <v xml:space="preserve">Directorate General of Family Planning (DGFP), Ministry of Health and Family Welfare (MOHFW)  </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399</v>
      </c>
      <c r="G63" s="1224"/>
      <c r="H63" s="1225"/>
      <c r="I63" s="10"/>
      <c r="J63" s="26"/>
      <c r="K63" s="7"/>
      <c r="L63" s="21"/>
      <c r="M63" s="21"/>
      <c r="N63" s="21"/>
      <c r="O63" s="21"/>
      <c r="P63" s="21"/>
      <c r="Q63" s="7" t="e">
        <f>#REF!</f>
        <v>#REF!</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t="s">
        <v>493</v>
      </c>
      <c r="E64" s="1171"/>
      <c r="F64" s="1171"/>
      <c r="G64" s="1171"/>
      <c r="H64" s="1172"/>
      <c r="I64" s="6"/>
      <c r="J64" s="26"/>
      <c r="K64" s="7" t="str">
        <f>A64</f>
        <v xml:space="preserve">B15. Please note any additional comments about finance and procurement.
</v>
      </c>
      <c r="L64" s="21"/>
      <c r="M64" s="21"/>
      <c r="N64" s="21"/>
      <c r="O64" s="7" t="str">
        <f>D64</f>
        <v xml:space="preserve">The DGFP follows GOB and World Bank procurement policy to procure the commodities through international bidding. The procurement packages are approved by the World Bank before launching of the bidding.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399</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399</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399</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399</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607" t="s">
        <v>395</v>
      </c>
      <c r="E77" s="1607"/>
      <c r="F77" s="1018" t="s">
        <v>395</v>
      </c>
      <c r="G77" s="1018"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607" t="s">
        <v>399</v>
      </c>
      <c r="E78" s="1607"/>
      <c r="F78" s="1018" t="s">
        <v>399</v>
      </c>
      <c r="G78" s="1018" t="s">
        <v>399</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c r="E79" s="1336"/>
      <c r="F79" s="999"/>
      <c r="G79" s="999"/>
      <c r="H79" s="228"/>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608" t="s">
        <v>494</v>
      </c>
      <c r="E80" s="1609"/>
      <c r="F80" s="1609"/>
      <c r="G80" s="1609"/>
      <c r="H80" s="1610"/>
      <c r="I80" s="6"/>
      <c r="J80" s="26"/>
      <c r="K80" s="7" t="str">
        <f>A80</f>
        <v>C2. Please note any comments about the commodities offered.</v>
      </c>
      <c r="L80" s="21"/>
      <c r="M80" s="21"/>
      <c r="N80" s="21"/>
      <c r="O80" s="7" t="str">
        <f>D80</f>
        <v>NGOs obtain their commodities from the government.</v>
      </c>
      <c r="P80" s="21"/>
      <c r="Q80" s="21"/>
      <c r="R80" s="7"/>
      <c r="S80" s="21"/>
      <c r="T80" s="16"/>
      <c r="U80" s="16"/>
      <c r="V80" s="16"/>
      <c r="W80" s="44"/>
      <c r="X80" s="44"/>
      <c r="Y80" s="45"/>
      <c r="Z80" s="52"/>
      <c r="AA80"/>
    </row>
    <row r="81" spans="1:33"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33"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33"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33"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33" s="244" customFormat="1" ht="15.75" thickBot="1">
      <c r="A85" s="1244"/>
      <c r="B85" s="349" t="s">
        <v>1561</v>
      </c>
      <c r="C85" s="1017" t="s">
        <v>495</v>
      </c>
      <c r="D85" s="1473" t="s">
        <v>496</v>
      </c>
      <c r="E85" s="1474"/>
      <c r="F85" s="987" t="s">
        <v>395</v>
      </c>
      <c r="G85" s="1269" t="s">
        <v>395</v>
      </c>
      <c r="H85" s="1475"/>
      <c r="I85" s="13"/>
      <c r="J85" s="30" t="str">
        <f>G85</f>
        <v>Yes</v>
      </c>
      <c r="K85" s="7" t="str">
        <f>B85</f>
        <v>a</v>
      </c>
      <c r="L85" s="21"/>
      <c r="M85" s="31">
        <f>E85</f>
        <v>0</v>
      </c>
      <c r="N85" s="21"/>
      <c r="O85" s="21"/>
      <c r="P85" s="21"/>
      <c r="Q85" s="21"/>
      <c r="R85" s="7"/>
      <c r="S85" s="7" t="str">
        <f>D85</f>
        <v>2011-2016</v>
      </c>
      <c r="T85" s="16"/>
      <c r="U85" s="16"/>
      <c r="V85" s="16"/>
      <c r="W85" s="44"/>
      <c r="X85" s="44"/>
      <c r="Y85" s="45"/>
      <c r="Z85" s="52"/>
      <c r="AA85"/>
    </row>
    <row r="86" spans="1:33"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33" s="244" customFormat="1" ht="30">
      <c r="A87" s="291"/>
      <c r="B87" s="1163" t="s">
        <v>1562</v>
      </c>
      <c r="C87" s="1163"/>
      <c r="D87" s="1164"/>
      <c r="E87" s="1262" t="s">
        <v>497</v>
      </c>
      <c r="F87" s="1332"/>
      <c r="G87" s="1332"/>
      <c r="H87" s="1263"/>
      <c r="I87" s="13"/>
      <c r="J87" s="30"/>
      <c r="K87" s="7"/>
      <c r="L87" s="21"/>
      <c r="M87" s="31"/>
      <c r="N87" s="31" t="str">
        <f>E87</f>
        <v>Private sector</v>
      </c>
      <c r="O87" s="21"/>
      <c r="P87" s="7" t="str">
        <f>B87</f>
        <v>a. If yes, for which sectors (public, NGO, social marketing, commercial)?</v>
      </c>
      <c r="Q87" s="21"/>
      <c r="R87" s="7"/>
      <c r="S87" s="21"/>
      <c r="T87" s="16"/>
      <c r="U87" s="16"/>
      <c r="V87" s="16"/>
      <c r="W87" s="44"/>
      <c r="X87" s="44"/>
      <c r="Y87" s="45"/>
      <c r="Z87" s="52"/>
      <c r="AA87"/>
    </row>
    <row r="88" spans="1:33" s="244" customFormat="1">
      <c r="A88" s="291"/>
      <c r="B88" s="1163" t="s">
        <v>1563</v>
      </c>
      <c r="C88" s="1163"/>
      <c r="D88" s="1164"/>
      <c r="E88" s="1262" t="s">
        <v>498</v>
      </c>
      <c r="F88" s="1332"/>
      <c r="G88" s="1332"/>
      <c r="H88" s="1263"/>
      <c r="I88" s="13"/>
      <c r="J88" s="30"/>
      <c r="K88" s="7"/>
      <c r="L88" s="21"/>
      <c r="M88" s="31"/>
      <c r="N88" s="31" t="str">
        <f>E88</f>
        <v>2.25% VAT, payable in advance</v>
      </c>
      <c r="O88" s="21"/>
      <c r="P88" s="7" t="str">
        <f>B88</f>
        <v>b. If yes, how much are the duties, taxes, or fees?</v>
      </c>
      <c r="Q88" s="21"/>
      <c r="R88" s="7"/>
      <c r="S88" s="21"/>
      <c r="T88" s="16"/>
      <c r="U88" s="16"/>
      <c r="V88" s="16"/>
      <c r="W88" s="44"/>
      <c r="X88" s="44"/>
      <c r="Y88" s="45"/>
      <c r="Z88" s="52"/>
      <c r="AA88"/>
    </row>
    <row r="89" spans="1:33" s="244" customFormat="1" ht="30" customHeight="1">
      <c r="A89" s="1179" t="s">
        <v>1564</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33" s="244" customFormat="1" ht="30">
      <c r="A90" s="291"/>
      <c r="B90" s="1163" t="s">
        <v>1565</v>
      </c>
      <c r="C90" s="1163"/>
      <c r="D90" s="1262" t="s">
        <v>499</v>
      </c>
      <c r="E90" s="1332"/>
      <c r="F90" s="1332"/>
      <c r="G90" s="1332"/>
      <c r="H90" s="1263"/>
      <c r="I90" s="13"/>
      <c r="J90" s="30"/>
      <c r="K90" s="7" t="str">
        <f>B90</f>
        <v>a. If yes, describe the policies.</v>
      </c>
      <c r="L90" s="21"/>
      <c r="M90" s="21"/>
      <c r="N90" s="23"/>
      <c r="O90" s="24" t="str">
        <f>D90</f>
        <v>Private sector needs specific permission to import &amp; distribute contraceptive commodities.</v>
      </c>
      <c r="P90" s="7"/>
      <c r="Q90" s="21"/>
      <c r="R90" s="21"/>
      <c r="S90" s="21"/>
      <c r="T90" s="16"/>
      <c r="U90" s="16"/>
      <c r="V90" s="16"/>
      <c r="W90" s="44"/>
      <c r="X90" s="44"/>
      <c r="Y90" s="45"/>
      <c r="Z90" s="52"/>
      <c r="AA90"/>
    </row>
    <row r="91" spans="1:33"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33" s="244" customFormat="1" ht="60">
      <c r="A92" s="291"/>
      <c r="B92" s="1163" t="s">
        <v>1565</v>
      </c>
      <c r="C92" s="1163"/>
      <c r="D92" s="1262" t="s">
        <v>500</v>
      </c>
      <c r="E92" s="1332"/>
      <c r="F92" s="1332"/>
      <c r="G92" s="1332"/>
      <c r="H92" s="1263"/>
      <c r="I92" s="13"/>
      <c r="J92" s="30"/>
      <c r="K92" s="7" t="str">
        <f>B92</f>
        <v>a. If yes, describe the policies.</v>
      </c>
      <c r="L92" s="21"/>
      <c r="M92" s="21"/>
      <c r="N92" s="23"/>
      <c r="O92" s="24" t="str">
        <f>D92</f>
        <v>There is a policy to use IUDs and implants for long-term methods, and they are subject to a regulation that they should be inserted by a trained doctor and/or paramedic in a clinical environment. NGO clinics can offer these methods upon receiving the required training.</v>
      </c>
      <c r="P92" s="7"/>
      <c r="Q92" s="21"/>
      <c r="R92" s="21"/>
      <c r="S92" s="21"/>
      <c r="T92" s="16"/>
      <c r="U92" s="16"/>
      <c r="V92" s="16"/>
      <c r="W92" s="44"/>
      <c r="X92" s="44"/>
      <c r="Y92" s="45"/>
      <c r="Z92" s="1154"/>
      <c r="AA92" s="1154"/>
      <c r="AB92" s="1154"/>
      <c r="AC92" s="1154"/>
      <c r="AD92" s="1154"/>
      <c r="AE92" s="1154"/>
      <c r="AF92" s="1154"/>
      <c r="AG92" s="1154"/>
    </row>
    <row r="93" spans="1:33"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33"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33" s="244" customFormat="1" ht="15" customHeight="1">
      <c r="A95" s="263"/>
      <c r="B95" s="221" t="s">
        <v>1561</v>
      </c>
      <c r="C95" s="217" t="s">
        <v>1571</v>
      </c>
      <c r="D95" s="1259" t="s">
        <v>414</v>
      </c>
      <c r="E95" s="1260"/>
      <c r="F95" s="1261"/>
      <c r="G95" s="1262" t="s">
        <v>414</v>
      </c>
      <c r="H95" s="1263"/>
      <c r="I95" s="12"/>
      <c r="J95" s="30" t="str">
        <f t="shared" si="3"/>
        <v>Community health worker</v>
      </c>
      <c r="K95" s="7"/>
      <c r="L95" s="21"/>
      <c r="M95" s="31"/>
      <c r="N95" s="21"/>
      <c r="O95" s="7"/>
      <c r="P95" s="7"/>
      <c r="Q95" s="21"/>
      <c r="R95" s="21"/>
      <c r="S95" s="21"/>
      <c r="T95" s="209" t="str">
        <f>D95</f>
        <v>Community health worker</v>
      </c>
      <c r="U95" s="51"/>
      <c r="V95" s="16"/>
      <c r="W95" s="44"/>
      <c r="X95" s="44"/>
      <c r="Y95" s="45"/>
      <c r="Z95" s="52"/>
      <c r="AA95"/>
    </row>
    <row r="96" spans="1:33" s="244" customFormat="1" ht="15" customHeight="1">
      <c r="A96" s="263"/>
      <c r="B96" s="221" t="s">
        <v>1572</v>
      </c>
      <c r="C96" s="218" t="s">
        <v>1573</v>
      </c>
      <c r="D96" s="1259" t="s">
        <v>414</v>
      </c>
      <c r="E96" s="1260"/>
      <c r="F96" s="1261"/>
      <c r="G96" s="1262" t="s">
        <v>501</v>
      </c>
      <c r="H96" s="1263"/>
      <c r="I96" s="12"/>
      <c r="J96" s="30" t="str">
        <f t="shared" si="3"/>
        <v>Trained health practitioners</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415</v>
      </c>
      <c r="E97" s="1260"/>
      <c r="F97" s="1261"/>
      <c r="G97" s="1262" t="s">
        <v>415</v>
      </c>
      <c r="H97" s="1263"/>
      <c r="I97" s="12"/>
      <c r="J97" s="30" t="str">
        <f t="shared" si="3"/>
        <v>Doctor</v>
      </c>
      <c r="K97" s="7"/>
      <c r="L97" s="21"/>
      <c r="M97" s="31"/>
      <c r="N97" s="21"/>
      <c r="O97" s="7"/>
      <c r="P97" s="7"/>
      <c r="Q97" s="21"/>
      <c r="R97" s="21"/>
      <c r="S97" s="21"/>
      <c r="T97" s="209" t="str">
        <f t="shared" si="4"/>
        <v>Doctor</v>
      </c>
      <c r="U97" s="51"/>
      <c r="V97" s="16"/>
      <c r="W97" s="44"/>
      <c r="X97" s="44"/>
      <c r="Y97" s="45"/>
      <c r="Z97" s="52"/>
      <c r="AA97"/>
    </row>
    <row r="98" spans="1:27" s="244" customFormat="1" ht="15" customHeight="1">
      <c r="A98" s="263"/>
      <c r="B98" s="220" t="s">
        <v>1576</v>
      </c>
      <c r="C98" s="218" t="s">
        <v>1577</v>
      </c>
      <c r="D98" s="1259" t="s">
        <v>453</v>
      </c>
      <c r="E98" s="1260"/>
      <c r="F98" s="1261"/>
      <c r="G98" s="1262" t="s">
        <v>415</v>
      </c>
      <c r="H98" s="1263"/>
      <c r="I98" s="12"/>
      <c r="J98" s="30" t="str">
        <f t="shared" si="3"/>
        <v>Doctor</v>
      </c>
      <c r="K98" s="7"/>
      <c r="L98" s="21"/>
      <c r="M98" s="31"/>
      <c r="N98" s="21"/>
      <c r="O98" s="7"/>
      <c r="P98" s="7"/>
      <c r="Q98" s="21"/>
      <c r="R98" s="21"/>
      <c r="S98" s="21"/>
      <c r="T98" s="209" t="str">
        <f t="shared" si="4"/>
        <v>Auxiliary nurse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453</v>
      </c>
      <c r="E100" s="1260"/>
      <c r="F100" s="1261"/>
      <c r="G100" s="1262" t="s">
        <v>414</v>
      </c>
      <c r="H100" s="1263"/>
      <c r="I100" s="12"/>
      <c r="J100" s="30" t="str">
        <f t="shared" si="3"/>
        <v>Community health worker</v>
      </c>
      <c r="K100" s="7"/>
      <c r="L100" s="21"/>
      <c r="M100" s="31"/>
      <c r="N100" s="21"/>
      <c r="O100" s="7"/>
      <c r="P100" s="7"/>
      <c r="Q100" s="21"/>
      <c r="R100" s="21"/>
      <c r="S100" s="21"/>
      <c r="T100" s="209" t="str">
        <f t="shared" si="4"/>
        <v>Auxiliary nurse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ht="45">
      <c r="A106" s="291"/>
      <c r="B106" s="1163" t="s">
        <v>1590</v>
      </c>
      <c r="C106" s="1163"/>
      <c r="D106" s="360" t="s">
        <v>395</v>
      </c>
      <c r="E106" s="1334" t="s">
        <v>502</v>
      </c>
      <c r="F106" s="1334"/>
      <c r="G106" s="1602"/>
      <c r="H106" s="361" t="s">
        <v>395</v>
      </c>
      <c r="I106" s="11"/>
      <c r="J106" s="30"/>
      <c r="K106" s="7" t="str">
        <f>B106</f>
        <v>a. Unmarried people</v>
      </c>
      <c r="L106" s="21"/>
      <c r="M106" s="31" t="str">
        <f>E106</f>
        <v>Unmarried women can't receive IUDs, injectables, implants, or tubal ligation.</v>
      </c>
      <c r="N106" s="21"/>
      <c r="O106" s="7"/>
      <c r="P106" s="21"/>
      <c r="Q106" s="21"/>
      <c r="R106" s="21"/>
      <c r="S106" s="21"/>
      <c r="T106" s="16"/>
      <c r="U106" s="16"/>
      <c r="V106" s="51" t="str">
        <f>E106</f>
        <v>Unmarried women can't receive IUDs, injectables, implants, or tubal ligation.</v>
      </c>
      <c r="W106" s="44"/>
      <c r="X106" s="44"/>
      <c r="Y106" s="45"/>
      <c r="Z106" s="52"/>
      <c r="AA106"/>
    </row>
    <row r="107" spans="1:27" s="244" customFormat="1">
      <c r="A107" s="291"/>
      <c r="B107" s="1163" t="s">
        <v>1591</v>
      </c>
      <c r="C107" s="1163"/>
      <c r="D107" s="360" t="s">
        <v>399</v>
      </c>
      <c r="E107" s="1603"/>
      <c r="F107" s="1603"/>
      <c r="G107" s="1604"/>
      <c r="H107" s="361"/>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60.75" thickBot="1">
      <c r="A108" s="355"/>
      <c r="B108" s="1265" t="s">
        <v>1592</v>
      </c>
      <c r="C108" s="1265"/>
      <c r="D108" s="360" t="s">
        <v>395</v>
      </c>
      <c r="E108" s="1605" t="s">
        <v>503</v>
      </c>
      <c r="F108" s="1605"/>
      <c r="G108" s="1606"/>
      <c r="H108" s="361" t="s">
        <v>395</v>
      </c>
      <c r="I108" s="11"/>
      <c r="J108" s="30"/>
      <c r="K108" s="7" t="str">
        <f>B108</f>
        <v>c. Other</v>
      </c>
      <c r="L108" s="21"/>
      <c r="M108" s="31" t="str">
        <f>E108</f>
        <v>Low parity individuals can't receive an IUD, tubal ligation, or vasectomy. Non-parous women can't receive injectables or implants.</v>
      </c>
      <c r="N108" s="21"/>
      <c r="O108" s="7"/>
      <c r="P108" s="21"/>
      <c r="Q108" s="21"/>
      <c r="R108" s="21"/>
      <c r="S108" s="21"/>
      <c r="T108" s="16"/>
      <c r="U108" s="16"/>
      <c r="V108" s="51" t="str">
        <f>E108</f>
        <v>Low parity individuals can't receive an IUD, tubal ligation, or vasectomy. Non-parous women can't receive injectables or implants.</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2011</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504</v>
      </c>
      <c r="E128" s="1317"/>
      <c r="F128" s="1317"/>
      <c r="G128" s="1317"/>
      <c r="H128" s="1318"/>
      <c r="I128" s="33"/>
      <c r="J128" s="20"/>
      <c r="K128" s="7" t="str">
        <f>A128</f>
        <v xml:space="preserve">D11. Name of the list(s)
</v>
      </c>
      <c r="L128" s="7"/>
      <c r="M128" s="21"/>
      <c r="N128" s="21"/>
      <c r="O128" s="7" t="str">
        <f>D128</f>
        <v>Approved contraceptive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2011</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395</v>
      </c>
      <c r="H140" s="1225"/>
      <c r="I140" s="6"/>
      <c r="J140" s="30" t="str">
        <f t="shared" ref="J140:J148" si="7">G140</f>
        <v>Yes</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406</v>
      </c>
      <c r="H141" s="1225"/>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505</v>
      </c>
      <c r="G150" s="1171"/>
      <c r="H150" s="1172"/>
      <c r="I150" s="6"/>
      <c r="J150" s="30"/>
      <c r="K150" s="7"/>
      <c r="L150" s="7"/>
      <c r="M150" s="21"/>
      <c r="N150" s="21"/>
      <c r="O150" s="21"/>
      <c r="P150" s="21"/>
      <c r="Q150" s="7" t="str">
        <f>F150</f>
        <v>DGFP-LMIS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5">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5:G65"/>
    <mergeCell ref="A66:H66"/>
    <mergeCell ref="A67:C67"/>
    <mergeCell ref="D67:E67"/>
    <mergeCell ref="B68:C68"/>
    <mergeCell ref="D68:E68"/>
    <mergeCell ref="A61:E61"/>
    <mergeCell ref="F61:H61"/>
    <mergeCell ref="B62:E62"/>
    <mergeCell ref="F62:H62"/>
    <mergeCell ref="C63:E63"/>
    <mergeCell ref="A64:C64"/>
    <mergeCell ref="D64:H64"/>
    <mergeCell ref="F63:H63"/>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Z92:AG92"/>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0900-000000000000}">
      <formula1>$W$1:$W$3</formula1>
    </dataValidation>
    <dataValidation type="list" allowBlank="1" showInputMessage="1" showErrorMessage="1" errorTitle="Choose from dropdown" error="Please choose from the dropdown list." prompt="Please select from the dropdown list." sqref="H12 H82" xr:uid="{00000000-0002-0000-0900-000001000000}">
      <formula1>$W$1:$W$3</formula1>
    </dataValidation>
    <dataValidation type="list" allowBlank="1" showInputMessage="1" showErrorMessage="1" error="Please choose from the dropdown list." sqref="H24" xr:uid="{00000000-0002-0000-0900-000002000000}">
      <formula1>$O$1:$O$6</formula1>
    </dataValidation>
    <dataValidation type="list" allowBlank="1" showErrorMessage="1" error="Please choose from the dropdown list." sqref="H38" xr:uid="{00000000-0002-0000-0900-000003000000}">
      <formula1>$W$1:$W$3</formula1>
    </dataValidation>
    <dataValidation type="list" allowBlank="1" showInputMessage="1" showErrorMessage="1" error="Please choose from the dropdown list." sqref="G111:G113 H25 D16:D23 G147:H147 D26 G140:G146 G148 H106:H108 G132:G135 G152:G153 F68:H78 D69:D78 F63:H63" xr:uid="{00000000-0002-0000-0900-000004000000}">
      <formula1>$W$1:$W$4</formula1>
    </dataValidation>
    <dataValidation type="list" allowBlank="1" showInputMessage="1" showErrorMessage="1" errorTitle="Choose from dropdown" error="Please choose from the dropdown list." prompt="Please select from the dropdown list." sqref="G138 D15 D68" xr:uid="{00000000-0002-0000-0900-000005000000}">
      <formula1>$W$1:$W$4</formula1>
    </dataValidation>
    <dataValidation type="list" allowBlank="1" showInputMessage="1" showErrorMessage="1" error="Please choose from the dropdown list." sqref="F61:H61" xr:uid="{00000000-0002-0000-09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900-000007000000}">
      <formula1>$N$1:$N$2</formula1>
    </dataValidation>
    <dataValidation type="list" allowBlank="1" showErrorMessage="1" errorTitle="Choose from dropdown" error="Please choose from the dropdown list." sqref="F28" xr:uid="{00000000-0002-0000-0900-000008000000}">
      <formula1>$Y$1:$Y$13</formula1>
    </dataValidation>
    <dataValidation type="list" allowBlank="1" showInputMessage="1" showErrorMessage="1" errorTitle="Choose from dropdown" error="Please choose from the dropdown list." sqref="H28" xr:uid="{00000000-0002-0000-0900-000009000000}">
      <formula1>$Y$1:$Y$13</formula1>
    </dataValidation>
    <dataValidation type="list" allowBlank="1" showInputMessage="1" prompt="Please select from the dropdown list if possible. If you cannot find a provider cadre that fits, you may write it in." sqref="D95:H95" xr:uid="{00000000-0002-0000-0900-00000A000000}">
      <formula1>$Q$1:$Q$9</formula1>
    </dataValidation>
    <dataValidation type="list" allowBlank="1" prompt="Please choose from the dropdown if possible. If you cannot find a cadre that fits what you are looking for, you may write it in." sqref="D96:H102" xr:uid="{00000000-0002-0000-0900-00000B000000}">
      <formula1>$Q$1:$Q$9</formula1>
    </dataValidation>
  </dataValidations>
  <hyperlinks>
    <hyperlink ref="G51" r:id="rId1" xr:uid="{00000000-0004-0000-0900-000000000000}"/>
    <hyperlink ref="A5" location="Introduction!A1" display="To jump to the Introduction sheet, click here." xr:uid="{00000000-0004-0000-0900-000001000000}"/>
  </hyperlinks>
  <pageMargins left="1.2" right="0.7" top="0.75" bottom="0.75" header="0.3" footer="0.3"/>
  <pageSetup scale="50" fitToHeight="4" orientation="portrait" r:id="rId2"/>
  <rowBreaks count="1" manualBreakCount="1">
    <brk id="33" max="7"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1712</v>
      </c>
      <c r="B8" s="1168"/>
      <c r="C8" s="1168"/>
      <c r="D8" s="1169"/>
      <c r="E8" s="1169"/>
      <c r="F8" s="283"/>
      <c r="G8" s="1169"/>
      <c r="H8" s="1169"/>
      <c r="I8" s="6"/>
      <c r="J8" s="39"/>
      <c r="K8" s="630" t="str">
        <f>A8</f>
        <v>Country: Benin</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15" customHeight="1">
      <c r="A13" s="288"/>
      <c r="B13" s="1163" t="s">
        <v>1462</v>
      </c>
      <c r="C13" s="1164"/>
      <c r="D13" s="1165" t="s">
        <v>1713</v>
      </c>
      <c r="E13" s="1166"/>
      <c r="F13" s="1166"/>
      <c r="G13" s="1166"/>
      <c r="H13" s="1167"/>
      <c r="I13" s="6"/>
      <c r="J13" s="25"/>
      <c r="K13" s="7" t="str">
        <f>B13</f>
        <v>a. What is the name of the committee?</v>
      </c>
      <c r="L13" s="31" t="str">
        <f>D13</f>
        <v>Family Planning Panel (Panel PF)</v>
      </c>
      <c r="M13" s="21"/>
      <c r="N13" s="21"/>
      <c r="O13" s="24" t="str">
        <f>D13</f>
        <v>Family Planning Panel (Panel PF)</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60">
      <c r="A15" s="289"/>
      <c r="B15" s="1177" t="s">
        <v>1464</v>
      </c>
      <c r="C15" s="1178"/>
      <c r="D15" s="985" t="s">
        <v>395</v>
      </c>
      <c r="E15" s="290" t="s">
        <v>1465</v>
      </c>
      <c r="F15" s="1170" t="s">
        <v>1714</v>
      </c>
      <c r="G15" s="1171"/>
      <c r="H15" s="1172"/>
      <c r="I15" s="6"/>
      <c r="J15" s="25"/>
      <c r="K15" s="7" t="str">
        <f t="shared" ref="K15:K23" si="0">B15</f>
        <v>a. Social marketing</v>
      </c>
      <c r="L15" s="21"/>
      <c r="M15" s="21"/>
      <c r="N15" s="21"/>
      <c r="O15" s="7"/>
      <c r="P15" s="21"/>
      <c r="Q15" s="7" t="str">
        <f t="shared" ref="Q15:Q23" si="1">F15</f>
        <v xml:space="preserve">Association Béninoise pour le Marketing Social et la communication pour la santé (ABMS) (Benin Association for Social Marketing and Health Communication) / PSI </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1644</v>
      </c>
      <c r="C16" s="1164"/>
      <c r="D16" s="985" t="s">
        <v>395</v>
      </c>
      <c r="E16" s="292" t="s">
        <v>1465</v>
      </c>
      <c r="F16" s="1613" t="s">
        <v>1715</v>
      </c>
      <c r="G16" s="1171"/>
      <c r="H16" s="1172"/>
      <c r="I16" s="6"/>
      <c r="J16" s="25"/>
      <c r="K16" s="7" t="str">
        <f t="shared" si="0"/>
        <v>b. NGO (for example: service delivery, advocacy, Planned Parenthood affiliate, Marie Stopes affiliate, faith-based organizations, etc.)</v>
      </c>
      <c r="L16" s="21"/>
      <c r="M16" s="21"/>
      <c r="N16" s="21"/>
      <c r="O16" s="7"/>
      <c r="P16" s="21"/>
      <c r="Q16" s="7" t="str">
        <f t="shared" si="1"/>
        <v>Association Béninoise pour la Promotion de la Famille (ABPF) (Benin Association for Family Promotion)</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1645</v>
      </c>
      <c r="C17" s="1164"/>
      <c r="D17" s="985" t="s">
        <v>405</v>
      </c>
      <c r="E17" s="292" t="s">
        <v>1465</v>
      </c>
      <c r="F17" s="1170"/>
      <c r="G17" s="1171"/>
      <c r="H17" s="1172"/>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5" t="s">
        <v>395</v>
      </c>
      <c r="E18" s="292" t="s">
        <v>1469</v>
      </c>
      <c r="F18" s="1170" t="s">
        <v>509</v>
      </c>
      <c r="G18" s="1171"/>
      <c r="H18" s="1172"/>
      <c r="I18" s="6"/>
      <c r="J18" s="25"/>
      <c r="K18" s="7" t="str">
        <f t="shared" si="0"/>
        <v>d. Donors</v>
      </c>
      <c r="L18" s="21"/>
      <c r="M18" s="21"/>
      <c r="N18" s="21"/>
      <c r="O18" s="7"/>
      <c r="P18" s="21"/>
      <c r="Q18" s="7" t="str">
        <f t="shared" si="1"/>
        <v xml:space="preserve"> USAID, Global Fund, KFW</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5" t="s">
        <v>395</v>
      </c>
      <c r="E19" s="292" t="s">
        <v>1471</v>
      </c>
      <c r="F19" s="1170" t="s">
        <v>401</v>
      </c>
      <c r="G19" s="1171"/>
      <c r="H19" s="1172"/>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1646</v>
      </c>
      <c r="C20" s="1164"/>
      <c r="D20" s="985" t="s">
        <v>395</v>
      </c>
      <c r="E20" s="292" t="s">
        <v>1473</v>
      </c>
      <c r="F20" s="1170" t="s">
        <v>510</v>
      </c>
      <c r="G20" s="1171"/>
      <c r="H20" s="1172"/>
      <c r="I20" s="6"/>
      <c r="J20" s="25"/>
      <c r="K20" s="7" t="str">
        <f t="shared" si="0"/>
        <v>f. Ministry of Health (for example: logistics, reproductive health, family planning, maternal and child health, HIV/AIDS, pharmacy units, etc.)</v>
      </c>
      <c r="L20" s="21"/>
      <c r="M20" s="21"/>
      <c r="N20" s="21"/>
      <c r="O20" s="7"/>
      <c r="P20" s="21"/>
      <c r="Q20" s="18" t="str">
        <f t="shared" si="1"/>
        <v>Contraceptive Logistics, Family Planning</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45">
      <c r="A21" s="291"/>
      <c r="B21" s="1177" t="s">
        <v>1474</v>
      </c>
      <c r="C21" s="1177"/>
      <c r="D21" s="985" t="s">
        <v>395</v>
      </c>
      <c r="E21" s="292" t="s">
        <v>1475</v>
      </c>
      <c r="F21" s="1613" t="s">
        <v>1716</v>
      </c>
      <c r="G21" s="1171"/>
      <c r="H21" s="1172"/>
      <c r="I21" s="6"/>
      <c r="J21" s="25"/>
      <c r="K21" s="7" t="str">
        <f t="shared" si="0"/>
        <v>g. Central Medical Store or Central Warehouse</v>
      </c>
      <c r="L21" s="21"/>
      <c r="M21" s="21"/>
      <c r="N21" s="21"/>
      <c r="O21" s="7"/>
      <c r="P21" s="21"/>
      <c r="Q21" s="7" t="str">
        <f t="shared" si="1"/>
        <v>Centrale d’Achat des Médicaments Essentiels et des Consommables Médicaux (CAME) - central medical store</v>
      </c>
      <c r="R21" s="21"/>
      <c r="S21" s="21"/>
      <c r="T21" s="16"/>
      <c r="U21" s="16"/>
      <c r="V21" s="16"/>
      <c r="W21" s="44"/>
      <c r="X21" s="44"/>
      <c r="Y21" s="45"/>
      <c r="Z21" s="52"/>
      <c r="AA21"/>
    </row>
    <row r="22" spans="1:134" s="244" customFormat="1">
      <c r="A22" s="291"/>
      <c r="B22" s="1177" t="s">
        <v>1476</v>
      </c>
      <c r="C22" s="1177"/>
      <c r="D22" s="985" t="s">
        <v>399</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1647</v>
      </c>
      <c r="C23" s="1177"/>
      <c r="D23" s="985" t="s">
        <v>395</v>
      </c>
      <c r="E23" s="292" t="s">
        <v>1475</v>
      </c>
      <c r="F23" s="1170" t="s">
        <v>512</v>
      </c>
      <c r="G23" s="1171"/>
      <c r="H23" s="1172"/>
      <c r="I23" s="6"/>
      <c r="J23" s="25"/>
      <c r="K23" s="39" t="str">
        <f t="shared" si="0"/>
        <v>i. Other (for example: partners)</v>
      </c>
      <c r="L23" s="25"/>
      <c r="M23" s="25"/>
      <c r="N23" s="25"/>
      <c r="O23" s="39"/>
      <c r="P23" s="25"/>
      <c r="Q23" s="39" t="str">
        <f t="shared" si="1"/>
        <v>Universities</v>
      </c>
      <c r="R23" s="25"/>
      <c r="S23" s="25"/>
      <c r="T23" s="25"/>
      <c r="U23" s="25"/>
      <c r="V23" s="25"/>
      <c r="W23" s="64"/>
      <c r="X23" s="64"/>
      <c r="Y23" s="63"/>
      <c r="Z23" s="63"/>
      <c r="AA23"/>
    </row>
    <row r="24" spans="1:134" s="244" customFormat="1">
      <c r="A24" s="1179" t="s">
        <v>1648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302" t="s">
        <v>405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1650</v>
      </c>
      <c r="B26" s="1184"/>
      <c r="C26" s="1185"/>
      <c r="D26" s="293" t="s">
        <v>405</v>
      </c>
      <c r="E26" s="294" t="s">
        <v>1481</v>
      </c>
      <c r="F26" s="295" t="s">
        <v>513</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193">
        <v>3260000</v>
      </c>
      <c r="H29" s="1194"/>
      <c r="I29" s="10"/>
      <c r="J29" s="39">
        <f>G29</f>
        <v>3260000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1652</v>
      </c>
      <c r="B30" s="1163"/>
      <c r="C30" s="1163"/>
      <c r="D30" s="1163"/>
      <c r="E30" s="300" t="s">
        <v>1707</v>
      </c>
      <c r="F30" s="301" t="s">
        <v>1653</v>
      </c>
      <c r="G30" s="1195" t="s">
        <v>514</v>
      </c>
      <c r="H30" s="1196"/>
      <c r="I30" s="10"/>
      <c r="J30" s="39" t="str">
        <f>G30</f>
        <v>Technical support from USAID and PISAF (Integrated Family Health Project - funded by USAID in Benin)</v>
      </c>
      <c r="K30" s="7"/>
      <c r="L30" s="21"/>
      <c r="M30" s="37" t="str">
        <f>E30</f>
        <v>01/12 - 12/12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1655</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1656</v>
      </c>
      <c r="F34" s="304" t="s">
        <v>1657</v>
      </c>
      <c r="G34" s="305" t="s">
        <v>1658</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120000</v>
      </c>
      <c r="F35" s="308" t="s">
        <v>1707</v>
      </c>
      <c r="G35" s="317" t="s">
        <v>515</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367800</v>
      </c>
      <c r="F36" s="308" t="s">
        <v>1707</v>
      </c>
      <c r="G36" s="317" t="s">
        <v>516</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1659</v>
      </c>
      <c r="C37" s="1184"/>
      <c r="D37" s="1185"/>
      <c r="E37" s="312">
        <f>E35+E36</f>
        <v>487800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1667</v>
      </c>
      <c r="C41" s="1164"/>
      <c r="D41" s="1037" t="s">
        <v>395</v>
      </c>
      <c r="E41" s="307">
        <v>120000</v>
      </c>
      <c r="F41" s="316" t="s">
        <v>1707</v>
      </c>
      <c r="G41" s="317" t="s">
        <v>518</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517</v>
      </c>
      <c r="E42" s="1166"/>
      <c r="F42" s="1166"/>
      <c r="G42" s="1166"/>
      <c r="H42" s="1167"/>
      <c r="I42" s="29"/>
      <c r="J42" s="26"/>
      <c r="K42" s="7" t="str">
        <f>C42</f>
        <v>i. Specify source(s) of internally generated funds spent (for example, from taxes)</v>
      </c>
      <c r="L42" s="21"/>
      <c r="M42" s="21"/>
      <c r="N42" s="21"/>
      <c r="O42" s="24" t="str">
        <f>D42</f>
        <v>2012 FY budget line of General budget of the State</v>
      </c>
      <c r="P42" s="21"/>
      <c r="Q42" s="21"/>
      <c r="R42" s="21"/>
      <c r="S42" s="21"/>
      <c r="T42" s="16"/>
      <c r="U42" s="16"/>
      <c r="V42" s="16"/>
      <c r="W42" s="44"/>
      <c r="X42" s="44"/>
      <c r="Y42" s="45"/>
      <c r="Z42" s="52"/>
      <c r="AA42"/>
    </row>
    <row r="43" spans="1:27" s="244" customFormat="1" ht="78.75" customHeight="1">
      <c r="A43" s="303"/>
      <c r="B43" s="1163" t="s">
        <v>1669</v>
      </c>
      <c r="C43" s="1164"/>
      <c r="D43" s="1037" t="s">
        <v>395</v>
      </c>
      <c r="E43" s="307">
        <v>216000</v>
      </c>
      <c r="F43" s="316" t="s">
        <v>1707</v>
      </c>
      <c r="G43" s="317" t="s">
        <v>520</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519</v>
      </c>
      <c r="E44" s="1166"/>
      <c r="F44" s="1166"/>
      <c r="G44" s="1166"/>
      <c r="H44" s="1167"/>
      <c r="I44" s="29"/>
      <c r="J44" s="26"/>
      <c r="K44" s="7" t="str">
        <f>C44</f>
        <v>i. Specify source(s) of other government funds spent (for example: basket funding or specific donor)</v>
      </c>
      <c r="L44" s="21"/>
      <c r="M44" s="21"/>
      <c r="N44" s="21"/>
      <c r="O44" s="24" t="str">
        <f>D44</f>
        <v>WAHO / KfW funds for procurement of contraceptives</v>
      </c>
      <c r="P44" s="21"/>
      <c r="Q44" s="21"/>
      <c r="R44" s="21"/>
      <c r="S44" s="21"/>
      <c r="T44" s="16"/>
      <c r="U44" s="16"/>
      <c r="V44" s="16"/>
      <c r="W44" s="44"/>
      <c r="X44" s="44"/>
      <c r="Y44" s="45"/>
      <c r="Z44" s="52"/>
      <c r="AA44"/>
    </row>
    <row r="45" spans="1:27" s="244" customFormat="1" ht="45">
      <c r="A45" s="303"/>
      <c r="B45" s="1163" t="s">
        <v>1671</v>
      </c>
      <c r="C45" s="1164"/>
      <c r="D45" s="320"/>
      <c r="E45" s="321">
        <f>E41+E43</f>
        <v>336000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45">
      <c r="A49" s="303"/>
      <c r="B49" s="1163" t="s">
        <v>1519</v>
      </c>
      <c r="C49" s="1164"/>
      <c r="D49" s="1037" t="s">
        <v>395</v>
      </c>
      <c r="E49" s="307">
        <v>3000000</v>
      </c>
      <c r="F49" s="316" t="s">
        <v>1707</v>
      </c>
      <c r="G49" s="329" t="s">
        <v>522</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521</v>
      </c>
      <c r="E50" s="1209"/>
      <c r="F50" s="1209"/>
      <c r="G50" s="1209"/>
      <c r="H50" s="1210"/>
      <c r="I50" s="260"/>
      <c r="J50" s="26"/>
      <c r="K50" s="7" t="str">
        <f>C50</f>
        <v xml:space="preserve">i. Specify source(s) of in-kind donations </v>
      </c>
      <c r="L50" s="21"/>
      <c r="M50" s="21"/>
      <c r="N50" s="21"/>
      <c r="O50" s="24" t="str">
        <f>D50</f>
        <v>UNFPA and USAID</v>
      </c>
      <c r="P50" s="21"/>
      <c r="Q50" s="21"/>
      <c r="R50" s="21"/>
      <c r="S50" s="21"/>
      <c r="T50" s="16"/>
      <c r="U50" s="16"/>
      <c r="V50" s="16"/>
      <c r="W50" s="44"/>
      <c r="X50" s="44"/>
      <c r="Y50" s="45"/>
      <c r="Z50" s="52"/>
      <c r="AA50"/>
    </row>
    <row r="51" spans="1:27" s="244" customFormat="1" ht="45">
      <c r="A51" s="303"/>
      <c r="B51" s="1163" t="s">
        <v>1678</v>
      </c>
      <c r="C51" s="1164"/>
      <c r="D51" s="1037" t="s">
        <v>395</v>
      </c>
      <c r="E51" s="307">
        <v>150000</v>
      </c>
      <c r="F51" s="316" t="s">
        <v>523</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45">
      <c r="A52" s="303"/>
      <c r="B52" s="1163" t="s">
        <v>1679</v>
      </c>
      <c r="C52" s="1164"/>
      <c r="D52" s="1037" t="s">
        <v>399</v>
      </c>
      <c r="E52" s="307">
        <v>0</v>
      </c>
      <c r="F52" s="316" t="s">
        <v>523</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1680</v>
      </c>
      <c r="C53" s="1164"/>
      <c r="D53" s="320"/>
      <c r="E53" s="321">
        <f>E49+E51+E52</f>
        <v>3150000</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9.6385542168674704E-2</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0.35714285714285715</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f>(E45+E53)/G29</f>
        <v>1.0693251533742332</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524</v>
      </c>
      <c r="G62" s="1171"/>
      <c r="H62" s="1172"/>
      <c r="I62" s="10"/>
      <c r="J62" s="26"/>
      <c r="K62" s="7"/>
      <c r="L62" s="21"/>
      <c r="M62" s="38">
        <f>E62</f>
        <v>0</v>
      </c>
      <c r="N62" s="21"/>
      <c r="O62" s="21"/>
      <c r="P62" s="21"/>
      <c r="Q62" s="7" t="str">
        <f>F62</f>
        <v>CAME (Central Medical Store)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228" t="s">
        <v>395</v>
      </c>
      <c r="E68" s="1228"/>
      <c r="F68" s="995" t="s">
        <v>395</v>
      </c>
      <c r="G68" s="995" t="s">
        <v>395</v>
      </c>
      <c r="H68" s="524"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228" t="s">
        <v>395</v>
      </c>
      <c r="E69" s="1228"/>
      <c r="F69" s="995" t="s">
        <v>395</v>
      </c>
      <c r="G69" s="995" t="s">
        <v>395</v>
      </c>
      <c r="H69" s="524"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228" t="s">
        <v>395</v>
      </c>
      <c r="E70" s="1228"/>
      <c r="F70" s="995" t="s">
        <v>395</v>
      </c>
      <c r="G70" s="995" t="s">
        <v>395</v>
      </c>
      <c r="H70" s="524"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228" t="s">
        <v>395</v>
      </c>
      <c r="E71" s="1228"/>
      <c r="F71" s="995" t="s">
        <v>395</v>
      </c>
      <c r="G71" s="995" t="s">
        <v>395</v>
      </c>
      <c r="H71" s="524"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228" t="s">
        <v>395</v>
      </c>
      <c r="E72" s="1228"/>
      <c r="F72" s="995" t="s">
        <v>395</v>
      </c>
      <c r="G72" s="995" t="s">
        <v>395</v>
      </c>
      <c r="H72" s="524"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228" t="s">
        <v>395</v>
      </c>
      <c r="E73" s="1228"/>
      <c r="F73" s="995" t="s">
        <v>395</v>
      </c>
      <c r="G73" s="995" t="s">
        <v>395</v>
      </c>
      <c r="H73" s="524"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228" t="s">
        <v>395</v>
      </c>
      <c r="E74" s="1228"/>
      <c r="F74" s="995" t="s">
        <v>395</v>
      </c>
      <c r="G74" s="995" t="s">
        <v>395</v>
      </c>
      <c r="H74" s="524"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228" t="s">
        <v>395</v>
      </c>
      <c r="E75" s="1228"/>
      <c r="F75" s="995" t="s">
        <v>395</v>
      </c>
      <c r="G75" s="995" t="s">
        <v>395</v>
      </c>
      <c r="H75" s="524"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228" t="s">
        <v>399</v>
      </c>
      <c r="E76" s="1228"/>
      <c r="F76" s="995" t="s">
        <v>395</v>
      </c>
      <c r="G76" s="995" t="s">
        <v>399</v>
      </c>
      <c r="H76" s="524"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228" t="s">
        <v>399</v>
      </c>
      <c r="E77" s="1228"/>
      <c r="F77" s="995" t="s">
        <v>395</v>
      </c>
      <c r="G77" s="995" t="s">
        <v>399</v>
      </c>
      <c r="H77" s="524"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228" t="s">
        <v>395</v>
      </c>
      <c r="E78" s="1228"/>
      <c r="F78" s="995" t="s">
        <v>395</v>
      </c>
      <c r="G78" s="995" t="s">
        <v>395</v>
      </c>
      <c r="H78" s="524"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228" t="s">
        <v>448</v>
      </c>
      <c r="E79" s="1228"/>
      <c r="F79" s="995"/>
      <c r="G79" s="995" t="s">
        <v>448</v>
      </c>
      <c r="H79" s="524" t="s">
        <v>448</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t="s">
        <v>525</v>
      </c>
      <c r="D85" s="1248" t="s">
        <v>526</v>
      </c>
      <c r="E85" s="1249"/>
      <c r="F85" s="989" t="s">
        <v>395</v>
      </c>
      <c r="G85" s="1231" t="s">
        <v>395</v>
      </c>
      <c r="H85" s="1232"/>
      <c r="I85" s="13"/>
      <c r="J85" s="30" t="str">
        <f>G85</f>
        <v>Yes</v>
      </c>
      <c r="K85" s="7" t="str">
        <f>B85</f>
        <v>a</v>
      </c>
      <c r="L85" s="21"/>
      <c r="M85" s="31">
        <f>E85</f>
        <v>0</v>
      </c>
      <c r="N85" s="21"/>
      <c r="O85" s="21"/>
      <c r="P85" s="21"/>
      <c r="Q85" s="21"/>
      <c r="R85" s="7"/>
      <c r="S85" s="7" t="str">
        <f>D85</f>
        <v>2006-2015</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411</v>
      </c>
      <c r="F87" s="1166"/>
      <c r="G87" s="1166"/>
      <c r="H87" s="1167"/>
      <c r="I87" s="13"/>
      <c r="J87" s="30"/>
      <c r="K87" s="7"/>
      <c r="L87" s="21"/>
      <c r="M87" s="31"/>
      <c r="N87" s="31" t="str">
        <f>E87</f>
        <v>Commercial sector</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165" t="s">
        <v>405</v>
      </c>
      <c r="F88" s="1166"/>
      <c r="G88" s="1166"/>
      <c r="H88" s="1167"/>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302" t="s">
        <v>399</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165" t="s">
        <v>406</v>
      </c>
      <c r="E92" s="1166"/>
      <c r="F92" s="1166"/>
      <c r="G92" s="1166"/>
      <c r="H92" s="1167"/>
      <c r="I92" s="13"/>
      <c r="J92" s="30"/>
      <c r="K92" s="7" t="str">
        <f>B92</f>
        <v>a. If yes, describe the policies.</v>
      </c>
      <c r="L92" s="21"/>
      <c r="M92" s="21"/>
      <c r="N92" s="23"/>
      <c r="O92" s="24" t="str">
        <f>D92</f>
        <v>Not applicable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453</v>
      </c>
      <c r="H95" s="1263"/>
      <c r="I95" s="12"/>
      <c r="J95" s="30" t="str">
        <f t="shared" si="3"/>
        <v>Auxiliary 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453</v>
      </c>
      <c r="E96" s="1260"/>
      <c r="F96" s="1261"/>
      <c r="G96" s="1262" t="s">
        <v>453</v>
      </c>
      <c r="H96" s="1263"/>
      <c r="I96" s="12"/>
      <c r="J96" s="30" t="str">
        <f t="shared" si="3"/>
        <v>Auxiliary nurse</v>
      </c>
      <c r="K96" s="7"/>
      <c r="L96" s="21"/>
      <c r="M96" s="31"/>
      <c r="N96" s="21"/>
      <c r="O96" s="7"/>
      <c r="P96" s="7"/>
      <c r="Q96" s="21"/>
      <c r="R96" s="21"/>
      <c r="S96" s="21"/>
      <c r="T96" s="209" t="str">
        <f t="shared" ref="T96:T102" si="4">D96</f>
        <v>Auxiliary nurse</v>
      </c>
      <c r="U96" s="51"/>
      <c r="V96" s="16"/>
      <c r="W96" s="44"/>
      <c r="X96" s="44"/>
      <c r="Y96" s="45"/>
      <c r="Z96" s="52"/>
      <c r="AA96"/>
    </row>
    <row r="97" spans="1:27" s="244" customFormat="1" ht="15" customHeight="1">
      <c r="A97" s="263"/>
      <c r="B97" s="221" t="s">
        <v>1574</v>
      </c>
      <c r="C97" s="218" t="s">
        <v>1575</v>
      </c>
      <c r="D97" s="1259" t="s">
        <v>527</v>
      </c>
      <c r="E97" s="1260"/>
      <c r="F97" s="1261"/>
      <c r="G97" s="1262" t="s">
        <v>527</v>
      </c>
      <c r="H97" s="1263"/>
      <c r="I97" s="12"/>
      <c r="J97" s="30" t="str">
        <f t="shared" si="3"/>
        <v>Midwife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527</v>
      </c>
      <c r="E98" s="1260"/>
      <c r="F98" s="1261"/>
      <c r="G98" s="1262" t="s">
        <v>527</v>
      </c>
      <c r="H98" s="1263"/>
      <c r="I98" s="12"/>
      <c r="J98" s="30" t="str">
        <f t="shared" si="3"/>
        <v>Midwife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453</v>
      </c>
      <c r="H99" s="1263"/>
      <c r="I99" s="12"/>
      <c r="J99" s="30" t="str">
        <f t="shared" si="3"/>
        <v>Auxiliary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453</v>
      </c>
      <c r="E100" s="1260"/>
      <c r="F100" s="1261"/>
      <c r="G100" s="1262" t="s">
        <v>453</v>
      </c>
      <c r="H100" s="1263"/>
      <c r="I100" s="12"/>
      <c r="J100" s="30" t="str">
        <f t="shared" si="3"/>
        <v>Auxiliary nurse</v>
      </c>
      <c r="K100" s="7"/>
      <c r="L100" s="21"/>
      <c r="M100" s="31"/>
      <c r="N100" s="21"/>
      <c r="O100" s="7"/>
      <c r="P100" s="7"/>
      <c r="Q100" s="21"/>
      <c r="R100" s="21"/>
      <c r="S100" s="21"/>
      <c r="T100" s="209" t="str">
        <f t="shared" si="4"/>
        <v>Auxiliary nurse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453</v>
      </c>
      <c r="H102" s="1273"/>
      <c r="I102" s="12"/>
      <c r="J102" s="30" t="str">
        <f t="shared" si="3"/>
        <v>Auxiliary nurse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525"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525"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526"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23" t="s">
        <v>399</v>
      </c>
      <c r="H111" s="1225"/>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23" t="s">
        <v>395</v>
      </c>
      <c r="H112" s="1225"/>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23" t="s">
        <v>399</v>
      </c>
      <c r="H113" s="1225"/>
      <c r="I113" s="12"/>
      <c r="J113" s="30" t="str">
        <f>G113</f>
        <v>No</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23" t="s">
        <v>395</v>
      </c>
      <c r="H116" s="1225"/>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23" t="s">
        <v>395</v>
      </c>
      <c r="H117" s="1225"/>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23" t="s">
        <v>395</v>
      </c>
      <c r="H118" s="1225"/>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23" t="s">
        <v>395</v>
      </c>
      <c r="H119" s="1225"/>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23" t="s">
        <v>395</v>
      </c>
      <c r="H120" s="1225"/>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23" t="s">
        <v>395</v>
      </c>
      <c r="H121" s="1225"/>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23" t="s">
        <v>395</v>
      </c>
      <c r="H122" s="1225"/>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23" t="s">
        <v>399</v>
      </c>
      <c r="H123" s="1225"/>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23" t="s">
        <v>395</v>
      </c>
      <c r="H124" s="1225"/>
      <c r="I124" s="33"/>
      <c r="J124" s="30" t="str">
        <f>G124</f>
        <v>Yes</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23" t="s">
        <v>399</v>
      </c>
      <c r="H125" s="1225"/>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513</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v>2012</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528</v>
      </c>
      <c r="E128" s="1171"/>
      <c r="F128" s="1171"/>
      <c r="G128" s="1171"/>
      <c r="H128" s="1172"/>
      <c r="I128" s="33"/>
      <c r="J128" s="20"/>
      <c r="K128" s="7" t="str">
        <f>A128</f>
        <v xml:space="preserve">D11. Name of the list(s)
</v>
      </c>
      <c r="L128" s="7"/>
      <c r="M128" s="21"/>
      <c r="N128" s="21"/>
      <c r="O128" s="7" t="str">
        <f>D128</f>
        <v>National Reproductive Health Medicines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2011</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395</v>
      </c>
      <c r="H140" s="1225"/>
      <c r="I140" s="6"/>
      <c r="J140" s="30" t="str">
        <f t="shared" ref="J140:J148" si="7">G140</f>
        <v>Yes</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395</v>
      </c>
      <c r="H141" s="1225"/>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405</v>
      </c>
      <c r="H147" s="1225"/>
      <c r="I147" s="6"/>
      <c r="J147" s="30" t="str">
        <f t="shared" si="7"/>
        <v>Don't know</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529</v>
      </c>
      <c r="G150" s="1171"/>
      <c r="H150" s="1172"/>
      <c r="I150" s="6"/>
      <c r="J150" s="30"/>
      <c r="K150" s="7"/>
      <c r="L150" s="7"/>
      <c r="M150" s="21"/>
      <c r="N150" s="21"/>
      <c r="O150" s="21"/>
      <c r="P150" s="21"/>
      <c r="Q150" s="7" t="str">
        <f>F150</f>
        <v>Contraceptive Procurement Table (CPT) March 2013</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395</v>
      </c>
      <c r="H153" s="1225"/>
      <c r="I153" s="6"/>
      <c r="J153" s="39" t="str">
        <f>G153</f>
        <v>Yes</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0A00-000000000000}">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0A00-000001000000}">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0A00-000002000000}">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0A00-000003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0A00-000004000000}">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0A00-000005000000}">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0A00-000006000000}">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0A00-000007000000}">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0A00-000008000000}">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0A00-000009000000}">
      <formula1>$Q$1:$Q$9</formula1>
    </dataValidation>
  </dataValidations>
  <hyperlinks>
    <hyperlink ref="A5" location="Introduction!A1" display="To jump to the Introduction sheet, click here." xr:uid="{00000000-0004-0000-0A00-000000000000}"/>
  </hyperlinks>
  <pageMargins left="1.2" right="0.7" top="0.75" bottom="0.75" header="0.3" footer="0.3"/>
  <pageSetup scale="50" fitToHeight="4" orientation="portrait" r:id="rId1"/>
  <rowBreaks count="3" manualBreakCount="3">
    <brk id="32" max="7" man="1"/>
    <brk id="55"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0A00-00000A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r:uid="{00000000-0002-0000-0A00-00000B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1717</v>
      </c>
      <c r="B8" s="1168"/>
      <c r="C8" s="1168"/>
      <c r="D8" s="1169"/>
      <c r="E8" s="1169"/>
      <c r="F8" s="283"/>
      <c r="G8" s="1169"/>
      <c r="H8" s="1169"/>
      <c r="I8" s="6"/>
      <c r="J8" s="39"/>
      <c r="K8" s="630" t="str">
        <f>A8</f>
        <v>Country: Burkina Faso</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262" t="s">
        <v>530</v>
      </c>
      <c r="E13" s="1332"/>
      <c r="F13" s="1332"/>
      <c r="G13" s="1332"/>
      <c r="H13" s="1263"/>
      <c r="I13" s="6"/>
      <c r="J13" s="25"/>
      <c r="K13" s="7" t="str">
        <f>B13</f>
        <v>a. What is the name of the committee?</v>
      </c>
      <c r="L13" s="31" t="str">
        <f>D13</f>
        <v>Steering Committee for the Implementation of the Reproductive Health Commodity Security Plan</v>
      </c>
      <c r="M13" s="21"/>
      <c r="N13" s="21"/>
      <c r="O13" s="24" t="str">
        <f>D13</f>
        <v>Steering Committee for the Implementation of the Reproductive Health Commodity Security Plan</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614" t="s">
        <v>1718</v>
      </c>
      <c r="G15" s="1317"/>
      <c r="H15" s="1318"/>
      <c r="I15" s="6"/>
      <c r="J15" s="25"/>
      <c r="K15" s="7" t="str">
        <f t="shared" ref="K15:K23" si="0">B15</f>
        <v>a. Social marketing</v>
      </c>
      <c r="L15" s="21"/>
      <c r="M15" s="21"/>
      <c r="N15" s="21"/>
      <c r="O15" s="7"/>
      <c r="P15" s="21"/>
      <c r="Q15" s="7" t="str">
        <f t="shared" ref="Q15:Q23" si="1">F15</f>
        <v>Projet de Marketing Social et de Communication pour la Santé (PROMACO) (Social Marketing and Health Communication Project)</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532</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Marie Stopes International (MSI)</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60">
      <c r="A18" s="291"/>
      <c r="B18" s="1163" t="s">
        <v>1468</v>
      </c>
      <c r="C18" s="1164"/>
      <c r="D18" s="988" t="s">
        <v>395</v>
      </c>
      <c r="E18" s="292" t="s">
        <v>1469</v>
      </c>
      <c r="F18" s="1316" t="s">
        <v>1719</v>
      </c>
      <c r="G18" s="1317"/>
      <c r="H18" s="1318"/>
      <c r="I18" s="6"/>
      <c r="J18" s="25"/>
      <c r="K18" s="7" t="str">
        <f t="shared" si="0"/>
        <v>d. Donors</v>
      </c>
      <c r="L18" s="21"/>
      <c r="M18" s="21"/>
      <c r="N18" s="21"/>
      <c r="O18" s="7"/>
      <c r="P18" s="21"/>
      <c r="Q18" s="7" t="str">
        <f t="shared" si="1"/>
        <v>UNFPA, USAID Represented by USAID | DELIVER PROJECT, IPPF Represented by L’Association Burkinabè pour le Bien-Être Familial (ABBEF) (the Burkinabe Association for Family Well-Being)</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534</v>
      </c>
      <c r="G19" s="1317"/>
      <c r="H19" s="1318"/>
      <c r="I19" s="6"/>
      <c r="J19" s="25"/>
      <c r="K19" s="7" t="str">
        <f t="shared" si="0"/>
        <v>e. UN agencies</v>
      </c>
      <c r="L19" s="21"/>
      <c r="M19" s="21"/>
      <c r="N19" s="21"/>
      <c r="O19" s="7"/>
      <c r="P19" s="21"/>
      <c r="Q19" s="7" t="str">
        <f t="shared" si="1"/>
        <v>UNICEF, WHO, 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75">
      <c r="A20" s="291"/>
      <c r="B20" s="1163" t="s">
        <v>1472</v>
      </c>
      <c r="C20" s="1164"/>
      <c r="D20" s="988" t="s">
        <v>395</v>
      </c>
      <c r="E20" s="292" t="s">
        <v>1473</v>
      </c>
      <c r="F20" s="1316" t="s">
        <v>535</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Directorate of Pharmacy and Laboratories, National HIV/AIDS Program, Permanent Secretariat For the Fight Against AIDS and Sexually Transmitted Diseases, Maternal and Child Health Directorate, Family Health Directorate</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1720</v>
      </c>
      <c r="G21" s="1317"/>
      <c r="H21" s="1318"/>
      <c r="I21" s="6"/>
      <c r="J21" s="25"/>
      <c r="K21" s="7" t="str">
        <f t="shared" si="0"/>
        <v>g. Central Medical Store or Central Warehouse</v>
      </c>
      <c r="L21" s="21"/>
      <c r="M21" s="21"/>
      <c r="N21" s="21"/>
      <c r="O21" s="7"/>
      <c r="P21" s="21"/>
      <c r="Q21" s="7" t="str">
        <f t="shared" si="1"/>
        <v>CAMEG (Central Medical Stores)</v>
      </c>
      <c r="R21" s="21"/>
      <c r="S21" s="21"/>
      <c r="T21" s="16"/>
      <c r="U21" s="16"/>
      <c r="V21" s="16"/>
      <c r="W21" s="44"/>
      <c r="X21" s="44"/>
      <c r="Y21" s="45"/>
      <c r="Z21" s="52"/>
      <c r="AA21"/>
    </row>
    <row r="22" spans="1:134" s="244" customFormat="1">
      <c r="A22" s="291"/>
      <c r="B22" s="1177" t="s">
        <v>1476</v>
      </c>
      <c r="C22" s="1177"/>
      <c r="D22" s="988" t="s">
        <v>395</v>
      </c>
      <c r="E22" s="292" t="s">
        <v>1475</v>
      </c>
      <c r="F22" s="1316" t="s">
        <v>537</v>
      </c>
      <c r="G22" s="1317"/>
      <c r="H22" s="1318"/>
      <c r="I22" s="6"/>
      <c r="J22" s="25"/>
      <c r="K22" s="7" t="str">
        <f t="shared" si="0"/>
        <v xml:space="preserve">h. Ministry of Finance or Ministry of Planning </v>
      </c>
      <c r="L22" s="21"/>
      <c r="M22" s="21"/>
      <c r="N22" s="21"/>
      <c r="O22" s="7"/>
      <c r="P22" s="21"/>
      <c r="Q22" s="7" t="str">
        <f t="shared" si="1"/>
        <v>Directorate of Population Policy</v>
      </c>
      <c r="R22" s="21"/>
      <c r="S22" s="21"/>
      <c r="T22" s="16"/>
      <c r="U22" s="16"/>
      <c r="V22" s="16"/>
      <c r="W22" s="44"/>
      <c r="X22" s="44"/>
      <c r="Y22" s="45"/>
      <c r="Z22" s="52"/>
      <c r="AA22"/>
    </row>
    <row r="23" spans="1:134" s="247" customFormat="1" ht="195">
      <c r="A23" s="291"/>
      <c r="B23" s="1177" t="s">
        <v>1477</v>
      </c>
      <c r="C23" s="1177"/>
      <c r="D23" s="988" t="s">
        <v>395</v>
      </c>
      <c r="E23" s="292" t="s">
        <v>1475</v>
      </c>
      <c r="F23" s="1316" t="s">
        <v>1721</v>
      </c>
      <c r="G23" s="1317"/>
      <c r="H23" s="1318"/>
      <c r="I23" s="6"/>
      <c r="J23" s="25"/>
      <c r="K23" s="39" t="str">
        <f t="shared" si="0"/>
        <v>i. Other (for example: partners)</v>
      </c>
      <c r="L23" s="25"/>
      <c r="M23" s="25"/>
      <c r="N23" s="25"/>
      <c r="O23" s="39"/>
      <c r="P23" s="25"/>
      <c r="Q23" s="39" t="str">
        <f t="shared" si="1"/>
        <v>Directorate of Information and Health Statistics, National Public Health School, HIV/AIDS Associations, Burkinabe Association of Midwives, Society of Gynecologists and Obstetricians, Jhpiego, RAJS (African Youth Network for Health and Development), RESPOND, GIZ, Inistitute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v>
      </c>
      <c r="R23" s="25"/>
      <c r="S23" s="25"/>
      <c r="T23" s="25"/>
      <c r="U23" s="25"/>
      <c r="V23" s="25"/>
      <c r="W23" s="64"/>
      <c r="X23" s="64"/>
      <c r="Y23" s="63"/>
      <c r="Z23" s="63"/>
      <c r="AA23"/>
    </row>
    <row r="24" spans="1:134" s="244" customFormat="1">
      <c r="A24" s="1179" t="s">
        <v>1478</v>
      </c>
      <c r="B24" s="1163"/>
      <c r="C24" s="1163"/>
      <c r="D24" s="1163"/>
      <c r="E24" s="1163"/>
      <c r="F24" s="1163"/>
      <c r="G24" s="1163"/>
      <c r="H24" s="227" t="s">
        <v>539</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540</v>
      </c>
      <c r="G26" s="296" t="s">
        <v>1482</v>
      </c>
      <c r="H26" s="372" t="s">
        <v>541</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5268813</v>
      </c>
      <c r="H29" s="1194"/>
      <c r="I29" s="10"/>
      <c r="J29" s="39">
        <f>G29</f>
        <v>5268813</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1707</v>
      </c>
      <c r="F30" s="301" t="s">
        <v>1488</v>
      </c>
      <c r="G30" s="1195" t="s">
        <v>540</v>
      </c>
      <c r="H30" s="1196"/>
      <c r="I30" s="10"/>
      <c r="J30" s="39" t="str">
        <f>G30</f>
        <v>Maternal and Child Health Directorate</v>
      </c>
      <c r="K30" s="7"/>
      <c r="L30" s="21"/>
      <c r="M30" s="37" t="str">
        <f>E30</f>
        <v>01/12 - 12/12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1000000</v>
      </c>
      <c r="F35" s="308" t="s">
        <v>1708</v>
      </c>
      <c r="G35" s="309" t="s">
        <v>542</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1708</v>
      </c>
      <c r="G36" s="317"/>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1000000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395</v>
      </c>
      <c r="E41" s="307">
        <v>720438</v>
      </c>
      <c r="F41" s="316" t="s">
        <v>1707</v>
      </c>
      <c r="G41" s="317" t="s">
        <v>544</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543</v>
      </c>
      <c r="E42" s="1166"/>
      <c r="F42" s="1166"/>
      <c r="G42" s="1166"/>
      <c r="H42" s="1167"/>
      <c r="I42" s="29"/>
      <c r="J42" s="26"/>
      <c r="K42" s="7" t="str">
        <f>C42</f>
        <v>i. Specify source(s) of internally generated funds spent (for example, from taxes)</v>
      </c>
      <c r="L42" s="21"/>
      <c r="M42" s="21"/>
      <c r="N42" s="21"/>
      <c r="O42" s="24" t="str">
        <f>D42</f>
        <v>Taxes and duties</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1708</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720438</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45">
      <c r="A49" s="303"/>
      <c r="B49" s="1163" t="s">
        <v>1519</v>
      </c>
      <c r="C49" s="1164"/>
      <c r="D49" s="1037" t="s">
        <v>395</v>
      </c>
      <c r="E49" s="307">
        <v>3985668</v>
      </c>
      <c r="F49" s="316" t="s">
        <v>1708</v>
      </c>
      <c r="G49" s="329" t="s">
        <v>546</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545</v>
      </c>
      <c r="E50" s="1209"/>
      <c r="F50" s="1209"/>
      <c r="G50" s="1209"/>
      <c r="H50" s="1210"/>
      <c r="I50" s="260"/>
      <c r="J50" s="26"/>
      <c r="K50" s="7" t="str">
        <f>C50</f>
        <v xml:space="preserve">i. Specify source(s) of in-kind donations </v>
      </c>
      <c r="L50" s="21"/>
      <c r="M50" s="21"/>
      <c r="N50" s="21"/>
      <c r="O50" s="24" t="str">
        <f>D50</f>
        <v>UNFPA,USAID, WAHO/KfW</v>
      </c>
      <c r="P50" s="21"/>
      <c r="Q50" s="21"/>
      <c r="R50" s="21"/>
      <c r="S50" s="21"/>
      <c r="T50" s="16"/>
      <c r="U50" s="16"/>
      <c r="V50" s="16"/>
      <c r="W50" s="44"/>
      <c r="X50" s="44"/>
      <c r="Y50" s="45"/>
      <c r="Z50" s="52"/>
      <c r="AA50"/>
    </row>
    <row r="51" spans="1:27" s="244" customFormat="1" ht="45">
      <c r="A51" s="303"/>
      <c r="B51" s="1163" t="s">
        <v>1521</v>
      </c>
      <c r="C51" s="1164"/>
      <c r="D51" s="1037" t="s">
        <v>395</v>
      </c>
      <c r="E51" s="307">
        <v>29125</v>
      </c>
      <c r="F51" s="316" t="s">
        <v>1708</v>
      </c>
      <c r="G51" s="329" t="s">
        <v>547</v>
      </c>
      <c r="H51" s="330" t="s">
        <v>548</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1708</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4014793</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0.15214421429493091</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0.8987282334749781</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536</v>
      </c>
      <c r="G62" s="1171"/>
      <c r="H62" s="1172"/>
      <c r="I62" s="10"/>
      <c r="J62" s="26"/>
      <c r="K62" s="7"/>
      <c r="L62" s="21"/>
      <c r="M62" s="38">
        <f>E62</f>
        <v>0</v>
      </c>
      <c r="N62" s="21"/>
      <c r="O62" s="21"/>
      <c r="P62" s="21"/>
      <c r="Q62" s="7" t="str">
        <f>F62</f>
        <v>CAMEG (Central Medical Stores)</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75">
      <c r="A64" s="1179" t="s">
        <v>1534</v>
      </c>
      <c r="B64" s="1163"/>
      <c r="C64" s="1164"/>
      <c r="D64" s="1170" t="s">
        <v>549</v>
      </c>
      <c r="E64" s="1171"/>
      <c r="F64" s="1171"/>
      <c r="G64" s="1171"/>
      <c r="H64" s="1172"/>
      <c r="I64" s="6"/>
      <c r="J64" s="26"/>
      <c r="K64" s="7" t="str">
        <f>A64</f>
        <v xml:space="preserve">B15. Please note any additional comments about finance and procurement.
</v>
      </c>
      <c r="L64" s="21"/>
      <c r="M64" s="21"/>
      <c r="N64" s="21"/>
      <c r="O64" s="7" t="str">
        <f>D64</f>
        <v xml:space="preserve">The contraceptive needs are transmited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399</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405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t="s">
        <v>448</v>
      </c>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90.75" thickBot="1">
      <c r="A80" s="1183" t="s">
        <v>1553</v>
      </c>
      <c r="B80" s="1184"/>
      <c r="C80" s="1185"/>
      <c r="D80" s="1236" t="s">
        <v>550</v>
      </c>
      <c r="E80" s="1237"/>
      <c r="F80" s="1237"/>
      <c r="G80" s="1237"/>
      <c r="H80" s="1238"/>
      <c r="I80" s="6"/>
      <c r="J80" s="26"/>
      <c r="K80" s="7" t="str">
        <f>A80</f>
        <v>C2. Please note any comments about the commodities offered.</v>
      </c>
      <c r="L80" s="21"/>
      <c r="M80" s="21"/>
      <c r="N80" s="21"/>
      <c r="O80" s="7" t="str">
        <f>D80</f>
        <v>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30.75" thickBot="1">
      <c r="A85" s="1244"/>
      <c r="B85" s="349" t="s">
        <v>1561</v>
      </c>
      <c r="C85" s="1017" t="s">
        <v>551</v>
      </c>
      <c r="D85" s="1473" t="s">
        <v>552</v>
      </c>
      <c r="E85" s="1474"/>
      <c r="F85" s="987" t="s">
        <v>395</v>
      </c>
      <c r="G85" s="1269" t="s">
        <v>395</v>
      </c>
      <c r="H85" s="1475"/>
      <c r="I85" s="13"/>
      <c r="J85" s="30" t="str">
        <f>G85</f>
        <v>Yes</v>
      </c>
      <c r="K85" s="7" t="str">
        <f>B85</f>
        <v>a</v>
      </c>
      <c r="L85" s="21"/>
      <c r="M85" s="31">
        <f>E85</f>
        <v>0</v>
      </c>
      <c r="N85" s="21"/>
      <c r="O85" s="21"/>
      <c r="P85" s="21"/>
      <c r="Q85" s="21"/>
      <c r="R85" s="7"/>
      <c r="S85" s="7" t="str">
        <f>D85</f>
        <v>2009-2015</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553</v>
      </c>
      <c r="F87" s="1332"/>
      <c r="G87" s="1332"/>
      <c r="H87" s="1263"/>
      <c r="I87" s="13"/>
      <c r="J87" s="30"/>
      <c r="K87" s="7"/>
      <c r="L87" s="21"/>
      <c r="M87" s="31"/>
      <c r="N87" s="31" t="str">
        <f>E87</f>
        <v xml:space="preserve">Commercial Sector </v>
      </c>
      <c r="O87" s="21"/>
      <c r="P87" s="7" t="str">
        <f>B87</f>
        <v>a. If yes, for which sectors (public, NGO, social marketing, commercial)?</v>
      </c>
      <c r="Q87" s="21"/>
      <c r="R87" s="7"/>
      <c r="S87" s="21"/>
      <c r="T87" s="16"/>
      <c r="U87" s="16"/>
      <c r="V87" s="16"/>
      <c r="W87" s="44"/>
      <c r="X87" s="44"/>
      <c r="Y87" s="45"/>
      <c r="Z87" s="52"/>
      <c r="AA87"/>
    </row>
    <row r="88" spans="1:28" s="244" customFormat="1" ht="75">
      <c r="A88" s="291"/>
      <c r="B88" s="1163" t="s">
        <v>1563</v>
      </c>
      <c r="C88" s="1163"/>
      <c r="D88" s="1164"/>
      <c r="E88" s="1262" t="s">
        <v>554</v>
      </c>
      <c r="F88" s="1332"/>
      <c r="G88" s="1332"/>
      <c r="H88" s="1263"/>
      <c r="I88" s="13"/>
      <c r="J88" s="30"/>
      <c r="K88" s="7"/>
      <c r="L88" s="21"/>
      <c r="M88" s="31"/>
      <c r="N88" s="31" t="str">
        <f>E88</f>
        <v xml:space="preserve">A fee of 2.4% of FOB price called the community tax of the Union Monetaire Ouest Africaine (UMOA) and of the Economic Community of West African States (ECOWAS).
</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262" t="s">
        <v>513</v>
      </c>
      <c r="E90" s="1332"/>
      <c r="F90" s="1332"/>
      <c r="G90" s="1332"/>
      <c r="H90" s="1263"/>
      <c r="I90" s="13"/>
      <c r="J90" s="30"/>
      <c r="K90" s="7" t="str">
        <f>B90</f>
        <v>a. If yes, describe the policies.</v>
      </c>
      <c r="L90" s="21"/>
      <c r="M90" s="21"/>
      <c r="N90" s="23"/>
      <c r="O90" s="24" t="str">
        <f>D90</f>
        <v xml:space="preserve">Not applicable </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165" t="s">
        <v>555</v>
      </c>
      <c r="E92" s="1166"/>
      <c r="F92" s="1166"/>
      <c r="G92" s="1166"/>
      <c r="H92" s="1167"/>
      <c r="I92" s="13"/>
      <c r="J92" s="30"/>
      <c r="K92" s="7" t="str">
        <f>B92</f>
        <v>a. If yes, describe the policies.</v>
      </c>
      <c r="L92" s="21"/>
      <c r="M92" s="21"/>
      <c r="N92" s="23"/>
      <c r="O92" s="24" t="str">
        <f>D92</f>
        <v>ABBEF and MSI have access to subsidized products by the public sector.</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527</v>
      </c>
      <c r="H95" s="1263"/>
      <c r="I95" s="12"/>
      <c r="J95" s="30" t="str">
        <f t="shared" si="3"/>
        <v>Midwife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453</v>
      </c>
      <c r="E96" s="1260"/>
      <c r="F96" s="1261"/>
      <c r="G96" s="1262" t="s">
        <v>527</v>
      </c>
      <c r="H96" s="1263"/>
      <c r="I96" s="12"/>
      <c r="J96" s="30" t="str">
        <f t="shared" si="3"/>
        <v>Midwife</v>
      </c>
      <c r="K96" s="7"/>
      <c r="L96" s="21"/>
      <c r="M96" s="31"/>
      <c r="N96" s="21"/>
      <c r="O96" s="7"/>
      <c r="P96" s="7"/>
      <c r="Q96" s="21"/>
      <c r="R96" s="21"/>
      <c r="S96" s="21"/>
      <c r="T96" s="209" t="str">
        <f t="shared" ref="T96:T102" si="4">D96</f>
        <v>Auxiliary nurse</v>
      </c>
      <c r="U96" s="51"/>
      <c r="V96" s="16"/>
      <c r="W96" s="44"/>
      <c r="X96" s="44"/>
      <c r="Y96" s="45"/>
      <c r="Z96" s="52"/>
      <c r="AA96"/>
    </row>
    <row r="97" spans="1:27" s="244" customFormat="1" ht="15" customHeight="1">
      <c r="A97" s="263"/>
      <c r="B97" s="221" t="s">
        <v>1574</v>
      </c>
      <c r="C97" s="218" t="s">
        <v>1575</v>
      </c>
      <c r="D97" s="1259" t="s">
        <v>441</v>
      </c>
      <c r="E97" s="1260"/>
      <c r="F97" s="1261"/>
      <c r="G97" s="1262" t="s">
        <v>527</v>
      </c>
      <c r="H97" s="1263"/>
      <c r="I97" s="12"/>
      <c r="J97" s="30" t="str">
        <f t="shared" si="3"/>
        <v>Midwife</v>
      </c>
      <c r="K97" s="7"/>
      <c r="L97" s="21"/>
      <c r="M97" s="31"/>
      <c r="N97" s="21"/>
      <c r="O97" s="7"/>
      <c r="P97" s="7"/>
      <c r="Q97" s="21"/>
      <c r="R97" s="21"/>
      <c r="S97" s="21"/>
      <c r="T97" s="209" t="str">
        <f t="shared" si="4"/>
        <v>Nurse</v>
      </c>
      <c r="U97" s="51"/>
      <c r="V97" s="16"/>
      <c r="W97" s="44"/>
      <c r="X97" s="44"/>
      <c r="Y97" s="45"/>
      <c r="Z97" s="52"/>
      <c r="AA97"/>
    </row>
    <row r="98" spans="1:27" s="244" customFormat="1" ht="15" customHeight="1">
      <c r="A98" s="263"/>
      <c r="B98" s="220" t="s">
        <v>1576</v>
      </c>
      <c r="C98" s="218" t="s">
        <v>1577</v>
      </c>
      <c r="D98" s="1259" t="s">
        <v>441</v>
      </c>
      <c r="E98" s="1260"/>
      <c r="F98" s="1261"/>
      <c r="G98" s="1262" t="s">
        <v>442</v>
      </c>
      <c r="H98" s="1263"/>
      <c r="I98" s="12"/>
      <c r="J98" s="30" t="str">
        <f t="shared" si="3"/>
        <v>Clinical Officer</v>
      </c>
      <c r="K98" s="7"/>
      <c r="L98" s="21"/>
      <c r="M98" s="31"/>
      <c r="N98" s="21"/>
      <c r="O98" s="7"/>
      <c r="P98" s="7"/>
      <c r="Q98" s="21"/>
      <c r="R98" s="21"/>
      <c r="S98" s="21"/>
      <c r="T98" s="209" t="str">
        <f t="shared" si="4"/>
        <v>Nurse</v>
      </c>
      <c r="U98" s="51"/>
      <c r="V98" s="16"/>
      <c r="W98" s="44"/>
      <c r="X98" s="44"/>
      <c r="Y98" s="45"/>
      <c r="Z98" s="52"/>
      <c r="AA98"/>
    </row>
    <row r="99" spans="1:27" s="244" customFormat="1" ht="15" customHeight="1">
      <c r="A99" s="263"/>
      <c r="B99" s="221" t="s">
        <v>1578</v>
      </c>
      <c r="C99" s="218" t="s">
        <v>1579</v>
      </c>
      <c r="D99" s="1259" t="s">
        <v>414</v>
      </c>
      <c r="E99" s="1260"/>
      <c r="F99" s="1261"/>
      <c r="G99" s="1262" t="s">
        <v>527</v>
      </c>
      <c r="H99" s="1263"/>
      <c r="I99" s="12"/>
      <c r="J99" s="30" t="str">
        <f t="shared" si="3"/>
        <v>Midwife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527</v>
      </c>
      <c r="H100" s="1263"/>
      <c r="I100" s="12"/>
      <c r="J100" s="30" t="str">
        <f t="shared" si="3"/>
        <v>Midwife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527</v>
      </c>
      <c r="H102" s="1273"/>
      <c r="I102" s="12"/>
      <c r="J102" s="30" t="str">
        <f t="shared" si="3"/>
        <v>Midwife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526"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395</v>
      </c>
      <c r="H111" s="1331"/>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395</v>
      </c>
      <c r="H112" s="1331"/>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399</v>
      </c>
      <c r="H113" s="1331"/>
      <c r="I113" s="12"/>
      <c r="J113" s="30" t="str">
        <f>G113</f>
        <v>No</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45">
      <c r="A128" s="1179" t="s">
        <v>1722</v>
      </c>
      <c r="B128" s="1163"/>
      <c r="C128" s="1164"/>
      <c r="D128" s="1316" t="s">
        <v>556</v>
      </c>
      <c r="E128" s="1317"/>
      <c r="F128" s="1317"/>
      <c r="G128" s="1317"/>
      <c r="H128" s="1318"/>
      <c r="I128" s="33"/>
      <c r="J128" s="20"/>
      <c r="K128" s="7" t="str">
        <f>A128</f>
        <v xml:space="preserve">D11. Name of the list(s)
</v>
      </c>
      <c r="L128" s="7"/>
      <c r="M128" s="21"/>
      <c r="N128" s="21"/>
      <c r="O128" s="7" t="str">
        <f>D128</f>
        <v>National  Essential Medicines List (NEML)</v>
      </c>
      <c r="P128" s="21"/>
      <c r="Q128" s="1"/>
      <c r="R128" s="21"/>
      <c r="S128" s="22"/>
      <c r="T128" s="2"/>
      <c r="U128" s="2"/>
      <c r="V128" s="2"/>
      <c r="W128" s="40"/>
      <c r="X128" s="40"/>
      <c r="Y128" s="1"/>
      <c r="Z128" s="56"/>
      <c r="AA128"/>
    </row>
    <row r="129" spans="1:27" s="265" customFormat="1" ht="45">
      <c r="A129" s="1179" t="s">
        <v>1723</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2005</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557</v>
      </c>
      <c r="E136" s="1237"/>
      <c r="F136" s="1237"/>
      <c r="G136" s="1237"/>
      <c r="H136" s="1238"/>
      <c r="I136" s="33"/>
      <c r="J136" s="20"/>
      <c r="K136" s="7" t="str">
        <f>B136</f>
        <v>f. Notes about the Poverty Reduction Strategy Paper</v>
      </c>
      <c r="L136" s="7"/>
      <c r="M136" s="21"/>
      <c r="N136" s="21"/>
      <c r="O136" s="7" t="str">
        <f>D136</f>
        <v>A supply indicator is included for generic and essential drugs. It does not refer directly to RH or FP supplies though.</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558</v>
      </c>
      <c r="G149" s="1171"/>
      <c r="H149" s="1172"/>
      <c r="I149" s="6"/>
      <c r="J149" s="30"/>
      <c r="K149" s="7"/>
      <c r="L149" s="21"/>
      <c r="M149" s="7"/>
      <c r="N149" s="21"/>
      <c r="O149" s="21"/>
      <c r="P149" s="21"/>
      <c r="Q149" s="7" t="str">
        <f>F149</f>
        <v>04/12-04/13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559</v>
      </c>
      <c r="G150" s="1171"/>
      <c r="H150" s="1172"/>
      <c r="I150" s="6"/>
      <c r="J150" s="30"/>
      <c r="K150" s="7"/>
      <c r="L150" s="7"/>
      <c r="M150" s="21"/>
      <c r="N150" s="21"/>
      <c r="O150" s="21"/>
      <c r="P150" s="21"/>
      <c r="Q150" s="7" t="str">
        <f>F150</f>
        <v>Central Level Warehouse Reports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395</v>
      </c>
      <c r="H153" s="1225"/>
      <c r="I153" s="6"/>
      <c r="J153" s="39" t="str">
        <f>G153</f>
        <v>Yes</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0B00-000000000000}">
      <formula1>$W$1:$W$3</formula1>
    </dataValidation>
    <dataValidation type="list" allowBlank="1" showInputMessage="1" showErrorMessage="1" errorTitle="Choose from dropdown" error="Please choose from the dropdown list." prompt="Please select from the dropdown list." sqref="H12 H82" xr:uid="{00000000-0002-0000-0B00-000001000000}">
      <formula1>$W$1:$W$3</formula1>
    </dataValidation>
    <dataValidation type="list" allowBlank="1" showInputMessage="1" showErrorMessage="1" error="Please choose from the dropdown list." sqref="H24" xr:uid="{00000000-0002-0000-0B00-000002000000}">
      <formula1>$O$1:$O$6</formula1>
    </dataValidation>
    <dataValidation type="list" allowBlank="1" showErrorMessage="1" error="Please choose from the dropdown list." sqref="H38" xr:uid="{00000000-0002-0000-0B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0B00-000004000000}">
      <formula1>$W$1:$W$4</formula1>
    </dataValidation>
    <dataValidation type="list" allowBlank="1" showInputMessage="1" showErrorMessage="1" errorTitle="Choose from dropdown" error="Please choose from the dropdown list." prompt="Please select from the dropdown list." sqref="G138 D15 D68" xr:uid="{00000000-0002-0000-0B00-000005000000}">
      <formula1>$W$1:$W$4</formula1>
    </dataValidation>
    <dataValidation type="list" allowBlank="1" showInputMessage="1" showErrorMessage="1" error="Please choose from the dropdown list." sqref="F61:H61" xr:uid="{00000000-0002-0000-0B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B00-000007000000}">
      <formula1>$N$1:$N$2</formula1>
    </dataValidation>
    <dataValidation type="list" allowBlank="1" showErrorMessage="1" errorTitle="Choose from dropdown" error="Please choose from the dropdown list." sqref="F28" xr:uid="{00000000-0002-0000-0B00-000008000000}">
      <formula1>$Y$1:$Y$13</formula1>
    </dataValidation>
    <dataValidation type="list" allowBlank="1" showInputMessage="1" showErrorMessage="1" errorTitle="Choose from dropdown" error="Please choose from the dropdown list." sqref="H28" xr:uid="{00000000-0002-0000-0B00-000009000000}">
      <formula1>$Y$1:$Y$13</formula1>
    </dataValidation>
    <dataValidation type="list" allowBlank="1" showInputMessage="1" prompt="Please select from the dropdown list if possible. If you cannot find a provider cadre that fits, you may write it in." sqref="D95:H95" xr:uid="{00000000-0002-0000-0B00-00000A000000}">
      <formula1>$Q$1:$Q$9</formula1>
    </dataValidation>
    <dataValidation type="list" allowBlank="1" prompt="Please choose from the dropdown if possible. If you cannot find a cadre that fits what you are looking for, you may write it in." sqref="D96:H102" xr:uid="{00000000-0002-0000-0B00-00000B000000}">
      <formula1>$Q$1:$Q$9</formula1>
    </dataValidation>
  </dataValidations>
  <hyperlinks>
    <hyperlink ref="A5" location="Introduction!A1" display="To jump to the Introduction sheet, click here." xr:uid="{00000000-0004-0000-0B00-000000000000}"/>
  </hyperlinks>
  <pageMargins left="1.2" right="0.7" top="0.75" bottom="0.75" header="0.3" footer="0.3"/>
  <pageSetup scale="48" fitToHeight="4" orientation="portrait" r:id="rId1"/>
  <rowBreaks count="1" manualBreakCount="1">
    <brk id="92" max="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1724</v>
      </c>
      <c r="B8" s="1168"/>
      <c r="C8" s="1168"/>
      <c r="D8" s="1169"/>
      <c r="E8" s="1169"/>
      <c r="F8" s="283"/>
      <c r="G8" s="1169"/>
      <c r="H8" s="1169"/>
      <c r="I8" s="6"/>
      <c r="J8" s="39"/>
      <c r="K8" s="630" t="str">
        <f>A8</f>
        <v>Country: Burundi</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362"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615" t="s">
        <v>560</v>
      </c>
      <c r="E13" s="1616"/>
      <c r="F13" s="1616"/>
      <c r="G13" s="1616"/>
      <c r="H13" s="1617"/>
      <c r="I13" s="6"/>
      <c r="J13" s="25"/>
      <c r="K13" s="7" t="str">
        <f>B13</f>
        <v>a. What is the name of the committee?</v>
      </c>
      <c r="L13" s="31" t="str">
        <f>D13</f>
        <v>Coordination Committee of Reproductive Health Partners</v>
      </c>
      <c r="M13" s="21"/>
      <c r="N13" s="21"/>
      <c r="O13" s="24" t="str">
        <f>D13</f>
        <v>Coordination Committee of Reproductive Health Partners</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1034" t="s">
        <v>395</v>
      </c>
      <c r="E15" s="290" t="s">
        <v>1465</v>
      </c>
      <c r="F15" s="1618" t="s">
        <v>561</v>
      </c>
      <c r="G15" s="1619"/>
      <c r="H15" s="1620"/>
      <c r="I15" s="6"/>
      <c r="J15" s="25"/>
      <c r="K15" s="7" t="str">
        <f t="shared" ref="K15:K23" si="0">B15</f>
        <v>a. Social marketing</v>
      </c>
      <c r="L15" s="21"/>
      <c r="M15" s="21"/>
      <c r="N15" s="21"/>
      <c r="O15" s="7"/>
      <c r="P15" s="21"/>
      <c r="Q15" s="7" t="str">
        <f t="shared" ref="Q15:Q23" si="1">F15</f>
        <v>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90">
      <c r="A16" s="291"/>
      <c r="B16" s="1163" t="s">
        <v>1644</v>
      </c>
      <c r="C16" s="1164"/>
      <c r="D16" s="1034" t="s">
        <v>395</v>
      </c>
      <c r="E16" s="292" t="s">
        <v>1465</v>
      </c>
      <c r="F16" s="1170" t="s">
        <v>562</v>
      </c>
      <c r="G16" s="1171"/>
      <c r="H16" s="1172"/>
      <c r="I16" s="6"/>
      <c r="J16" s="25"/>
      <c r="K16" s="7" t="str">
        <f t="shared" si="0"/>
        <v>b. NGO (for example: service delivery, advocacy, Planned Parenthood affiliate, Marie Stopes affiliate, faith-based organizations, etc.)</v>
      </c>
      <c r="L16" s="21"/>
      <c r="M16" s="21"/>
      <c r="N16" s="21"/>
      <c r="O16" s="7"/>
      <c r="P16" s="21"/>
      <c r="Q16" s="7" t="str">
        <f t="shared" si="1"/>
        <v>L'Association Burundaise pour le Bien être Familial (ABUBEF), Centre SERUKA, Handicap International, Medecins San Frontieres (MSF), Pathfinder International, World Vision Burundi, Catholic Organisation for Relief &amp; Development Aid (CORDAID)</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1645</v>
      </c>
      <c r="C17" s="1164"/>
      <c r="D17" s="1034" t="s">
        <v>399</v>
      </c>
      <c r="E17" s="292" t="s">
        <v>1465</v>
      </c>
      <c r="F17" s="1618"/>
      <c r="G17" s="1619"/>
      <c r="H17" s="1620"/>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1034" t="s">
        <v>395</v>
      </c>
      <c r="E18" s="292" t="s">
        <v>1469</v>
      </c>
      <c r="F18" s="1618" t="s">
        <v>563</v>
      </c>
      <c r="G18" s="1619"/>
      <c r="H18" s="1620"/>
      <c r="I18" s="6"/>
      <c r="J18" s="25"/>
      <c r="K18" s="7" t="str">
        <f t="shared" si="0"/>
        <v>d. Donors</v>
      </c>
      <c r="L18" s="21"/>
      <c r="M18" s="21"/>
      <c r="N18" s="21"/>
      <c r="O18" s="7"/>
      <c r="P18" s="21"/>
      <c r="Q18" s="7" t="str">
        <f t="shared" si="1"/>
        <v>USG (USAID), German Cooperation (KFW, GIZ), Belgian Cooperation, Dutch Cooperation, Japanese Cooperation</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1034" t="s">
        <v>395</v>
      </c>
      <c r="E19" s="292" t="s">
        <v>1471</v>
      </c>
      <c r="F19" s="1618" t="s">
        <v>425</v>
      </c>
      <c r="G19" s="1619"/>
      <c r="H19" s="1620"/>
      <c r="I19" s="6"/>
      <c r="J19" s="25"/>
      <c r="K19" s="7" t="str">
        <f t="shared" si="0"/>
        <v>e. UN agencies</v>
      </c>
      <c r="L19" s="21"/>
      <c r="M19" s="21"/>
      <c r="N19" s="21"/>
      <c r="O19" s="7"/>
      <c r="P19" s="21"/>
      <c r="Q19" s="7" t="str">
        <f t="shared" si="1"/>
        <v>UNFPA, WHO, UNICEF</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1646</v>
      </c>
      <c r="C20" s="1164"/>
      <c r="D20" s="1034" t="s">
        <v>395</v>
      </c>
      <c r="E20" s="292" t="s">
        <v>1473</v>
      </c>
      <c r="F20" s="1618" t="s">
        <v>564</v>
      </c>
      <c r="G20" s="1619"/>
      <c r="H20" s="1620"/>
      <c r="I20" s="6"/>
      <c r="J20" s="25"/>
      <c r="K20" s="7" t="str">
        <f t="shared" si="0"/>
        <v>f. Ministry of Health (for example: logistics, reproductive health, family planning, maternal and child health, HIV/AIDS, pharmacy units, etc.)</v>
      </c>
      <c r="L20" s="21"/>
      <c r="M20" s="21"/>
      <c r="N20" s="21"/>
      <c r="O20" s="7"/>
      <c r="P20" s="21"/>
      <c r="Q20" s="18" t="str">
        <f t="shared" si="1"/>
        <v>Reproductive Health National Progam</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1034" t="s">
        <v>399</v>
      </c>
      <c r="E21" s="292" t="s">
        <v>1475</v>
      </c>
      <c r="F21" s="1618"/>
      <c r="G21" s="1619"/>
      <c r="H21" s="1620"/>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c r="A22" s="291"/>
      <c r="B22" s="1177" t="s">
        <v>1476</v>
      </c>
      <c r="C22" s="1177"/>
      <c r="D22" s="1034" t="s">
        <v>399</v>
      </c>
      <c r="E22" s="292" t="s">
        <v>1475</v>
      </c>
      <c r="F22" s="1618"/>
      <c r="G22" s="1619"/>
      <c r="H22" s="1620"/>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1647</v>
      </c>
      <c r="C23" s="1177"/>
      <c r="D23" s="1034" t="s">
        <v>395</v>
      </c>
      <c r="E23" s="292" t="s">
        <v>1475</v>
      </c>
      <c r="F23" s="1618" t="s">
        <v>565</v>
      </c>
      <c r="G23" s="1619"/>
      <c r="H23" s="1620"/>
      <c r="I23" s="6"/>
      <c r="J23" s="25"/>
      <c r="K23" s="39" t="str">
        <f t="shared" si="0"/>
        <v>i. Other (for example: partners)</v>
      </c>
      <c r="L23" s="25"/>
      <c r="M23" s="25"/>
      <c r="N23" s="25"/>
      <c r="O23" s="39"/>
      <c r="P23" s="25"/>
      <c r="Q23" s="39" t="str">
        <f t="shared" si="1"/>
        <v>Global Fund</v>
      </c>
      <c r="R23" s="25"/>
      <c r="S23" s="25"/>
      <c r="T23" s="25"/>
      <c r="U23" s="25"/>
      <c r="V23" s="25"/>
      <c r="W23" s="64"/>
      <c r="X23" s="64"/>
      <c r="Y23" s="63"/>
      <c r="Z23" s="63"/>
      <c r="AA23"/>
    </row>
    <row r="24" spans="1:134" s="244" customFormat="1">
      <c r="A24" s="1179" t="s">
        <v>1648</v>
      </c>
      <c r="B24" s="1163"/>
      <c r="C24" s="1163"/>
      <c r="D24" s="1163"/>
      <c r="E24" s="1163"/>
      <c r="F24" s="1163"/>
      <c r="G24" s="1163"/>
      <c r="H24" s="227" t="s">
        <v>539</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350"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1650</v>
      </c>
      <c r="B26" s="1184"/>
      <c r="C26" s="1185"/>
      <c r="D26" s="293"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621">
        <v>3589869.35</v>
      </c>
      <c r="H29" s="1622"/>
      <c r="I29" s="10"/>
      <c r="J29" s="39">
        <f>G29</f>
        <v>3589869.35</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1652</v>
      </c>
      <c r="B30" s="1163"/>
      <c r="C30" s="1163"/>
      <c r="D30" s="1163"/>
      <c r="E30" s="300" t="s">
        <v>445</v>
      </c>
      <c r="F30" s="301" t="s">
        <v>1653</v>
      </c>
      <c r="G30" s="1195" t="s">
        <v>566</v>
      </c>
      <c r="H30" s="1196"/>
      <c r="I30" s="10"/>
      <c r="J30" s="39" t="str">
        <f>G30</f>
        <v>The National Reproductive Health Program</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1655</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1656</v>
      </c>
      <c r="F34" s="304" t="s">
        <v>1657</v>
      </c>
      <c r="G34" s="305" t="s">
        <v>1658</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60">
      <c r="A35" s="291"/>
      <c r="B35" s="1187" t="s">
        <v>1497</v>
      </c>
      <c r="C35" s="1187"/>
      <c r="D35" s="1188"/>
      <c r="E35" s="307">
        <v>59519.199999999997</v>
      </c>
      <c r="F35" s="308" t="s">
        <v>445</v>
      </c>
      <c r="G35" s="309" t="s">
        <v>567</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425180</v>
      </c>
      <c r="F36" s="308" t="s">
        <v>445</v>
      </c>
      <c r="G36" s="309" t="s">
        <v>567</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1659</v>
      </c>
      <c r="C37" s="1184"/>
      <c r="D37" s="1185"/>
      <c r="E37" s="312">
        <f>E35+E36</f>
        <v>484699.2</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60">
      <c r="A41" s="303"/>
      <c r="B41" s="1163" t="s">
        <v>1667</v>
      </c>
      <c r="C41" s="1164"/>
      <c r="D41" s="1037" t="s">
        <v>395</v>
      </c>
      <c r="E41" s="307">
        <v>59519.199999999997</v>
      </c>
      <c r="F41" s="308" t="s">
        <v>445</v>
      </c>
      <c r="G41" s="309" t="s">
        <v>567</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568</v>
      </c>
      <c r="E42" s="1166"/>
      <c r="F42" s="1166"/>
      <c r="G42" s="1166"/>
      <c r="H42" s="1167"/>
      <c r="I42" s="29"/>
      <c r="J42" s="26"/>
      <c r="K42" s="7" t="str">
        <f>C42</f>
        <v>i. Specify source(s) of internally generated funds spent (for example, from taxes)</v>
      </c>
      <c r="L42" s="21"/>
      <c r="M42" s="21"/>
      <c r="N42" s="21"/>
      <c r="O42" s="24" t="str">
        <f>D42</f>
        <v>Taxes</v>
      </c>
      <c r="P42" s="21"/>
      <c r="Q42" s="21"/>
      <c r="R42" s="21"/>
      <c r="S42" s="21"/>
      <c r="T42" s="16"/>
      <c r="U42" s="16"/>
      <c r="V42" s="16"/>
      <c r="W42" s="44"/>
      <c r="X42" s="44"/>
      <c r="Y42" s="45"/>
      <c r="Z42" s="52"/>
      <c r="AA42"/>
    </row>
    <row r="43" spans="1:27" s="244" customFormat="1" ht="78.75" customHeight="1">
      <c r="A43" s="303"/>
      <c r="B43" s="1163" t="s">
        <v>1669</v>
      </c>
      <c r="C43" s="1164"/>
      <c r="D43" s="1037" t="s">
        <v>395</v>
      </c>
      <c r="E43" s="307">
        <v>425180</v>
      </c>
      <c r="F43" s="308" t="s">
        <v>445</v>
      </c>
      <c r="G43" s="309" t="s">
        <v>567</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569</v>
      </c>
      <c r="E44" s="1166"/>
      <c r="F44" s="1166"/>
      <c r="G44" s="1166"/>
      <c r="H44" s="1167"/>
      <c r="I44" s="29"/>
      <c r="J44" s="26"/>
      <c r="K44" s="7" t="str">
        <f>C44</f>
        <v>i. Specify source(s) of other government funds spent (for example: basket funding or specific donor)</v>
      </c>
      <c r="L44" s="21"/>
      <c r="M44" s="21"/>
      <c r="N44" s="21"/>
      <c r="O44" s="24" t="str">
        <f>D44</f>
        <v xml:space="preserve">Various contributions from the partners and government </v>
      </c>
      <c r="P44" s="21"/>
      <c r="Q44" s="21"/>
      <c r="R44" s="21"/>
      <c r="S44" s="21"/>
      <c r="T44" s="16"/>
      <c r="U44" s="16"/>
      <c r="V44" s="16"/>
      <c r="W44" s="44"/>
      <c r="X44" s="44"/>
      <c r="Y44" s="45"/>
      <c r="Z44" s="52"/>
      <c r="AA44"/>
    </row>
    <row r="45" spans="1:27" s="244" customFormat="1" ht="45">
      <c r="A45" s="303"/>
      <c r="B45" s="1163" t="s">
        <v>1671</v>
      </c>
      <c r="C45" s="1164"/>
      <c r="D45" s="320"/>
      <c r="E45" s="321">
        <f>E41+E43</f>
        <v>484699.2</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60">
      <c r="A49" s="303"/>
      <c r="B49" s="1163" t="s">
        <v>1519</v>
      </c>
      <c r="C49" s="1164"/>
      <c r="D49" s="1037" t="s">
        <v>395</v>
      </c>
      <c r="E49" s="307">
        <v>3105170</v>
      </c>
      <c r="F49" s="308" t="s">
        <v>445</v>
      </c>
      <c r="G49" s="309" t="s">
        <v>567</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ht="45">
      <c r="A50" s="303"/>
      <c r="B50" s="318"/>
      <c r="C50" s="319" t="s">
        <v>1520</v>
      </c>
      <c r="D50" s="1208" t="s">
        <v>570</v>
      </c>
      <c r="E50" s="1209"/>
      <c r="F50" s="1209"/>
      <c r="G50" s="1209"/>
      <c r="H50" s="1210"/>
      <c r="I50" s="260"/>
      <c r="J50" s="26"/>
      <c r="K50" s="7" t="str">
        <f>C50</f>
        <v xml:space="preserve">i. Specify source(s) of in-kind donations </v>
      </c>
      <c r="L50" s="21"/>
      <c r="M50" s="21"/>
      <c r="N50" s="21"/>
      <c r="O50" s="24" t="str">
        <f>D50</f>
        <v>USAID: $272,270 (Condom: $162,270; Femidom: $110,000); UNFPA: $2,832,900 (Jadelle: $2,165,983; DMPA: $292,640; Condom: $141,300; Femidom: $89,600; Postinor: $5,850; POP: $53,352; COC: $84,175)</v>
      </c>
      <c r="P50" s="21"/>
      <c r="Q50" s="21"/>
      <c r="R50" s="21"/>
      <c r="S50" s="21"/>
      <c r="T50" s="16"/>
      <c r="U50" s="16"/>
      <c r="V50" s="16"/>
      <c r="W50" s="44"/>
      <c r="X50" s="44"/>
      <c r="Y50" s="45"/>
      <c r="Z50" s="52"/>
      <c r="AA50"/>
    </row>
    <row r="51" spans="1:27" s="244" customFormat="1" ht="60">
      <c r="A51" s="303"/>
      <c r="B51" s="1163" t="s">
        <v>1678</v>
      </c>
      <c r="C51" s="1164"/>
      <c r="D51" s="1037" t="s">
        <v>395</v>
      </c>
      <c r="E51" s="307">
        <v>97034.97</v>
      </c>
      <c r="F51" s="308" t="s">
        <v>445</v>
      </c>
      <c r="G51" s="309" t="s">
        <v>567</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60">
      <c r="A52" s="303"/>
      <c r="B52" s="1163" t="s">
        <v>1679</v>
      </c>
      <c r="C52" s="1164"/>
      <c r="D52" s="1037" t="s">
        <v>399</v>
      </c>
      <c r="E52" s="307">
        <v>0</v>
      </c>
      <c r="F52" s="308" t="s">
        <v>445</v>
      </c>
      <c r="G52" s="309" t="s">
        <v>567</v>
      </c>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1680</v>
      </c>
      <c r="C53" s="1164"/>
      <c r="D53" s="320"/>
      <c r="E53" s="321">
        <f>E49+E51+E52</f>
        <v>3202204.97</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0.1314650931108958</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0.12279615893733679</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f>(E45+E53)/G29</f>
        <v>1.0270301814744318</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0">
      <c r="A62" s="291"/>
      <c r="B62" s="1163" t="s">
        <v>1532</v>
      </c>
      <c r="C62" s="1163"/>
      <c r="D62" s="1163"/>
      <c r="E62" s="1163"/>
      <c r="F62" s="1170" t="s">
        <v>571</v>
      </c>
      <c r="G62" s="1171"/>
      <c r="H62" s="1172"/>
      <c r="I62" s="10"/>
      <c r="J62" s="26"/>
      <c r="K62" s="7"/>
      <c r="L62" s="21"/>
      <c r="M62" s="38">
        <f>E62</f>
        <v>0</v>
      </c>
      <c r="N62" s="21"/>
      <c r="O62" s="21"/>
      <c r="P62" s="21"/>
      <c r="Q62" s="7" t="str">
        <f>F62</f>
        <v>Public Procurement Service (a department of the Ministry of Finance)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399</v>
      </c>
      <c r="G63" s="1224"/>
      <c r="H63" s="1225"/>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336" t="s">
        <v>395</v>
      </c>
      <c r="E68" s="1336"/>
      <c r="F68" s="999" t="s">
        <v>395</v>
      </c>
      <c r="G68" s="999" t="s">
        <v>395</v>
      </c>
      <c r="H68" s="228"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336" t="s">
        <v>399</v>
      </c>
      <c r="E70" s="1336"/>
      <c r="F70" s="999" t="s">
        <v>395</v>
      </c>
      <c r="G70" s="999" t="s">
        <v>395</v>
      </c>
      <c r="H70" s="228"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336" t="s">
        <v>399</v>
      </c>
      <c r="E71" s="1336"/>
      <c r="F71" s="999" t="s">
        <v>395</v>
      </c>
      <c r="G71" s="999" t="s">
        <v>395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336" t="s">
        <v>399</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395</v>
      </c>
      <c r="G74" s="999" t="s">
        <v>395</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336" t="s">
        <v>399</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336" t="s">
        <v>399</v>
      </c>
      <c r="E76" s="1336"/>
      <c r="F76" s="999" t="s">
        <v>395</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336" t="s">
        <v>399</v>
      </c>
      <c r="E77" s="1336"/>
      <c r="F77" s="999" t="s">
        <v>395</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362"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9" t="s">
        <v>572</v>
      </c>
      <c r="D85" s="1625" t="s">
        <v>573</v>
      </c>
      <c r="E85" s="1626"/>
      <c r="F85" s="1019" t="s">
        <v>395</v>
      </c>
      <c r="G85" s="1623" t="s">
        <v>395</v>
      </c>
      <c r="H85" s="1624"/>
      <c r="I85" s="13"/>
      <c r="J85" s="30" t="str">
        <f>G85</f>
        <v>Yes</v>
      </c>
      <c r="K85" s="7" t="str">
        <f>B85</f>
        <v>a</v>
      </c>
      <c r="L85" s="21"/>
      <c r="M85" s="31">
        <f>E85</f>
        <v>0</v>
      </c>
      <c r="N85" s="21"/>
      <c r="O85" s="21"/>
      <c r="P85" s="21"/>
      <c r="Q85" s="21"/>
      <c r="R85" s="7"/>
      <c r="S85" s="7" t="str">
        <f>D85</f>
        <v>2013-2015</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406</v>
      </c>
      <c r="F87" s="1166"/>
      <c r="G87" s="1166"/>
      <c r="H87" s="1167"/>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165" t="s">
        <v>406</v>
      </c>
      <c r="F88" s="1166"/>
      <c r="G88" s="1166"/>
      <c r="H88" s="1167"/>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368"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615" t="s">
        <v>406</v>
      </c>
      <c r="E90" s="1616"/>
      <c r="F90" s="1616"/>
      <c r="G90" s="1616"/>
      <c r="H90" s="161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350"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 r="A92" s="291"/>
      <c r="B92" s="1163" t="s">
        <v>1565</v>
      </c>
      <c r="C92" s="1163"/>
      <c r="D92" s="1165" t="s">
        <v>574</v>
      </c>
      <c r="E92" s="1166"/>
      <c r="F92" s="1166"/>
      <c r="G92" s="1166"/>
      <c r="H92" s="1167"/>
      <c r="I92" s="13"/>
      <c r="J92" s="30"/>
      <c r="K92" s="7" t="str">
        <f>B92</f>
        <v>a. If yes, describe the policies.</v>
      </c>
      <c r="L92" s="21"/>
      <c r="M92" s="21"/>
      <c r="N92" s="23"/>
      <c r="O92" s="24" t="str">
        <f>D92</f>
        <v>The National Pharmaceutical Policy stipulates that drugstores with qualified pharmacists can commercialize oral contraceptives and provide them based on a medical prescription.</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62" t="s">
        <v>453</v>
      </c>
      <c r="E95" s="1332"/>
      <c r="F95" s="1486"/>
      <c r="G95" s="1262" t="s">
        <v>441</v>
      </c>
      <c r="H95" s="1263"/>
      <c r="I95" s="12"/>
      <c r="J95" s="30" t="str">
        <f t="shared" si="3"/>
        <v>Nurse</v>
      </c>
      <c r="K95" s="7"/>
      <c r="L95" s="21"/>
      <c r="M95" s="31"/>
      <c r="N95" s="21"/>
      <c r="O95" s="7"/>
      <c r="P95" s="7"/>
      <c r="Q95" s="21"/>
      <c r="R95" s="21"/>
      <c r="S95" s="21"/>
      <c r="T95" s="209" t="str">
        <f>D95</f>
        <v>Auxiliary nurse</v>
      </c>
      <c r="U95" s="51"/>
      <c r="V95" s="16"/>
      <c r="W95" s="44"/>
      <c r="X95" s="44"/>
      <c r="Y95" s="45"/>
      <c r="Z95" s="52"/>
      <c r="AA95"/>
    </row>
    <row r="96" spans="1:28" s="244" customFormat="1" ht="15" customHeight="1">
      <c r="A96" s="263"/>
      <c r="B96" s="221" t="s">
        <v>1572</v>
      </c>
      <c r="C96" s="218" t="s">
        <v>1573</v>
      </c>
      <c r="D96" s="1262" t="s">
        <v>453</v>
      </c>
      <c r="E96" s="1332"/>
      <c r="F96" s="1486"/>
      <c r="G96" s="1262" t="s">
        <v>406</v>
      </c>
      <c r="H96" s="1263"/>
      <c r="I96" s="12"/>
      <c r="J96" s="30" t="str">
        <f t="shared" si="3"/>
        <v>Not applicable</v>
      </c>
      <c r="K96" s="7"/>
      <c r="L96" s="21"/>
      <c r="M96" s="31"/>
      <c r="N96" s="21"/>
      <c r="O96" s="7"/>
      <c r="P96" s="7"/>
      <c r="Q96" s="21"/>
      <c r="R96" s="21"/>
      <c r="S96" s="21"/>
      <c r="T96" s="209" t="str">
        <f t="shared" ref="T96:T102" si="4">D96</f>
        <v>Auxiliary nurse</v>
      </c>
      <c r="U96" s="51"/>
      <c r="V96" s="16"/>
      <c r="W96" s="44"/>
      <c r="X96" s="44"/>
      <c r="Y96" s="45"/>
      <c r="Z96" s="52"/>
      <c r="AA96"/>
    </row>
    <row r="97" spans="1:27" s="244" customFormat="1" ht="15" customHeight="1">
      <c r="A97" s="263"/>
      <c r="B97" s="221" t="s">
        <v>1574</v>
      </c>
      <c r="C97" s="218" t="s">
        <v>1575</v>
      </c>
      <c r="D97" s="1262" t="s">
        <v>442</v>
      </c>
      <c r="E97" s="1332"/>
      <c r="F97" s="1486"/>
      <c r="G97" s="1262" t="s">
        <v>406</v>
      </c>
      <c r="H97" s="1263"/>
      <c r="I97" s="12"/>
      <c r="J97" s="30" t="str">
        <f t="shared" si="3"/>
        <v>Not applicable</v>
      </c>
      <c r="K97" s="7"/>
      <c r="L97" s="21"/>
      <c r="M97" s="31"/>
      <c r="N97" s="21"/>
      <c r="O97" s="7"/>
      <c r="P97" s="7"/>
      <c r="Q97" s="21"/>
      <c r="R97" s="21"/>
      <c r="S97" s="21"/>
      <c r="T97" s="209" t="str">
        <f t="shared" si="4"/>
        <v>Clinical Officer</v>
      </c>
      <c r="U97" s="51"/>
      <c r="V97" s="16"/>
      <c r="W97" s="44"/>
      <c r="X97" s="44"/>
      <c r="Y97" s="45"/>
      <c r="Z97" s="52"/>
      <c r="AA97"/>
    </row>
    <row r="98" spans="1:27" s="244" customFormat="1" ht="15" customHeight="1">
      <c r="A98" s="263"/>
      <c r="B98" s="220" t="s">
        <v>1576</v>
      </c>
      <c r="C98" s="218" t="s">
        <v>1577</v>
      </c>
      <c r="D98" s="1262" t="s">
        <v>405</v>
      </c>
      <c r="E98" s="1332"/>
      <c r="F98" s="1486"/>
      <c r="G98" s="1262" t="s">
        <v>406</v>
      </c>
      <c r="H98" s="1263"/>
      <c r="I98" s="12"/>
      <c r="J98" s="30" t="str">
        <f t="shared" si="3"/>
        <v>Not applicable</v>
      </c>
      <c r="K98" s="7"/>
      <c r="L98" s="21"/>
      <c r="M98" s="31"/>
      <c r="N98" s="21"/>
      <c r="O98" s="7"/>
      <c r="P98" s="7"/>
      <c r="Q98" s="21"/>
      <c r="R98" s="21"/>
      <c r="S98" s="21"/>
      <c r="T98" s="209" t="str">
        <f t="shared" si="4"/>
        <v>Don't know</v>
      </c>
      <c r="U98" s="51"/>
      <c r="V98" s="16"/>
      <c r="W98" s="44"/>
      <c r="X98" s="44"/>
      <c r="Y98" s="45"/>
      <c r="Z98" s="52"/>
      <c r="AA98"/>
    </row>
    <row r="99" spans="1:27" s="244" customFormat="1" ht="15" customHeight="1">
      <c r="A99" s="263"/>
      <c r="B99" s="221" t="s">
        <v>1578</v>
      </c>
      <c r="C99" s="218" t="s">
        <v>1579</v>
      </c>
      <c r="D99" s="1627" t="s">
        <v>414</v>
      </c>
      <c r="E99" s="1628"/>
      <c r="F99" s="1629"/>
      <c r="G99" s="1262" t="s">
        <v>441</v>
      </c>
      <c r="H99" s="1263"/>
      <c r="I99" s="12"/>
      <c r="J99" s="30" t="str">
        <f t="shared" si="3"/>
        <v>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62" t="s">
        <v>453</v>
      </c>
      <c r="E100" s="1332"/>
      <c r="F100" s="1486"/>
      <c r="G100" s="1262" t="s">
        <v>406</v>
      </c>
      <c r="H100" s="1263"/>
      <c r="I100" s="12"/>
      <c r="J100" s="30" t="str">
        <f t="shared" si="3"/>
        <v>Not applicable</v>
      </c>
      <c r="K100" s="7"/>
      <c r="L100" s="21"/>
      <c r="M100" s="31"/>
      <c r="N100" s="21"/>
      <c r="O100" s="7"/>
      <c r="P100" s="7"/>
      <c r="Q100" s="21"/>
      <c r="R100" s="21"/>
      <c r="S100" s="21"/>
      <c r="T100" s="209" t="str">
        <f t="shared" si="4"/>
        <v>Auxiliary nurse</v>
      </c>
      <c r="U100" s="51"/>
      <c r="V100" s="16"/>
      <c r="W100" s="44"/>
      <c r="X100" s="44"/>
      <c r="Y100" s="45"/>
      <c r="Z100" s="52"/>
      <c r="AA100"/>
    </row>
    <row r="101" spans="1:27" s="244" customFormat="1" ht="15" customHeight="1">
      <c r="A101" s="263"/>
      <c r="B101" s="221" t="s">
        <v>1582</v>
      </c>
      <c r="C101" s="218" t="s">
        <v>1583</v>
      </c>
      <c r="D101" s="1262" t="s">
        <v>415</v>
      </c>
      <c r="E101" s="1332"/>
      <c r="F101" s="1486"/>
      <c r="G101" s="1262" t="s">
        <v>406</v>
      </c>
      <c r="H101" s="1263"/>
      <c r="I101" s="12"/>
      <c r="J101" s="30" t="str">
        <f t="shared" si="3"/>
        <v>Not applicable</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72" t="s">
        <v>453</v>
      </c>
      <c r="E102" s="1596"/>
      <c r="F102" s="1597"/>
      <c r="G102" s="1272" t="s">
        <v>406</v>
      </c>
      <c r="H102" s="1273"/>
      <c r="I102" s="12"/>
      <c r="J102" s="30" t="str">
        <f t="shared" si="3"/>
        <v>Not applicable</v>
      </c>
      <c r="K102" s="7"/>
      <c r="L102" s="21"/>
      <c r="M102" s="31"/>
      <c r="N102" s="21"/>
      <c r="O102" s="7"/>
      <c r="P102" s="7"/>
      <c r="Q102" s="21"/>
      <c r="R102" s="21"/>
      <c r="S102" s="21"/>
      <c r="T102" s="209" t="str">
        <f t="shared" si="4"/>
        <v>Auxiliary nurse</v>
      </c>
      <c r="U102" s="51"/>
      <c r="V102" s="16"/>
      <c r="W102" s="44"/>
      <c r="X102" s="44"/>
      <c r="Y102" s="45"/>
      <c r="Z102" s="52"/>
      <c r="AA102"/>
    </row>
    <row r="103" spans="1:27" s="244" customFormat="1" ht="75">
      <c r="A103" s="1186" t="s">
        <v>1586</v>
      </c>
      <c r="B103" s="1274"/>
      <c r="C103" s="1275"/>
      <c r="D103" s="1276" t="s">
        <v>574</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The National Pharmaceutical Policy stipulates that drugstores with qualified pharmacists can commercialize oral contraceptives and provide them based on a medical prescription.</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630" t="s">
        <v>575</v>
      </c>
      <c r="E128" s="1631"/>
      <c r="F128" s="1631"/>
      <c r="G128" s="1631"/>
      <c r="H128" s="1632"/>
      <c r="I128" s="33"/>
      <c r="J128" s="20"/>
      <c r="K128" s="7" t="str">
        <f>A128</f>
        <v xml:space="preserve">D11. Name of the list(s)
</v>
      </c>
      <c r="L128" s="7"/>
      <c r="M128" s="21"/>
      <c r="N128" s="21"/>
      <c r="O128" s="7" t="str">
        <f>D128</f>
        <v>List of Essential Medicines in Burundi</v>
      </c>
      <c r="P128" s="21"/>
      <c r="Q128" s="1"/>
      <c r="R128" s="21"/>
      <c r="S128" s="22"/>
      <c r="T128" s="2"/>
      <c r="U128" s="2"/>
      <c r="V128" s="2"/>
      <c r="W128" s="40"/>
      <c r="X128" s="40"/>
      <c r="Y128" s="1"/>
      <c r="Z128" s="56"/>
      <c r="AA128"/>
    </row>
    <row r="129" spans="1:27" s="265" customFormat="1" ht="30">
      <c r="A129" s="1179" t="s">
        <v>1637</v>
      </c>
      <c r="B129" s="1163"/>
      <c r="C129" s="1164"/>
      <c r="D129" s="1618" t="s">
        <v>576</v>
      </c>
      <c r="E129" s="1619"/>
      <c r="F129" s="1619"/>
      <c r="G129" s="1619"/>
      <c r="H129" s="1620"/>
      <c r="I129" s="33"/>
      <c r="J129" s="20"/>
      <c r="K129" s="7" t="str">
        <f>A129</f>
        <v xml:space="preserve">D12. Notes about the list(s)
</v>
      </c>
      <c r="L129" s="7"/>
      <c r="M129" s="21"/>
      <c r="N129" s="21"/>
      <c r="O129" s="7" t="str">
        <f>D129</f>
        <v>The list was drafted in 2011 and finalized in 2012.</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2012</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577</v>
      </c>
      <c r="G150" s="1171"/>
      <c r="H150" s="1172"/>
      <c r="I150" s="6"/>
      <c r="J150" s="30"/>
      <c r="K150" s="7"/>
      <c r="L150" s="7"/>
      <c r="M150" s="21"/>
      <c r="N150" s="21"/>
      <c r="O150" s="21"/>
      <c r="P150" s="21"/>
      <c r="Q150" s="7" t="str">
        <f>F150</f>
        <v xml:space="preserve">Reproductive Health National Program, annual report 2012 </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60.75" thickBot="1">
      <c r="A154" s="1303" t="s">
        <v>1641</v>
      </c>
      <c r="B154" s="1304"/>
      <c r="C154" s="1305"/>
      <c r="D154" s="1347" t="s">
        <v>1725</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Challenge: Health centers attached to the Catholic Church (12%) do not provide modern contraceptive methods.
Success: The country did not experience stock outs of contraceptives during the reporting period.</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0C00-000000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0C00-000001000000}">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0C00-000002000000}">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D23 IZ15:IZ23 SV15:SV23 ACR15:ACR23 AMN15:AMN23 AWJ15:AWJ23 BGF15:BGF23 BQB15:BQB23 BZX15:BZX23 CJT15:CJT23 CTP15:CTP23 DDL15:DDL23 DNH15:DNH23 DXD15:DXD23 EGZ15:EGZ23 EQV15:EQV23 FAR15:FAR23 FKN15:FKN23 FUJ15:FUJ23 GEF15:GEF23 GOB15:GOB23 GXX15:GXX23 HHT15:HHT23 HRP15:HRP23 IBL15:IBL23 ILH15:ILH23 IVD15:IVD23 JEZ15:JEZ23 JOV15:JOV23 JYR15:JYR23 KIN15:KIN23 KSJ15:KSJ23 LCF15:LCF23 LMB15:LMB23 LVX15:LVX23 MFT15:MFT23 MPP15:MPP23 MZL15:MZL23 NJH15:NJH23 NTD15:NTD23 OCZ15:OCZ23 OMV15:OMV23 OWR15:OWR23 PGN15:PGN23 PQJ15:PQJ23 QAF15:QAF23 QKB15:QKB23 QTX15:QTX23 RDT15:RDT23 RNP15:RNP23 RXL15:RXL23 SHH15:SHH23 SRD15:SRD23 TAZ15:TAZ23 TKV15:TKV23 TUR15:TUR23 UEN15:UEN23 UOJ15:UOJ23 UYF15:UYF23 VIB15:VIB23 VRX15:VRX23 WBT15:WBT23 WLP15:WLP23 WVL15:WVL23 D65551:D65559 IZ65551:IZ65559 SV65551:SV65559 ACR65551:ACR65559 AMN65551:AMN65559 AWJ65551:AWJ65559 BGF65551:BGF65559 BQB65551:BQB65559 BZX65551:BZX65559 CJT65551:CJT65559 CTP65551:CTP65559 DDL65551:DDL65559 DNH65551:DNH65559 DXD65551:DXD65559 EGZ65551:EGZ65559 EQV65551:EQV65559 FAR65551:FAR65559 FKN65551:FKN65559 FUJ65551:FUJ65559 GEF65551:GEF65559 GOB65551:GOB65559 GXX65551:GXX65559 HHT65551:HHT65559 HRP65551:HRP65559 IBL65551:IBL65559 ILH65551:ILH65559 IVD65551:IVD65559 JEZ65551:JEZ65559 JOV65551:JOV65559 JYR65551:JYR65559 KIN65551:KIN65559 KSJ65551:KSJ65559 LCF65551:LCF65559 LMB65551:LMB65559 LVX65551:LVX65559 MFT65551:MFT65559 MPP65551:MPP65559 MZL65551:MZL65559 NJH65551:NJH65559 NTD65551:NTD65559 OCZ65551:OCZ65559 OMV65551:OMV65559 OWR65551:OWR65559 PGN65551:PGN65559 PQJ65551:PQJ65559 QAF65551:QAF65559 QKB65551:QKB65559 QTX65551:QTX65559 RDT65551:RDT65559 RNP65551:RNP65559 RXL65551:RXL65559 SHH65551:SHH65559 SRD65551:SRD65559 TAZ65551:TAZ65559 TKV65551:TKV65559 TUR65551:TUR65559 UEN65551:UEN65559 UOJ65551:UOJ65559 UYF65551:UYF65559 VIB65551:VIB65559 VRX65551:VRX65559 WBT65551:WBT65559 WLP65551:WLP65559 WVL65551:WVL65559 D131087:D131095 IZ131087:IZ131095 SV131087:SV131095 ACR131087:ACR131095 AMN131087:AMN131095 AWJ131087:AWJ131095 BGF131087:BGF131095 BQB131087:BQB131095 BZX131087:BZX131095 CJT131087:CJT131095 CTP131087:CTP131095 DDL131087:DDL131095 DNH131087:DNH131095 DXD131087:DXD131095 EGZ131087:EGZ131095 EQV131087:EQV131095 FAR131087:FAR131095 FKN131087:FKN131095 FUJ131087:FUJ131095 GEF131087:GEF131095 GOB131087:GOB131095 GXX131087:GXX131095 HHT131087:HHT131095 HRP131087:HRP131095 IBL131087:IBL131095 ILH131087:ILH131095 IVD131087:IVD131095 JEZ131087:JEZ131095 JOV131087:JOV131095 JYR131087:JYR131095 KIN131087:KIN131095 KSJ131087:KSJ131095 LCF131087:LCF131095 LMB131087:LMB131095 LVX131087:LVX131095 MFT131087:MFT131095 MPP131087:MPP131095 MZL131087:MZL131095 NJH131087:NJH131095 NTD131087:NTD131095 OCZ131087:OCZ131095 OMV131087:OMV131095 OWR131087:OWR131095 PGN131087:PGN131095 PQJ131087:PQJ131095 QAF131087:QAF131095 QKB131087:QKB131095 QTX131087:QTX131095 RDT131087:RDT131095 RNP131087:RNP131095 RXL131087:RXL131095 SHH131087:SHH131095 SRD131087:SRD131095 TAZ131087:TAZ131095 TKV131087:TKV131095 TUR131087:TUR131095 UEN131087:UEN131095 UOJ131087:UOJ131095 UYF131087:UYF131095 VIB131087:VIB131095 VRX131087:VRX131095 WBT131087:WBT131095 WLP131087:WLP131095 WVL131087:WVL131095 D196623:D196631 IZ196623:IZ196631 SV196623:SV196631 ACR196623:ACR196631 AMN196623:AMN196631 AWJ196623:AWJ196631 BGF196623:BGF196631 BQB196623:BQB196631 BZX196623:BZX196631 CJT196623:CJT196631 CTP196623:CTP196631 DDL196623:DDL196631 DNH196623:DNH196631 DXD196623:DXD196631 EGZ196623:EGZ196631 EQV196623:EQV196631 FAR196623:FAR196631 FKN196623:FKN196631 FUJ196623:FUJ196631 GEF196623:GEF196631 GOB196623:GOB196631 GXX196623:GXX196631 HHT196623:HHT196631 HRP196623:HRP196631 IBL196623:IBL196631 ILH196623:ILH196631 IVD196623:IVD196631 JEZ196623:JEZ196631 JOV196623:JOV196631 JYR196623:JYR196631 KIN196623:KIN196631 KSJ196623:KSJ196631 LCF196623:LCF196631 LMB196623:LMB196631 LVX196623:LVX196631 MFT196623:MFT196631 MPP196623:MPP196631 MZL196623:MZL196631 NJH196623:NJH196631 NTD196623:NTD196631 OCZ196623:OCZ196631 OMV196623:OMV196631 OWR196623:OWR196631 PGN196623:PGN196631 PQJ196623:PQJ196631 QAF196623:QAF196631 QKB196623:QKB196631 QTX196623:QTX196631 RDT196623:RDT196631 RNP196623:RNP196631 RXL196623:RXL196631 SHH196623:SHH196631 SRD196623:SRD196631 TAZ196623:TAZ196631 TKV196623:TKV196631 TUR196623:TUR196631 UEN196623:UEN196631 UOJ196623:UOJ196631 UYF196623:UYF196631 VIB196623:VIB196631 VRX196623:VRX196631 WBT196623:WBT196631 WLP196623:WLP196631 WVL196623:WVL196631 D262159:D262167 IZ262159:IZ262167 SV262159:SV262167 ACR262159:ACR262167 AMN262159:AMN262167 AWJ262159:AWJ262167 BGF262159:BGF262167 BQB262159:BQB262167 BZX262159:BZX262167 CJT262159:CJT262167 CTP262159:CTP262167 DDL262159:DDL262167 DNH262159:DNH262167 DXD262159:DXD262167 EGZ262159:EGZ262167 EQV262159:EQV262167 FAR262159:FAR262167 FKN262159:FKN262167 FUJ262159:FUJ262167 GEF262159:GEF262167 GOB262159:GOB262167 GXX262159:GXX262167 HHT262159:HHT262167 HRP262159:HRP262167 IBL262159:IBL262167 ILH262159:ILH262167 IVD262159:IVD262167 JEZ262159:JEZ262167 JOV262159:JOV262167 JYR262159:JYR262167 KIN262159:KIN262167 KSJ262159:KSJ262167 LCF262159:LCF262167 LMB262159:LMB262167 LVX262159:LVX262167 MFT262159:MFT262167 MPP262159:MPP262167 MZL262159:MZL262167 NJH262159:NJH262167 NTD262159:NTD262167 OCZ262159:OCZ262167 OMV262159:OMV262167 OWR262159:OWR262167 PGN262159:PGN262167 PQJ262159:PQJ262167 QAF262159:QAF262167 QKB262159:QKB262167 QTX262159:QTX262167 RDT262159:RDT262167 RNP262159:RNP262167 RXL262159:RXL262167 SHH262159:SHH262167 SRD262159:SRD262167 TAZ262159:TAZ262167 TKV262159:TKV262167 TUR262159:TUR262167 UEN262159:UEN262167 UOJ262159:UOJ262167 UYF262159:UYF262167 VIB262159:VIB262167 VRX262159:VRX262167 WBT262159:WBT262167 WLP262159:WLP262167 WVL262159:WVL262167 D327695:D327703 IZ327695:IZ327703 SV327695:SV327703 ACR327695:ACR327703 AMN327695:AMN327703 AWJ327695:AWJ327703 BGF327695:BGF327703 BQB327695:BQB327703 BZX327695:BZX327703 CJT327695:CJT327703 CTP327695:CTP327703 DDL327695:DDL327703 DNH327695:DNH327703 DXD327695:DXD327703 EGZ327695:EGZ327703 EQV327695:EQV327703 FAR327695:FAR327703 FKN327695:FKN327703 FUJ327695:FUJ327703 GEF327695:GEF327703 GOB327695:GOB327703 GXX327695:GXX327703 HHT327695:HHT327703 HRP327695:HRP327703 IBL327695:IBL327703 ILH327695:ILH327703 IVD327695:IVD327703 JEZ327695:JEZ327703 JOV327695:JOV327703 JYR327695:JYR327703 KIN327695:KIN327703 KSJ327695:KSJ327703 LCF327695:LCF327703 LMB327695:LMB327703 LVX327695:LVX327703 MFT327695:MFT327703 MPP327695:MPP327703 MZL327695:MZL327703 NJH327695:NJH327703 NTD327695:NTD327703 OCZ327695:OCZ327703 OMV327695:OMV327703 OWR327695:OWR327703 PGN327695:PGN327703 PQJ327695:PQJ327703 QAF327695:QAF327703 QKB327695:QKB327703 QTX327695:QTX327703 RDT327695:RDT327703 RNP327695:RNP327703 RXL327695:RXL327703 SHH327695:SHH327703 SRD327695:SRD327703 TAZ327695:TAZ327703 TKV327695:TKV327703 TUR327695:TUR327703 UEN327695:UEN327703 UOJ327695:UOJ327703 UYF327695:UYF327703 VIB327695:VIB327703 VRX327695:VRX327703 WBT327695:WBT327703 WLP327695:WLP327703 WVL327695:WVL327703 D393231:D393239 IZ393231:IZ393239 SV393231:SV393239 ACR393231:ACR393239 AMN393231:AMN393239 AWJ393231:AWJ393239 BGF393231:BGF393239 BQB393231:BQB393239 BZX393231:BZX393239 CJT393231:CJT393239 CTP393231:CTP393239 DDL393231:DDL393239 DNH393231:DNH393239 DXD393231:DXD393239 EGZ393231:EGZ393239 EQV393231:EQV393239 FAR393231:FAR393239 FKN393231:FKN393239 FUJ393231:FUJ393239 GEF393231:GEF393239 GOB393231:GOB393239 GXX393231:GXX393239 HHT393231:HHT393239 HRP393231:HRP393239 IBL393231:IBL393239 ILH393231:ILH393239 IVD393231:IVD393239 JEZ393231:JEZ393239 JOV393231:JOV393239 JYR393231:JYR393239 KIN393231:KIN393239 KSJ393231:KSJ393239 LCF393231:LCF393239 LMB393231:LMB393239 LVX393231:LVX393239 MFT393231:MFT393239 MPP393231:MPP393239 MZL393231:MZL393239 NJH393231:NJH393239 NTD393231:NTD393239 OCZ393231:OCZ393239 OMV393231:OMV393239 OWR393231:OWR393239 PGN393231:PGN393239 PQJ393231:PQJ393239 QAF393231:QAF393239 QKB393231:QKB393239 QTX393231:QTX393239 RDT393231:RDT393239 RNP393231:RNP393239 RXL393231:RXL393239 SHH393231:SHH393239 SRD393231:SRD393239 TAZ393231:TAZ393239 TKV393231:TKV393239 TUR393231:TUR393239 UEN393231:UEN393239 UOJ393231:UOJ393239 UYF393231:UYF393239 VIB393231:VIB393239 VRX393231:VRX393239 WBT393231:WBT393239 WLP393231:WLP393239 WVL393231:WVL393239 D458767:D458775 IZ458767:IZ458775 SV458767:SV458775 ACR458767:ACR458775 AMN458767:AMN458775 AWJ458767:AWJ458775 BGF458767:BGF458775 BQB458767:BQB458775 BZX458767:BZX458775 CJT458767:CJT458775 CTP458767:CTP458775 DDL458767:DDL458775 DNH458767:DNH458775 DXD458767:DXD458775 EGZ458767:EGZ458775 EQV458767:EQV458775 FAR458767:FAR458775 FKN458767:FKN458775 FUJ458767:FUJ458775 GEF458767:GEF458775 GOB458767:GOB458775 GXX458767:GXX458775 HHT458767:HHT458775 HRP458767:HRP458775 IBL458767:IBL458775 ILH458767:ILH458775 IVD458767:IVD458775 JEZ458767:JEZ458775 JOV458767:JOV458775 JYR458767:JYR458775 KIN458767:KIN458775 KSJ458767:KSJ458775 LCF458767:LCF458775 LMB458767:LMB458775 LVX458767:LVX458775 MFT458767:MFT458775 MPP458767:MPP458775 MZL458767:MZL458775 NJH458767:NJH458775 NTD458767:NTD458775 OCZ458767:OCZ458775 OMV458767:OMV458775 OWR458767:OWR458775 PGN458767:PGN458775 PQJ458767:PQJ458775 QAF458767:QAF458775 QKB458767:QKB458775 QTX458767:QTX458775 RDT458767:RDT458775 RNP458767:RNP458775 RXL458767:RXL458775 SHH458767:SHH458775 SRD458767:SRD458775 TAZ458767:TAZ458775 TKV458767:TKV458775 TUR458767:TUR458775 UEN458767:UEN458775 UOJ458767:UOJ458775 UYF458767:UYF458775 VIB458767:VIB458775 VRX458767:VRX458775 WBT458767:WBT458775 WLP458767:WLP458775 WVL458767:WVL458775 D524303:D524311 IZ524303:IZ524311 SV524303:SV524311 ACR524303:ACR524311 AMN524303:AMN524311 AWJ524303:AWJ524311 BGF524303:BGF524311 BQB524303:BQB524311 BZX524303:BZX524311 CJT524303:CJT524311 CTP524303:CTP524311 DDL524303:DDL524311 DNH524303:DNH524311 DXD524303:DXD524311 EGZ524303:EGZ524311 EQV524303:EQV524311 FAR524303:FAR524311 FKN524303:FKN524311 FUJ524303:FUJ524311 GEF524303:GEF524311 GOB524303:GOB524311 GXX524303:GXX524311 HHT524303:HHT524311 HRP524303:HRP524311 IBL524303:IBL524311 ILH524303:ILH524311 IVD524303:IVD524311 JEZ524303:JEZ524311 JOV524303:JOV524311 JYR524303:JYR524311 KIN524303:KIN524311 KSJ524303:KSJ524311 LCF524303:LCF524311 LMB524303:LMB524311 LVX524303:LVX524311 MFT524303:MFT524311 MPP524303:MPP524311 MZL524303:MZL524311 NJH524303:NJH524311 NTD524303:NTD524311 OCZ524303:OCZ524311 OMV524303:OMV524311 OWR524303:OWR524311 PGN524303:PGN524311 PQJ524303:PQJ524311 QAF524303:QAF524311 QKB524303:QKB524311 QTX524303:QTX524311 RDT524303:RDT524311 RNP524303:RNP524311 RXL524303:RXL524311 SHH524303:SHH524311 SRD524303:SRD524311 TAZ524303:TAZ524311 TKV524303:TKV524311 TUR524303:TUR524311 UEN524303:UEN524311 UOJ524303:UOJ524311 UYF524303:UYF524311 VIB524303:VIB524311 VRX524303:VRX524311 WBT524303:WBT524311 WLP524303:WLP524311 WVL524303:WVL524311 D589839:D589847 IZ589839:IZ589847 SV589839:SV589847 ACR589839:ACR589847 AMN589839:AMN589847 AWJ589839:AWJ589847 BGF589839:BGF589847 BQB589839:BQB589847 BZX589839:BZX589847 CJT589839:CJT589847 CTP589839:CTP589847 DDL589839:DDL589847 DNH589839:DNH589847 DXD589839:DXD589847 EGZ589839:EGZ589847 EQV589839:EQV589847 FAR589839:FAR589847 FKN589839:FKN589847 FUJ589839:FUJ589847 GEF589839:GEF589847 GOB589839:GOB589847 GXX589839:GXX589847 HHT589839:HHT589847 HRP589839:HRP589847 IBL589839:IBL589847 ILH589839:ILH589847 IVD589839:IVD589847 JEZ589839:JEZ589847 JOV589839:JOV589847 JYR589839:JYR589847 KIN589839:KIN589847 KSJ589839:KSJ589847 LCF589839:LCF589847 LMB589839:LMB589847 LVX589839:LVX589847 MFT589839:MFT589847 MPP589839:MPP589847 MZL589839:MZL589847 NJH589839:NJH589847 NTD589839:NTD589847 OCZ589839:OCZ589847 OMV589839:OMV589847 OWR589839:OWR589847 PGN589839:PGN589847 PQJ589839:PQJ589847 QAF589839:QAF589847 QKB589839:QKB589847 QTX589839:QTX589847 RDT589839:RDT589847 RNP589839:RNP589847 RXL589839:RXL589847 SHH589839:SHH589847 SRD589839:SRD589847 TAZ589839:TAZ589847 TKV589839:TKV589847 TUR589839:TUR589847 UEN589839:UEN589847 UOJ589839:UOJ589847 UYF589839:UYF589847 VIB589839:VIB589847 VRX589839:VRX589847 WBT589839:WBT589847 WLP589839:WLP589847 WVL589839:WVL589847 D655375:D655383 IZ655375:IZ655383 SV655375:SV655383 ACR655375:ACR655383 AMN655375:AMN655383 AWJ655375:AWJ655383 BGF655375:BGF655383 BQB655375:BQB655383 BZX655375:BZX655383 CJT655375:CJT655383 CTP655375:CTP655383 DDL655375:DDL655383 DNH655375:DNH655383 DXD655375:DXD655383 EGZ655375:EGZ655383 EQV655375:EQV655383 FAR655375:FAR655383 FKN655375:FKN655383 FUJ655375:FUJ655383 GEF655375:GEF655383 GOB655375:GOB655383 GXX655375:GXX655383 HHT655375:HHT655383 HRP655375:HRP655383 IBL655375:IBL655383 ILH655375:ILH655383 IVD655375:IVD655383 JEZ655375:JEZ655383 JOV655375:JOV655383 JYR655375:JYR655383 KIN655375:KIN655383 KSJ655375:KSJ655383 LCF655375:LCF655383 LMB655375:LMB655383 LVX655375:LVX655383 MFT655375:MFT655383 MPP655375:MPP655383 MZL655375:MZL655383 NJH655375:NJH655383 NTD655375:NTD655383 OCZ655375:OCZ655383 OMV655375:OMV655383 OWR655375:OWR655383 PGN655375:PGN655383 PQJ655375:PQJ655383 QAF655375:QAF655383 QKB655375:QKB655383 QTX655375:QTX655383 RDT655375:RDT655383 RNP655375:RNP655383 RXL655375:RXL655383 SHH655375:SHH655383 SRD655375:SRD655383 TAZ655375:TAZ655383 TKV655375:TKV655383 TUR655375:TUR655383 UEN655375:UEN655383 UOJ655375:UOJ655383 UYF655375:UYF655383 VIB655375:VIB655383 VRX655375:VRX655383 WBT655375:WBT655383 WLP655375:WLP655383 WVL655375:WVL655383 D720911:D720919 IZ720911:IZ720919 SV720911:SV720919 ACR720911:ACR720919 AMN720911:AMN720919 AWJ720911:AWJ720919 BGF720911:BGF720919 BQB720911:BQB720919 BZX720911:BZX720919 CJT720911:CJT720919 CTP720911:CTP720919 DDL720911:DDL720919 DNH720911:DNH720919 DXD720911:DXD720919 EGZ720911:EGZ720919 EQV720911:EQV720919 FAR720911:FAR720919 FKN720911:FKN720919 FUJ720911:FUJ720919 GEF720911:GEF720919 GOB720911:GOB720919 GXX720911:GXX720919 HHT720911:HHT720919 HRP720911:HRP720919 IBL720911:IBL720919 ILH720911:ILH720919 IVD720911:IVD720919 JEZ720911:JEZ720919 JOV720911:JOV720919 JYR720911:JYR720919 KIN720911:KIN720919 KSJ720911:KSJ720919 LCF720911:LCF720919 LMB720911:LMB720919 LVX720911:LVX720919 MFT720911:MFT720919 MPP720911:MPP720919 MZL720911:MZL720919 NJH720911:NJH720919 NTD720911:NTD720919 OCZ720911:OCZ720919 OMV720911:OMV720919 OWR720911:OWR720919 PGN720911:PGN720919 PQJ720911:PQJ720919 QAF720911:QAF720919 QKB720911:QKB720919 QTX720911:QTX720919 RDT720911:RDT720919 RNP720911:RNP720919 RXL720911:RXL720919 SHH720911:SHH720919 SRD720911:SRD720919 TAZ720911:TAZ720919 TKV720911:TKV720919 TUR720911:TUR720919 UEN720911:UEN720919 UOJ720911:UOJ720919 UYF720911:UYF720919 VIB720911:VIB720919 VRX720911:VRX720919 WBT720911:WBT720919 WLP720911:WLP720919 WVL720911:WVL720919 D786447:D786455 IZ786447:IZ786455 SV786447:SV786455 ACR786447:ACR786455 AMN786447:AMN786455 AWJ786447:AWJ786455 BGF786447:BGF786455 BQB786447:BQB786455 BZX786447:BZX786455 CJT786447:CJT786455 CTP786447:CTP786455 DDL786447:DDL786455 DNH786447:DNH786455 DXD786447:DXD786455 EGZ786447:EGZ786455 EQV786447:EQV786455 FAR786447:FAR786455 FKN786447:FKN786455 FUJ786447:FUJ786455 GEF786447:GEF786455 GOB786447:GOB786455 GXX786447:GXX786455 HHT786447:HHT786455 HRP786447:HRP786455 IBL786447:IBL786455 ILH786447:ILH786455 IVD786447:IVD786455 JEZ786447:JEZ786455 JOV786447:JOV786455 JYR786447:JYR786455 KIN786447:KIN786455 KSJ786447:KSJ786455 LCF786447:LCF786455 LMB786447:LMB786455 LVX786447:LVX786455 MFT786447:MFT786455 MPP786447:MPP786455 MZL786447:MZL786455 NJH786447:NJH786455 NTD786447:NTD786455 OCZ786447:OCZ786455 OMV786447:OMV786455 OWR786447:OWR786455 PGN786447:PGN786455 PQJ786447:PQJ786455 QAF786447:QAF786455 QKB786447:QKB786455 QTX786447:QTX786455 RDT786447:RDT786455 RNP786447:RNP786455 RXL786447:RXL786455 SHH786447:SHH786455 SRD786447:SRD786455 TAZ786447:TAZ786455 TKV786447:TKV786455 TUR786447:TUR786455 UEN786447:UEN786455 UOJ786447:UOJ786455 UYF786447:UYF786455 VIB786447:VIB786455 VRX786447:VRX786455 WBT786447:WBT786455 WLP786447:WLP786455 WVL786447:WVL786455 D851983:D851991 IZ851983:IZ851991 SV851983:SV851991 ACR851983:ACR851991 AMN851983:AMN851991 AWJ851983:AWJ851991 BGF851983:BGF851991 BQB851983:BQB851991 BZX851983:BZX851991 CJT851983:CJT851991 CTP851983:CTP851991 DDL851983:DDL851991 DNH851983:DNH851991 DXD851983:DXD851991 EGZ851983:EGZ851991 EQV851983:EQV851991 FAR851983:FAR851991 FKN851983:FKN851991 FUJ851983:FUJ851991 GEF851983:GEF851991 GOB851983:GOB851991 GXX851983:GXX851991 HHT851983:HHT851991 HRP851983:HRP851991 IBL851983:IBL851991 ILH851983:ILH851991 IVD851983:IVD851991 JEZ851983:JEZ851991 JOV851983:JOV851991 JYR851983:JYR851991 KIN851983:KIN851991 KSJ851983:KSJ851991 LCF851983:LCF851991 LMB851983:LMB851991 LVX851983:LVX851991 MFT851983:MFT851991 MPP851983:MPP851991 MZL851983:MZL851991 NJH851983:NJH851991 NTD851983:NTD851991 OCZ851983:OCZ851991 OMV851983:OMV851991 OWR851983:OWR851991 PGN851983:PGN851991 PQJ851983:PQJ851991 QAF851983:QAF851991 QKB851983:QKB851991 QTX851983:QTX851991 RDT851983:RDT851991 RNP851983:RNP851991 RXL851983:RXL851991 SHH851983:SHH851991 SRD851983:SRD851991 TAZ851983:TAZ851991 TKV851983:TKV851991 TUR851983:TUR851991 UEN851983:UEN851991 UOJ851983:UOJ851991 UYF851983:UYF851991 VIB851983:VIB851991 VRX851983:VRX851991 WBT851983:WBT851991 WLP851983:WLP851991 WVL851983:WVL851991 D917519:D917527 IZ917519:IZ917527 SV917519:SV917527 ACR917519:ACR917527 AMN917519:AMN917527 AWJ917519:AWJ917527 BGF917519:BGF917527 BQB917519:BQB917527 BZX917519:BZX917527 CJT917519:CJT917527 CTP917519:CTP917527 DDL917519:DDL917527 DNH917519:DNH917527 DXD917519:DXD917527 EGZ917519:EGZ917527 EQV917519:EQV917527 FAR917519:FAR917527 FKN917519:FKN917527 FUJ917519:FUJ917527 GEF917519:GEF917527 GOB917519:GOB917527 GXX917519:GXX917527 HHT917519:HHT917527 HRP917519:HRP917527 IBL917519:IBL917527 ILH917519:ILH917527 IVD917519:IVD917527 JEZ917519:JEZ917527 JOV917519:JOV917527 JYR917519:JYR917527 KIN917519:KIN917527 KSJ917519:KSJ917527 LCF917519:LCF917527 LMB917519:LMB917527 LVX917519:LVX917527 MFT917519:MFT917527 MPP917519:MPP917527 MZL917519:MZL917527 NJH917519:NJH917527 NTD917519:NTD917527 OCZ917519:OCZ917527 OMV917519:OMV917527 OWR917519:OWR917527 PGN917519:PGN917527 PQJ917519:PQJ917527 QAF917519:QAF917527 QKB917519:QKB917527 QTX917519:QTX917527 RDT917519:RDT917527 RNP917519:RNP917527 RXL917519:RXL917527 SHH917519:SHH917527 SRD917519:SRD917527 TAZ917519:TAZ917527 TKV917519:TKV917527 TUR917519:TUR917527 UEN917519:UEN917527 UOJ917519:UOJ917527 UYF917519:UYF917527 VIB917519:VIB917527 VRX917519:VRX917527 WBT917519:WBT917527 WLP917519:WLP917527 WVL917519:WVL917527 D983055:D983063 IZ983055:IZ983063 SV983055:SV983063 ACR983055:ACR983063 AMN983055:AMN983063 AWJ983055:AWJ983063 BGF983055:BGF983063 BQB983055:BQB983063 BZX983055:BZX983063 CJT983055:CJT983063 CTP983055:CTP983063 DDL983055:DDL983063 DNH983055:DNH983063 DXD983055:DXD983063 EGZ983055:EGZ983063 EQV983055:EQV983063 FAR983055:FAR983063 FKN983055:FKN983063 FUJ983055:FUJ983063 GEF983055:GEF983063 GOB983055:GOB983063 GXX983055:GXX983063 HHT983055:HHT983063 HRP983055:HRP983063 IBL983055:IBL983063 ILH983055:ILH983063 IVD983055:IVD983063 JEZ983055:JEZ983063 JOV983055:JOV983063 JYR983055:JYR983063 KIN983055:KIN983063 KSJ983055:KSJ983063 LCF983055:LCF983063 LMB983055:LMB983063 LVX983055:LVX983063 MFT983055:MFT983063 MPP983055:MPP983063 MZL983055:MZL983063 NJH983055:NJH983063 NTD983055:NTD983063 OCZ983055:OCZ983063 OMV983055:OMV983063 OWR983055:OWR983063 PGN983055:PGN983063 PQJ983055:PQJ983063 QAF983055:QAF983063 QKB983055:QKB983063 QTX983055:QTX983063 RDT983055:RDT983063 RNP983055:RNP983063 RXL983055:RXL983063 SHH983055:SHH983063 SRD983055:SRD983063 TAZ983055:TAZ983063 TKV983055:TKV983063 TUR983055:TUR983063 UEN983055:UEN983063 UOJ983055:UOJ983063 UYF983055:UYF983063 VIB983055:VIB983063 VRX983055:VRX983063 WBT983055:WBT983063 WLP983055:WLP983063 WVL983055: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0C00-000003000000}">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0C00-000004000000}">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0C00-000005000000}">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0C00-000006000000}">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0C00-000007000000}">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0C00-000008000000}">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0C00-000009000000}">
      <formula1>$Q$1:$Q$9</formula1>
    </dataValidation>
  </dataValidations>
  <hyperlinks>
    <hyperlink ref="A5" location="Introduction!A1" display="To jump to the Introduction sheet, click here." xr:uid="{00000000-0004-0000-0C00-000000000000}"/>
  </hyperlinks>
  <pageMargins left="1.2" right="0.7" top="0.75" bottom="0.75" header="0.3" footer="0.3"/>
  <pageSetup scale="50" fitToHeight="4" orientation="portrait" r:id="rId1"/>
  <rowBreaks count="2" manualBreakCount="2">
    <brk id="33"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0C00-00000A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G85:H86 JC85:JD86 SY85:SZ86 ACU85:ACV86 AMQ85:AMR86 AWM85:AWN86 BGI85:BGJ86 BQE85:BQF86 CAA85:CAB86 CJW85:CJX86 CTS85:CTT86 DDO85:DDP86 DNK85:DNL86 DXG85:DXH86 EHC85:EHD86 EQY85:EQZ86 FAU85:FAV86 FKQ85:FKR86 FUM85:FUN86 GEI85:GEJ86 GOE85:GOF86 GYA85:GYB86 HHW85:HHX86 HRS85:HRT86 IBO85:IBP86 ILK85:ILL86 IVG85:IVH86 JFC85:JFD86 JOY85:JOZ86 JYU85:JYV86 KIQ85:KIR86 KSM85:KSN86 LCI85:LCJ86 LME85:LMF86 LWA85:LWB86 MFW85:MFX86 MPS85:MPT86 MZO85:MZP86 NJK85:NJL86 NTG85:NTH86 ODC85:ODD86 OMY85:OMZ86 OWU85:OWV86 PGQ85:PGR86 PQM85:PQN86 QAI85:QAJ86 QKE85:QKF86 QUA85:QUB86 RDW85:RDX86 RNS85:RNT86 RXO85:RXP86 SHK85:SHL86 SRG85:SRH86 TBC85:TBD86 TKY85:TKZ86 TUU85:TUV86 UEQ85:UER86 UOM85:UON86 UYI85:UYJ86 VIE85:VIF86 VSA85:VSB86 WBW85:WBX86 WLS85:WLT86 WVO85:WVP86 G65621:H65622 JC65621:JD65622 SY65621:SZ65622 ACU65621:ACV65622 AMQ65621:AMR65622 AWM65621:AWN65622 BGI65621:BGJ65622 BQE65621:BQF65622 CAA65621:CAB65622 CJW65621:CJX65622 CTS65621:CTT65622 DDO65621:DDP65622 DNK65621:DNL65622 DXG65621:DXH65622 EHC65621:EHD65622 EQY65621:EQZ65622 FAU65621:FAV65622 FKQ65621:FKR65622 FUM65621:FUN65622 GEI65621:GEJ65622 GOE65621:GOF65622 GYA65621:GYB65622 HHW65621:HHX65622 HRS65621:HRT65622 IBO65621:IBP65622 ILK65621:ILL65622 IVG65621:IVH65622 JFC65621:JFD65622 JOY65621:JOZ65622 JYU65621:JYV65622 KIQ65621:KIR65622 KSM65621:KSN65622 LCI65621:LCJ65622 LME65621:LMF65622 LWA65621:LWB65622 MFW65621:MFX65622 MPS65621:MPT65622 MZO65621:MZP65622 NJK65621:NJL65622 NTG65621:NTH65622 ODC65621:ODD65622 OMY65621:OMZ65622 OWU65621:OWV65622 PGQ65621:PGR65622 PQM65621:PQN65622 QAI65621:QAJ65622 QKE65621:QKF65622 QUA65621:QUB65622 RDW65621:RDX65622 RNS65621:RNT65622 RXO65621:RXP65622 SHK65621:SHL65622 SRG65621:SRH65622 TBC65621:TBD65622 TKY65621:TKZ65622 TUU65621:TUV65622 UEQ65621:UER65622 UOM65621:UON65622 UYI65621:UYJ65622 VIE65621:VIF65622 VSA65621:VSB65622 WBW65621:WBX65622 WLS65621:WLT65622 WVO65621:WVP65622 G131157:H131158 JC131157:JD131158 SY131157:SZ131158 ACU131157:ACV131158 AMQ131157:AMR131158 AWM131157:AWN131158 BGI131157:BGJ131158 BQE131157:BQF131158 CAA131157:CAB131158 CJW131157:CJX131158 CTS131157:CTT131158 DDO131157:DDP131158 DNK131157:DNL131158 DXG131157:DXH131158 EHC131157:EHD131158 EQY131157:EQZ131158 FAU131157:FAV131158 FKQ131157:FKR131158 FUM131157:FUN131158 GEI131157:GEJ131158 GOE131157:GOF131158 GYA131157:GYB131158 HHW131157:HHX131158 HRS131157:HRT131158 IBO131157:IBP131158 ILK131157:ILL131158 IVG131157:IVH131158 JFC131157:JFD131158 JOY131157:JOZ131158 JYU131157:JYV131158 KIQ131157:KIR131158 KSM131157:KSN131158 LCI131157:LCJ131158 LME131157:LMF131158 LWA131157:LWB131158 MFW131157:MFX131158 MPS131157:MPT131158 MZO131157:MZP131158 NJK131157:NJL131158 NTG131157:NTH131158 ODC131157:ODD131158 OMY131157:OMZ131158 OWU131157:OWV131158 PGQ131157:PGR131158 PQM131157:PQN131158 QAI131157:QAJ131158 QKE131157:QKF131158 QUA131157:QUB131158 RDW131157:RDX131158 RNS131157:RNT131158 RXO131157:RXP131158 SHK131157:SHL131158 SRG131157:SRH131158 TBC131157:TBD131158 TKY131157:TKZ131158 TUU131157:TUV131158 UEQ131157:UER131158 UOM131157:UON131158 UYI131157:UYJ131158 VIE131157:VIF131158 VSA131157:VSB131158 WBW131157:WBX131158 WLS131157:WLT131158 WVO131157:WVP131158 G196693:H196694 JC196693:JD196694 SY196693:SZ196694 ACU196693:ACV196694 AMQ196693:AMR196694 AWM196693:AWN196694 BGI196693:BGJ196694 BQE196693:BQF196694 CAA196693:CAB196694 CJW196693:CJX196694 CTS196693:CTT196694 DDO196693:DDP196694 DNK196693:DNL196694 DXG196693:DXH196694 EHC196693:EHD196694 EQY196693:EQZ196694 FAU196693:FAV196694 FKQ196693:FKR196694 FUM196693:FUN196694 GEI196693:GEJ196694 GOE196693:GOF196694 GYA196693:GYB196694 HHW196693:HHX196694 HRS196693:HRT196694 IBO196693:IBP196694 ILK196693:ILL196694 IVG196693:IVH196694 JFC196693:JFD196694 JOY196693:JOZ196694 JYU196693:JYV196694 KIQ196693:KIR196694 KSM196693:KSN196694 LCI196693:LCJ196694 LME196693:LMF196694 LWA196693:LWB196694 MFW196693:MFX196694 MPS196693:MPT196694 MZO196693:MZP196694 NJK196693:NJL196694 NTG196693:NTH196694 ODC196693:ODD196694 OMY196693:OMZ196694 OWU196693:OWV196694 PGQ196693:PGR196694 PQM196693:PQN196694 QAI196693:QAJ196694 QKE196693:QKF196694 QUA196693:QUB196694 RDW196693:RDX196694 RNS196693:RNT196694 RXO196693:RXP196694 SHK196693:SHL196694 SRG196693:SRH196694 TBC196693:TBD196694 TKY196693:TKZ196694 TUU196693:TUV196694 UEQ196693:UER196694 UOM196693:UON196694 UYI196693:UYJ196694 VIE196693:VIF196694 VSA196693:VSB196694 WBW196693:WBX196694 WLS196693:WLT196694 WVO196693:WVP196694 G262229:H262230 JC262229:JD262230 SY262229:SZ262230 ACU262229:ACV262230 AMQ262229:AMR262230 AWM262229:AWN262230 BGI262229:BGJ262230 BQE262229:BQF262230 CAA262229:CAB262230 CJW262229:CJX262230 CTS262229:CTT262230 DDO262229:DDP262230 DNK262229:DNL262230 DXG262229:DXH262230 EHC262229:EHD262230 EQY262229:EQZ262230 FAU262229:FAV262230 FKQ262229:FKR262230 FUM262229:FUN262230 GEI262229:GEJ262230 GOE262229:GOF262230 GYA262229:GYB262230 HHW262229:HHX262230 HRS262229:HRT262230 IBO262229:IBP262230 ILK262229:ILL262230 IVG262229:IVH262230 JFC262229:JFD262230 JOY262229:JOZ262230 JYU262229:JYV262230 KIQ262229:KIR262230 KSM262229:KSN262230 LCI262229:LCJ262230 LME262229:LMF262230 LWA262229:LWB262230 MFW262229:MFX262230 MPS262229:MPT262230 MZO262229:MZP262230 NJK262229:NJL262230 NTG262229:NTH262230 ODC262229:ODD262230 OMY262229:OMZ262230 OWU262229:OWV262230 PGQ262229:PGR262230 PQM262229:PQN262230 QAI262229:QAJ262230 QKE262229:QKF262230 QUA262229:QUB262230 RDW262229:RDX262230 RNS262229:RNT262230 RXO262229:RXP262230 SHK262229:SHL262230 SRG262229:SRH262230 TBC262229:TBD262230 TKY262229:TKZ262230 TUU262229:TUV262230 UEQ262229:UER262230 UOM262229:UON262230 UYI262229:UYJ262230 VIE262229:VIF262230 VSA262229:VSB262230 WBW262229:WBX262230 WLS262229:WLT262230 WVO262229:WVP262230 G327765:H327766 JC327765:JD327766 SY327765:SZ327766 ACU327765:ACV327766 AMQ327765:AMR327766 AWM327765:AWN327766 BGI327765:BGJ327766 BQE327765:BQF327766 CAA327765:CAB327766 CJW327765:CJX327766 CTS327765:CTT327766 DDO327765:DDP327766 DNK327765:DNL327766 DXG327765:DXH327766 EHC327765:EHD327766 EQY327765:EQZ327766 FAU327765:FAV327766 FKQ327765:FKR327766 FUM327765:FUN327766 GEI327765:GEJ327766 GOE327765:GOF327766 GYA327765:GYB327766 HHW327765:HHX327766 HRS327765:HRT327766 IBO327765:IBP327766 ILK327765:ILL327766 IVG327765:IVH327766 JFC327765:JFD327766 JOY327765:JOZ327766 JYU327765:JYV327766 KIQ327765:KIR327766 KSM327765:KSN327766 LCI327765:LCJ327766 LME327765:LMF327766 LWA327765:LWB327766 MFW327765:MFX327766 MPS327765:MPT327766 MZO327765:MZP327766 NJK327765:NJL327766 NTG327765:NTH327766 ODC327765:ODD327766 OMY327765:OMZ327766 OWU327765:OWV327766 PGQ327765:PGR327766 PQM327765:PQN327766 QAI327765:QAJ327766 QKE327765:QKF327766 QUA327765:QUB327766 RDW327765:RDX327766 RNS327765:RNT327766 RXO327765:RXP327766 SHK327765:SHL327766 SRG327765:SRH327766 TBC327765:TBD327766 TKY327765:TKZ327766 TUU327765:TUV327766 UEQ327765:UER327766 UOM327765:UON327766 UYI327765:UYJ327766 VIE327765:VIF327766 VSA327765:VSB327766 WBW327765:WBX327766 WLS327765:WLT327766 WVO327765:WVP327766 G393301:H393302 JC393301:JD393302 SY393301:SZ393302 ACU393301:ACV393302 AMQ393301:AMR393302 AWM393301:AWN393302 BGI393301:BGJ393302 BQE393301:BQF393302 CAA393301:CAB393302 CJW393301:CJX393302 CTS393301:CTT393302 DDO393301:DDP393302 DNK393301:DNL393302 DXG393301:DXH393302 EHC393301:EHD393302 EQY393301:EQZ393302 FAU393301:FAV393302 FKQ393301:FKR393302 FUM393301:FUN393302 GEI393301:GEJ393302 GOE393301:GOF393302 GYA393301:GYB393302 HHW393301:HHX393302 HRS393301:HRT393302 IBO393301:IBP393302 ILK393301:ILL393302 IVG393301:IVH393302 JFC393301:JFD393302 JOY393301:JOZ393302 JYU393301:JYV393302 KIQ393301:KIR393302 KSM393301:KSN393302 LCI393301:LCJ393302 LME393301:LMF393302 LWA393301:LWB393302 MFW393301:MFX393302 MPS393301:MPT393302 MZO393301:MZP393302 NJK393301:NJL393302 NTG393301:NTH393302 ODC393301:ODD393302 OMY393301:OMZ393302 OWU393301:OWV393302 PGQ393301:PGR393302 PQM393301:PQN393302 QAI393301:QAJ393302 QKE393301:QKF393302 QUA393301:QUB393302 RDW393301:RDX393302 RNS393301:RNT393302 RXO393301:RXP393302 SHK393301:SHL393302 SRG393301:SRH393302 TBC393301:TBD393302 TKY393301:TKZ393302 TUU393301:TUV393302 UEQ393301:UER393302 UOM393301:UON393302 UYI393301:UYJ393302 VIE393301:VIF393302 VSA393301:VSB393302 WBW393301:WBX393302 WLS393301:WLT393302 WVO393301:WVP393302 G458837:H458838 JC458837:JD458838 SY458837:SZ458838 ACU458837:ACV458838 AMQ458837:AMR458838 AWM458837:AWN458838 BGI458837:BGJ458838 BQE458837:BQF458838 CAA458837:CAB458838 CJW458837:CJX458838 CTS458837:CTT458838 DDO458837:DDP458838 DNK458837:DNL458838 DXG458837:DXH458838 EHC458837:EHD458838 EQY458837:EQZ458838 FAU458837:FAV458838 FKQ458837:FKR458838 FUM458837:FUN458838 GEI458837:GEJ458838 GOE458837:GOF458838 GYA458837:GYB458838 HHW458837:HHX458838 HRS458837:HRT458838 IBO458837:IBP458838 ILK458837:ILL458838 IVG458837:IVH458838 JFC458837:JFD458838 JOY458837:JOZ458838 JYU458837:JYV458838 KIQ458837:KIR458838 KSM458837:KSN458838 LCI458837:LCJ458838 LME458837:LMF458838 LWA458837:LWB458838 MFW458837:MFX458838 MPS458837:MPT458838 MZO458837:MZP458838 NJK458837:NJL458838 NTG458837:NTH458838 ODC458837:ODD458838 OMY458837:OMZ458838 OWU458837:OWV458838 PGQ458837:PGR458838 PQM458837:PQN458838 QAI458837:QAJ458838 QKE458837:QKF458838 QUA458837:QUB458838 RDW458837:RDX458838 RNS458837:RNT458838 RXO458837:RXP458838 SHK458837:SHL458838 SRG458837:SRH458838 TBC458837:TBD458838 TKY458837:TKZ458838 TUU458837:TUV458838 UEQ458837:UER458838 UOM458837:UON458838 UYI458837:UYJ458838 VIE458837:VIF458838 VSA458837:VSB458838 WBW458837:WBX458838 WLS458837:WLT458838 WVO458837:WVP458838 G524373:H524374 JC524373:JD524374 SY524373:SZ524374 ACU524373:ACV524374 AMQ524373:AMR524374 AWM524373:AWN524374 BGI524373:BGJ524374 BQE524373:BQF524374 CAA524373:CAB524374 CJW524373:CJX524374 CTS524373:CTT524374 DDO524373:DDP524374 DNK524373:DNL524374 DXG524373:DXH524374 EHC524373:EHD524374 EQY524373:EQZ524374 FAU524373:FAV524374 FKQ524373:FKR524374 FUM524373:FUN524374 GEI524373:GEJ524374 GOE524373:GOF524374 GYA524373:GYB524374 HHW524373:HHX524374 HRS524373:HRT524374 IBO524373:IBP524374 ILK524373:ILL524374 IVG524373:IVH524374 JFC524373:JFD524374 JOY524373:JOZ524374 JYU524373:JYV524374 KIQ524373:KIR524374 KSM524373:KSN524374 LCI524373:LCJ524374 LME524373:LMF524374 LWA524373:LWB524374 MFW524373:MFX524374 MPS524373:MPT524374 MZO524373:MZP524374 NJK524373:NJL524374 NTG524373:NTH524374 ODC524373:ODD524374 OMY524373:OMZ524374 OWU524373:OWV524374 PGQ524373:PGR524374 PQM524373:PQN524374 QAI524373:QAJ524374 QKE524373:QKF524374 QUA524373:QUB524374 RDW524373:RDX524374 RNS524373:RNT524374 RXO524373:RXP524374 SHK524373:SHL524374 SRG524373:SRH524374 TBC524373:TBD524374 TKY524373:TKZ524374 TUU524373:TUV524374 UEQ524373:UER524374 UOM524373:UON524374 UYI524373:UYJ524374 VIE524373:VIF524374 VSA524373:VSB524374 WBW524373:WBX524374 WLS524373:WLT524374 WVO524373:WVP524374 G589909:H589910 JC589909:JD589910 SY589909:SZ589910 ACU589909:ACV589910 AMQ589909:AMR589910 AWM589909:AWN589910 BGI589909:BGJ589910 BQE589909:BQF589910 CAA589909:CAB589910 CJW589909:CJX589910 CTS589909:CTT589910 DDO589909:DDP589910 DNK589909:DNL589910 DXG589909:DXH589910 EHC589909:EHD589910 EQY589909:EQZ589910 FAU589909:FAV589910 FKQ589909:FKR589910 FUM589909:FUN589910 GEI589909:GEJ589910 GOE589909:GOF589910 GYA589909:GYB589910 HHW589909:HHX589910 HRS589909:HRT589910 IBO589909:IBP589910 ILK589909:ILL589910 IVG589909:IVH589910 JFC589909:JFD589910 JOY589909:JOZ589910 JYU589909:JYV589910 KIQ589909:KIR589910 KSM589909:KSN589910 LCI589909:LCJ589910 LME589909:LMF589910 LWA589909:LWB589910 MFW589909:MFX589910 MPS589909:MPT589910 MZO589909:MZP589910 NJK589909:NJL589910 NTG589909:NTH589910 ODC589909:ODD589910 OMY589909:OMZ589910 OWU589909:OWV589910 PGQ589909:PGR589910 PQM589909:PQN589910 QAI589909:QAJ589910 QKE589909:QKF589910 QUA589909:QUB589910 RDW589909:RDX589910 RNS589909:RNT589910 RXO589909:RXP589910 SHK589909:SHL589910 SRG589909:SRH589910 TBC589909:TBD589910 TKY589909:TKZ589910 TUU589909:TUV589910 UEQ589909:UER589910 UOM589909:UON589910 UYI589909:UYJ589910 VIE589909:VIF589910 VSA589909:VSB589910 WBW589909:WBX589910 WLS589909:WLT589910 WVO589909:WVP589910 G655445:H655446 JC655445:JD655446 SY655445:SZ655446 ACU655445:ACV655446 AMQ655445:AMR655446 AWM655445:AWN655446 BGI655445:BGJ655446 BQE655445:BQF655446 CAA655445:CAB655446 CJW655445:CJX655446 CTS655445:CTT655446 DDO655445:DDP655446 DNK655445:DNL655446 DXG655445:DXH655446 EHC655445:EHD655446 EQY655445:EQZ655446 FAU655445:FAV655446 FKQ655445:FKR655446 FUM655445:FUN655446 GEI655445:GEJ655446 GOE655445:GOF655446 GYA655445:GYB655446 HHW655445:HHX655446 HRS655445:HRT655446 IBO655445:IBP655446 ILK655445:ILL655446 IVG655445:IVH655446 JFC655445:JFD655446 JOY655445:JOZ655446 JYU655445:JYV655446 KIQ655445:KIR655446 KSM655445:KSN655446 LCI655445:LCJ655446 LME655445:LMF655446 LWA655445:LWB655446 MFW655445:MFX655446 MPS655445:MPT655446 MZO655445:MZP655446 NJK655445:NJL655446 NTG655445:NTH655446 ODC655445:ODD655446 OMY655445:OMZ655446 OWU655445:OWV655446 PGQ655445:PGR655446 PQM655445:PQN655446 QAI655445:QAJ655446 QKE655445:QKF655446 QUA655445:QUB655446 RDW655445:RDX655446 RNS655445:RNT655446 RXO655445:RXP655446 SHK655445:SHL655446 SRG655445:SRH655446 TBC655445:TBD655446 TKY655445:TKZ655446 TUU655445:TUV655446 UEQ655445:UER655446 UOM655445:UON655446 UYI655445:UYJ655446 VIE655445:VIF655446 VSA655445:VSB655446 WBW655445:WBX655446 WLS655445:WLT655446 WVO655445:WVP655446 G720981:H720982 JC720981:JD720982 SY720981:SZ720982 ACU720981:ACV720982 AMQ720981:AMR720982 AWM720981:AWN720982 BGI720981:BGJ720982 BQE720981:BQF720982 CAA720981:CAB720982 CJW720981:CJX720982 CTS720981:CTT720982 DDO720981:DDP720982 DNK720981:DNL720982 DXG720981:DXH720982 EHC720981:EHD720982 EQY720981:EQZ720982 FAU720981:FAV720982 FKQ720981:FKR720982 FUM720981:FUN720982 GEI720981:GEJ720982 GOE720981:GOF720982 GYA720981:GYB720982 HHW720981:HHX720982 HRS720981:HRT720982 IBO720981:IBP720982 ILK720981:ILL720982 IVG720981:IVH720982 JFC720981:JFD720982 JOY720981:JOZ720982 JYU720981:JYV720982 KIQ720981:KIR720982 KSM720981:KSN720982 LCI720981:LCJ720982 LME720981:LMF720982 LWA720981:LWB720982 MFW720981:MFX720982 MPS720981:MPT720982 MZO720981:MZP720982 NJK720981:NJL720982 NTG720981:NTH720982 ODC720981:ODD720982 OMY720981:OMZ720982 OWU720981:OWV720982 PGQ720981:PGR720982 PQM720981:PQN720982 QAI720981:QAJ720982 QKE720981:QKF720982 QUA720981:QUB720982 RDW720981:RDX720982 RNS720981:RNT720982 RXO720981:RXP720982 SHK720981:SHL720982 SRG720981:SRH720982 TBC720981:TBD720982 TKY720981:TKZ720982 TUU720981:TUV720982 UEQ720981:UER720982 UOM720981:UON720982 UYI720981:UYJ720982 VIE720981:VIF720982 VSA720981:VSB720982 WBW720981:WBX720982 WLS720981:WLT720982 WVO720981:WVP720982 G786517:H786518 JC786517:JD786518 SY786517:SZ786518 ACU786517:ACV786518 AMQ786517:AMR786518 AWM786517:AWN786518 BGI786517:BGJ786518 BQE786517:BQF786518 CAA786517:CAB786518 CJW786517:CJX786518 CTS786517:CTT786518 DDO786517:DDP786518 DNK786517:DNL786518 DXG786517:DXH786518 EHC786517:EHD786518 EQY786517:EQZ786518 FAU786517:FAV786518 FKQ786517:FKR786518 FUM786517:FUN786518 GEI786517:GEJ786518 GOE786517:GOF786518 GYA786517:GYB786518 HHW786517:HHX786518 HRS786517:HRT786518 IBO786517:IBP786518 ILK786517:ILL786518 IVG786517:IVH786518 JFC786517:JFD786518 JOY786517:JOZ786518 JYU786517:JYV786518 KIQ786517:KIR786518 KSM786517:KSN786518 LCI786517:LCJ786518 LME786517:LMF786518 LWA786517:LWB786518 MFW786517:MFX786518 MPS786517:MPT786518 MZO786517:MZP786518 NJK786517:NJL786518 NTG786517:NTH786518 ODC786517:ODD786518 OMY786517:OMZ786518 OWU786517:OWV786518 PGQ786517:PGR786518 PQM786517:PQN786518 QAI786517:QAJ786518 QKE786517:QKF786518 QUA786517:QUB786518 RDW786517:RDX786518 RNS786517:RNT786518 RXO786517:RXP786518 SHK786517:SHL786518 SRG786517:SRH786518 TBC786517:TBD786518 TKY786517:TKZ786518 TUU786517:TUV786518 UEQ786517:UER786518 UOM786517:UON786518 UYI786517:UYJ786518 VIE786517:VIF786518 VSA786517:VSB786518 WBW786517:WBX786518 WLS786517:WLT786518 WVO786517:WVP786518 G852053:H852054 JC852053:JD852054 SY852053:SZ852054 ACU852053:ACV852054 AMQ852053:AMR852054 AWM852053:AWN852054 BGI852053:BGJ852054 BQE852053:BQF852054 CAA852053:CAB852054 CJW852053:CJX852054 CTS852053:CTT852054 DDO852053:DDP852054 DNK852053:DNL852054 DXG852053:DXH852054 EHC852053:EHD852054 EQY852053:EQZ852054 FAU852053:FAV852054 FKQ852053:FKR852054 FUM852053:FUN852054 GEI852053:GEJ852054 GOE852053:GOF852054 GYA852053:GYB852054 HHW852053:HHX852054 HRS852053:HRT852054 IBO852053:IBP852054 ILK852053:ILL852054 IVG852053:IVH852054 JFC852053:JFD852054 JOY852053:JOZ852054 JYU852053:JYV852054 KIQ852053:KIR852054 KSM852053:KSN852054 LCI852053:LCJ852054 LME852053:LMF852054 LWA852053:LWB852054 MFW852053:MFX852054 MPS852053:MPT852054 MZO852053:MZP852054 NJK852053:NJL852054 NTG852053:NTH852054 ODC852053:ODD852054 OMY852053:OMZ852054 OWU852053:OWV852054 PGQ852053:PGR852054 PQM852053:PQN852054 QAI852053:QAJ852054 QKE852053:QKF852054 QUA852053:QUB852054 RDW852053:RDX852054 RNS852053:RNT852054 RXO852053:RXP852054 SHK852053:SHL852054 SRG852053:SRH852054 TBC852053:TBD852054 TKY852053:TKZ852054 TUU852053:TUV852054 UEQ852053:UER852054 UOM852053:UON852054 UYI852053:UYJ852054 VIE852053:VIF852054 VSA852053:VSB852054 WBW852053:WBX852054 WLS852053:WLT852054 WVO852053:WVP852054 G917589:H917590 JC917589:JD917590 SY917589:SZ917590 ACU917589:ACV917590 AMQ917589:AMR917590 AWM917589:AWN917590 BGI917589:BGJ917590 BQE917589:BQF917590 CAA917589:CAB917590 CJW917589:CJX917590 CTS917589:CTT917590 DDO917589:DDP917590 DNK917589:DNL917590 DXG917589:DXH917590 EHC917589:EHD917590 EQY917589:EQZ917590 FAU917589:FAV917590 FKQ917589:FKR917590 FUM917589:FUN917590 GEI917589:GEJ917590 GOE917589:GOF917590 GYA917589:GYB917590 HHW917589:HHX917590 HRS917589:HRT917590 IBO917589:IBP917590 ILK917589:ILL917590 IVG917589:IVH917590 JFC917589:JFD917590 JOY917589:JOZ917590 JYU917589:JYV917590 KIQ917589:KIR917590 KSM917589:KSN917590 LCI917589:LCJ917590 LME917589:LMF917590 LWA917589:LWB917590 MFW917589:MFX917590 MPS917589:MPT917590 MZO917589:MZP917590 NJK917589:NJL917590 NTG917589:NTH917590 ODC917589:ODD917590 OMY917589:OMZ917590 OWU917589:OWV917590 PGQ917589:PGR917590 PQM917589:PQN917590 QAI917589:QAJ917590 QKE917589:QKF917590 QUA917589:QUB917590 RDW917589:RDX917590 RNS917589:RNT917590 RXO917589:RXP917590 SHK917589:SHL917590 SRG917589:SRH917590 TBC917589:TBD917590 TKY917589:TKZ917590 TUU917589:TUV917590 UEQ917589:UER917590 UOM917589:UON917590 UYI917589:UYJ917590 VIE917589:VIF917590 VSA917589:VSB917590 WBW917589:WBX917590 WLS917589:WLT917590 WVO917589:WVP917590 G983125:H983126 JC983125:JD983126 SY983125:SZ983126 ACU983125:ACV983126 AMQ983125:AMR983126 AWM983125:AWN983126 BGI983125:BGJ983126 BQE983125:BQF983126 CAA983125:CAB983126 CJW983125:CJX983126 CTS983125:CTT983126 DDO983125:DDP983126 DNK983125:DNL983126 DXG983125:DXH983126 EHC983125:EHD983126 EQY983125:EQZ983126 FAU983125:FAV983126 FKQ983125:FKR983126 FUM983125:FUN983126 GEI983125:GEJ983126 GOE983125:GOF983126 GYA983125:GYB983126 HHW983125:HHX983126 HRS983125:HRT983126 IBO983125:IBP983126 ILK983125:ILL983126 IVG983125:IVH983126 JFC983125:JFD983126 JOY983125:JOZ983126 JYU983125:JYV983126 KIQ983125:KIR983126 KSM983125:KSN983126 LCI983125:LCJ983126 LME983125:LMF983126 LWA983125:LWB983126 MFW983125:MFX983126 MPS983125:MPT983126 MZO983125:MZP983126 NJK983125:NJL983126 NTG983125:NTH983126 ODC983125:ODD983126 OMY983125:OMZ983126 OWU983125:OWV983126 PGQ983125:PGR983126 PQM983125:PQN983126 QAI983125:QAJ983126 QKE983125:QKF983126 QUA983125:QUB983126 RDW983125:RDX983126 RNS983125:RNT983126 RXO983125:RXP983126 SHK983125:SHL983126 SRG983125:SRH983126 TBC983125:TBD983126 TKY983125:TKZ983126 TUU983125:TUV983126 UEQ983125:UER983126 UOM983125:UON983126 UYI983125:UYJ983126 VIE983125:VIF983126 VSA983125:VSB983126 WBW983125:WBX983126 WLS983125:WLT983126 WVO983125:WVP983126 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xm:sqref>
        </x14:dataValidation>
        <x14:dataValidation type="list" allowBlank="1" showInputMessage="1" showErrorMessage="1" error="Please choose from the dropdown list." xr:uid="{00000000-0002-0000-0C00-00000B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1169"/>
      <c r="H7" s="1169"/>
      <c r="I7" s="677"/>
      <c r="J7" s="670"/>
      <c r="N7" s="664"/>
      <c r="Q7" s="207" t="s">
        <v>415</v>
      </c>
      <c r="T7" s="684"/>
      <c r="X7" s="777" t="str">
        <f>A7</f>
        <v>Contraceptive Security (CS) Indicators Data, 2013</v>
      </c>
      <c r="Y7" s="682" t="s">
        <v>481</v>
      </c>
    </row>
    <row r="8" spans="1:134" ht="37.5" customHeight="1">
      <c r="A8" s="1601" t="s">
        <v>1726</v>
      </c>
      <c r="B8" s="1168"/>
      <c r="C8" s="1168"/>
      <c r="D8" s="1169"/>
      <c r="E8" s="1169"/>
      <c r="F8" s="283"/>
      <c r="G8" s="1169"/>
      <c r="H8" s="1169"/>
      <c r="I8" s="686"/>
      <c r="J8" s="670"/>
      <c r="K8" s="780" t="str">
        <f>A8</f>
        <v>Country: Dominican Republic</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99"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ht="45">
      <c r="A13" s="288"/>
      <c r="B13" s="1163" t="s">
        <v>1462</v>
      </c>
      <c r="C13" s="1164"/>
      <c r="D13" s="1165" t="s">
        <v>1727</v>
      </c>
      <c r="E13" s="1166"/>
      <c r="F13" s="1166"/>
      <c r="G13" s="1166"/>
      <c r="H13" s="1167"/>
      <c r="I13" s="686"/>
      <c r="J13" s="671"/>
      <c r="K13" s="664" t="str">
        <f>B13</f>
        <v>a. What is the name of the committee?</v>
      </c>
      <c r="L13" s="693" t="str">
        <f>D13</f>
        <v xml:space="preserve">Comite para la Disponibilidad Asegurada de Insumos y Anticonceptivos (Contraceptive and Commodity Security Committee) (A change to ". . . reproductive health suppplies" has been approved.) </v>
      </c>
      <c r="M13" s="663"/>
      <c r="N13" s="663"/>
      <c r="O13" s="665" t="str">
        <f>D13</f>
        <v xml:space="preserve">Comite para la Disponibilidad Asegurada de Insumos y Anticonceptivos (Contraceptive and Commodity Security Committee) (A change to ". . . reproductive health suppplies" has been approved.) </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60">
      <c r="A15" s="289"/>
      <c r="B15" s="1177" t="s">
        <v>1464</v>
      </c>
      <c r="C15" s="1178"/>
      <c r="D15" s="985" t="s">
        <v>395</v>
      </c>
      <c r="E15" s="290" t="s">
        <v>1465</v>
      </c>
      <c r="F15" s="1170" t="s">
        <v>1728</v>
      </c>
      <c r="G15" s="1171"/>
      <c r="H15" s="1172"/>
      <c r="I15" s="686"/>
      <c r="J15" s="671"/>
      <c r="K15" s="664" t="str">
        <f t="shared" ref="K15:K23" si="0">B15</f>
        <v>a. Social marketing</v>
      </c>
      <c r="L15" s="663"/>
      <c r="M15" s="663"/>
      <c r="N15" s="663"/>
      <c r="O15" s="664"/>
      <c r="P15" s="663"/>
      <c r="Q15" s="664" t="str">
        <f t="shared" ref="Q15:Q23" si="1">F15</f>
        <v>PROFAMILIA (Family Well-Being Association/IPPF affiliate), ADOPLAFAM (Dominican Family Planning Association), MUDE (Dominican Women in Development) PSI</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985" t="s">
        <v>395</v>
      </c>
      <c r="E16" s="292" t="s">
        <v>1465</v>
      </c>
      <c r="F16" s="1170" t="s">
        <v>1729</v>
      </c>
      <c r="G16" s="1171"/>
      <c r="H16" s="1172"/>
      <c r="I16" s="686"/>
      <c r="J16" s="671"/>
      <c r="K16" s="664" t="str">
        <f t="shared" si="0"/>
        <v>b. NGO (for example: service delivery, advocacy, Planned Parenthood affiliate, Marie Stopes affiliate, faith-based organizations, etc.)</v>
      </c>
      <c r="L16" s="663"/>
      <c r="M16" s="663"/>
      <c r="N16" s="663"/>
      <c r="O16" s="664"/>
      <c r="P16" s="663"/>
      <c r="Q16" s="664" t="str">
        <f t="shared" si="1"/>
        <v>PROFAMILIA, ADOPLAFAM, MUDE and 30 more institutions</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985" t="s">
        <v>399</v>
      </c>
      <c r="E17" s="292" t="s">
        <v>1465</v>
      </c>
      <c r="F17" s="1170"/>
      <c r="G17" s="1171"/>
      <c r="H17" s="1172"/>
      <c r="I17" s="686"/>
      <c r="J17" s="671"/>
      <c r="K17" s="664" t="str">
        <f t="shared" si="0"/>
        <v>c. Commercial sector (for example: pharmacy associations, manufacturers, etc.)</v>
      </c>
      <c r="L17" s="663"/>
      <c r="M17" s="663"/>
      <c r="N17" s="663"/>
      <c r="O17" s="664"/>
      <c r="P17" s="663"/>
      <c r="Q17" s="664">
        <f t="shared" si="1"/>
        <v>0</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5" t="s">
        <v>395</v>
      </c>
      <c r="E18" s="292" t="s">
        <v>1469</v>
      </c>
      <c r="F18" s="1170" t="s">
        <v>479</v>
      </c>
      <c r="G18" s="1171"/>
      <c r="H18" s="1172"/>
      <c r="I18" s="686"/>
      <c r="J18" s="671"/>
      <c r="K18" s="664" t="str">
        <f t="shared" si="0"/>
        <v>d. Donors</v>
      </c>
      <c r="L18" s="663"/>
      <c r="M18" s="663"/>
      <c r="N18" s="663"/>
      <c r="O18" s="664"/>
      <c r="P18" s="663"/>
      <c r="Q18" s="664" t="str">
        <f t="shared" si="1"/>
        <v>USAID</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5" t="s">
        <v>395</v>
      </c>
      <c r="E19" s="292" t="s">
        <v>1471</v>
      </c>
      <c r="F19" s="1170" t="s">
        <v>1730</v>
      </c>
      <c r="G19" s="1171"/>
      <c r="H19" s="1172"/>
      <c r="I19" s="686"/>
      <c r="J19" s="671"/>
      <c r="K19" s="664" t="str">
        <f t="shared" si="0"/>
        <v>e. UN agencies</v>
      </c>
      <c r="L19" s="663"/>
      <c r="M19" s="663"/>
      <c r="N19" s="663"/>
      <c r="O19" s="664"/>
      <c r="P19" s="663"/>
      <c r="Q19" s="664" t="str">
        <f t="shared" si="1"/>
        <v>UNFPA, OPS/OMS (Pan American Health Organization/World Health Organization)</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1472</v>
      </c>
      <c r="C20" s="1164"/>
      <c r="D20" s="985" t="s">
        <v>395</v>
      </c>
      <c r="E20" s="292" t="s">
        <v>1473</v>
      </c>
      <c r="F20" s="1170" t="s">
        <v>583</v>
      </c>
      <c r="G20" s="1171"/>
      <c r="H20" s="1172"/>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Reproductive health, logistics, HIV program, pharmacy units</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c r="A21" s="291"/>
      <c r="B21" s="1177" t="s">
        <v>1474</v>
      </c>
      <c r="C21" s="1177"/>
      <c r="D21" s="985" t="s">
        <v>395</v>
      </c>
      <c r="E21" s="292" t="s">
        <v>1475</v>
      </c>
      <c r="F21" s="1170" t="s">
        <v>584</v>
      </c>
      <c r="G21" s="1171"/>
      <c r="H21" s="1172"/>
      <c r="I21" s="686"/>
      <c r="J21" s="671"/>
      <c r="K21" s="664" t="str">
        <f t="shared" si="0"/>
        <v>g. Central Medical Store or Central Warehouse</v>
      </c>
      <c r="L21" s="663"/>
      <c r="M21" s="663"/>
      <c r="N21" s="663"/>
      <c r="O21" s="664"/>
      <c r="P21" s="663"/>
      <c r="Q21" s="664" t="str">
        <f t="shared" si="1"/>
        <v>Central Warehouse MOH</v>
      </c>
      <c r="R21" s="663"/>
      <c r="S21" s="663"/>
      <c r="T21" s="673"/>
      <c r="U21" s="673"/>
      <c r="V21" s="673"/>
      <c r="W21" s="674"/>
      <c r="X21" s="674"/>
      <c r="Y21" s="691"/>
      <c r="Z21" s="692"/>
      <c r="AA21" s="676"/>
    </row>
    <row r="22" spans="1:134" s="244" customFormat="1">
      <c r="A22" s="291"/>
      <c r="B22" s="1177" t="s">
        <v>1476</v>
      </c>
      <c r="C22" s="1177"/>
      <c r="D22" s="985" t="s">
        <v>399</v>
      </c>
      <c r="E22" s="292" t="s">
        <v>1475</v>
      </c>
      <c r="F22" s="1170"/>
      <c r="G22" s="1171"/>
      <c r="H22" s="1172"/>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c r="A23" s="291"/>
      <c r="B23" s="1177" t="s">
        <v>1477</v>
      </c>
      <c r="C23" s="1177"/>
      <c r="D23" s="985" t="s">
        <v>395</v>
      </c>
      <c r="E23" s="292" t="s">
        <v>1475</v>
      </c>
      <c r="F23" s="1170" t="s">
        <v>585</v>
      </c>
      <c r="G23" s="1171"/>
      <c r="H23" s="1172"/>
      <c r="I23" s="686"/>
      <c r="J23" s="671"/>
      <c r="K23" s="670" t="str">
        <f t="shared" si="0"/>
        <v>i. Other (for example: partners)</v>
      </c>
      <c r="L23" s="671"/>
      <c r="M23" s="671"/>
      <c r="N23" s="671"/>
      <c r="O23" s="670"/>
      <c r="P23" s="671"/>
      <c r="Q23" s="670" t="str">
        <f t="shared" si="1"/>
        <v>Social Security, Political and Military Forces</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539</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02" t="s">
        <v>395</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45.75" thickBot="1">
      <c r="A26" s="1183" t="s">
        <v>1480</v>
      </c>
      <c r="B26" s="1184"/>
      <c r="C26" s="1185"/>
      <c r="D26" s="293" t="s">
        <v>395</v>
      </c>
      <c r="E26" s="294" t="s">
        <v>1481</v>
      </c>
      <c r="F26" s="295" t="s">
        <v>586</v>
      </c>
      <c r="G26" s="296" t="s">
        <v>1482</v>
      </c>
      <c r="H26" s="372" t="s">
        <v>587</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v>1356200</v>
      </c>
      <c r="H29" s="1194"/>
      <c r="I29" s="705"/>
      <c r="J29" s="670">
        <f>G29</f>
        <v>1356200</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445</v>
      </c>
      <c r="F30" s="301" t="s">
        <v>1488</v>
      </c>
      <c r="G30" s="1195" t="s">
        <v>586</v>
      </c>
      <c r="H30" s="1196"/>
      <c r="I30" s="705"/>
      <c r="J30" s="670" t="str">
        <f>G30</f>
        <v>Ministry of Health</v>
      </c>
      <c r="K30" s="664"/>
      <c r="L30" s="663"/>
      <c r="M30" s="706" t="str">
        <f>E30</f>
        <v>01/12-12/12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399</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83" t="s">
        <v>1491</v>
      </c>
      <c r="B33" s="1163"/>
      <c r="C33" s="1163"/>
      <c r="D33" s="1163"/>
      <c r="E33" s="1184"/>
      <c r="F33" s="1184"/>
      <c r="G33" s="1184"/>
      <c r="H33" s="1189"/>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11"/>
      <c r="B34" s="1187" t="s">
        <v>1492</v>
      </c>
      <c r="C34" s="1187"/>
      <c r="D34" s="1188"/>
      <c r="E34" s="365"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75">
      <c r="A35" s="291"/>
      <c r="B35" s="1187" t="s">
        <v>1497</v>
      </c>
      <c r="C35" s="1187"/>
      <c r="D35" s="1188"/>
      <c r="E35" s="307">
        <v>0</v>
      </c>
      <c r="F35" s="308" t="s">
        <v>445</v>
      </c>
      <c r="G35" s="309"/>
      <c r="H35" s="310" t="s">
        <v>588</v>
      </c>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v>0</v>
      </c>
      <c r="F36" s="308" t="s">
        <v>445</v>
      </c>
      <c r="G36" s="309"/>
      <c r="H36" s="310"/>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f>E35+E36</f>
        <v>0</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395</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45">
      <c r="A41" s="303"/>
      <c r="B41" s="1163" t="s">
        <v>1507</v>
      </c>
      <c r="C41" s="1164"/>
      <c r="D41" s="1037" t="s">
        <v>395</v>
      </c>
      <c r="E41" s="307">
        <v>586096</v>
      </c>
      <c r="F41" s="316" t="s">
        <v>445</v>
      </c>
      <c r="G41" s="317" t="s">
        <v>590</v>
      </c>
      <c r="H41" s="310"/>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589</v>
      </c>
      <c r="E42" s="1166"/>
      <c r="F42" s="1166"/>
      <c r="G42" s="1166"/>
      <c r="H42" s="1167"/>
      <c r="I42" s="711"/>
      <c r="J42" s="704"/>
      <c r="K42" s="664" t="str">
        <f>C42</f>
        <v>i. Specify source(s) of internally generated funds spent (for example, from taxes)</v>
      </c>
      <c r="L42" s="663"/>
      <c r="M42" s="663"/>
      <c r="N42" s="663"/>
      <c r="O42" s="665" t="str">
        <f>D42</f>
        <v>Government funds assigned to the Ministry of Health</v>
      </c>
      <c r="P42" s="663"/>
      <c r="Q42" s="663"/>
      <c r="R42" s="663"/>
      <c r="S42" s="663"/>
      <c r="T42" s="673"/>
      <c r="U42" s="673"/>
      <c r="V42" s="673"/>
      <c r="W42" s="674"/>
      <c r="X42" s="674"/>
      <c r="Y42" s="691"/>
      <c r="Z42" s="692"/>
      <c r="AA42" s="676"/>
    </row>
    <row r="43" spans="1:27" s="244" customFormat="1" ht="78.75" customHeight="1">
      <c r="A43" s="303"/>
      <c r="B43" s="1163" t="s">
        <v>1509</v>
      </c>
      <c r="C43" s="1164"/>
      <c r="D43" s="1037" t="s">
        <v>399</v>
      </c>
      <c r="E43" s="307">
        <v>0</v>
      </c>
      <c r="F43" s="316" t="s">
        <v>445</v>
      </c>
      <c r="G43" s="309"/>
      <c r="H43" s="310"/>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406</v>
      </c>
      <c r="E44" s="1166"/>
      <c r="F44" s="1166"/>
      <c r="G44" s="1166"/>
      <c r="H44" s="1167"/>
      <c r="I44" s="711"/>
      <c r="J44" s="704"/>
      <c r="K44" s="664" t="str">
        <f>C44</f>
        <v>i. Specify source(s) of other government funds spent (for example: basket funding or specific donor)</v>
      </c>
      <c r="L44" s="663"/>
      <c r="M44" s="663"/>
      <c r="N44" s="663"/>
      <c r="O44" s="665" t="str">
        <f>D44</f>
        <v>Not applicable</v>
      </c>
      <c r="P44" s="663"/>
      <c r="Q44" s="663"/>
      <c r="R44" s="663"/>
      <c r="S44" s="663"/>
      <c r="T44" s="673"/>
      <c r="U44" s="673"/>
      <c r="V44" s="673"/>
      <c r="W44" s="674"/>
      <c r="X44" s="674"/>
      <c r="Y44" s="691"/>
      <c r="Z44" s="692"/>
      <c r="AA44" s="676"/>
    </row>
    <row r="45" spans="1:27" s="244" customFormat="1" ht="45">
      <c r="A45" s="303"/>
      <c r="B45" s="1163" t="s">
        <v>1511</v>
      </c>
      <c r="C45" s="1164"/>
      <c r="D45" s="320"/>
      <c r="E45" s="321">
        <f>E41+E43</f>
        <v>586096</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ht="255">
      <c r="A49" s="303"/>
      <c r="B49" s="1163" t="s">
        <v>1519</v>
      </c>
      <c r="C49" s="1164"/>
      <c r="D49" s="1037" t="s">
        <v>395</v>
      </c>
      <c r="E49" s="307">
        <v>104500</v>
      </c>
      <c r="F49" s="316" t="s">
        <v>445</v>
      </c>
      <c r="G49" s="713" t="s">
        <v>586</v>
      </c>
      <c r="H49" s="330" t="s">
        <v>591</v>
      </c>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401</v>
      </c>
      <c r="E50" s="1209"/>
      <c r="F50" s="1209"/>
      <c r="G50" s="1209"/>
      <c r="H50" s="1210"/>
      <c r="I50" s="260"/>
      <c r="J50" s="704"/>
      <c r="K50" s="664" t="str">
        <f>C50</f>
        <v xml:space="preserve">i. Specify source(s) of in-kind donations </v>
      </c>
      <c r="L50" s="663"/>
      <c r="M50" s="663"/>
      <c r="N50" s="663"/>
      <c r="O50" s="665" t="str">
        <f>D50</f>
        <v>UNFPA</v>
      </c>
      <c r="P50" s="663"/>
      <c r="Q50" s="663"/>
      <c r="R50" s="663"/>
      <c r="S50" s="663"/>
      <c r="T50" s="673"/>
      <c r="U50" s="673"/>
      <c r="V50" s="673"/>
      <c r="W50" s="674"/>
      <c r="X50" s="674"/>
      <c r="Y50" s="691"/>
      <c r="Z50" s="692"/>
      <c r="AA50" s="676"/>
    </row>
    <row r="51" spans="1:27" s="244" customFormat="1">
      <c r="A51" s="303"/>
      <c r="B51" s="1163" t="s">
        <v>1521</v>
      </c>
      <c r="C51" s="1164"/>
      <c r="D51" s="1037" t="s">
        <v>399</v>
      </c>
      <c r="E51" s="307">
        <v>0</v>
      </c>
      <c r="F51" s="316" t="s">
        <v>445</v>
      </c>
      <c r="G51" s="329"/>
      <c r="H51" s="330"/>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316" t="s">
        <v>445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104500</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0.8486814287948381</v>
      </c>
      <c r="G56" s="1202" t="s">
        <v>1526</v>
      </c>
      <c r="H56" s="1203"/>
      <c r="I56" s="705"/>
      <c r="J56" s="714" t="str">
        <f>G56</f>
        <v xml:space="preserve">Comments:
</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f>E41/E45</f>
        <v>1</v>
      </c>
      <c r="G57" s="1202" t="s">
        <v>1526</v>
      </c>
      <c r="H57" s="1203"/>
      <c r="I57" s="705"/>
      <c r="J57" s="714" t="str">
        <f>G57</f>
        <v xml:space="preserve">Comments: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f>(E45+E53)/G29</f>
        <v>0.50921398023890285</v>
      </c>
      <c r="G58" s="1202" t="s">
        <v>1731</v>
      </c>
      <c r="H58" s="1203"/>
      <c r="I58" s="705"/>
      <c r="J58" s="714" t="str">
        <f>G58</f>
        <v>Comments: Funds spent represented half of what was requested and corresponded to 6 months, but there was no other disbursement in the year to complete the coverage for 2012.</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c r="G59" s="1202" t="s">
        <v>1526</v>
      </c>
      <c r="H59" s="1203"/>
      <c r="I59" s="705"/>
      <c r="J59" s="714" t="str">
        <f>G59</f>
        <v xml:space="preserve">Comments:
</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593</v>
      </c>
      <c r="G61" s="1224"/>
      <c r="H61" s="1225"/>
      <c r="I61" s="715"/>
      <c r="J61" s="704"/>
      <c r="K61" s="664"/>
      <c r="L61" s="663"/>
      <c r="M61" s="663"/>
      <c r="N61" s="663"/>
      <c r="O61" s="663"/>
      <c r="P61" s="663"/>
      <c r="Q61" s="664" t="str">
        <f>F61</f>
        <v>The government and a third-party agent</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ht="45">
      <c r="A62" s="291"/>
      <c r="B62" s="1163" t="s">
        <v>1532</v>
      </c>
      <c r="C62" s="1163"/>
      <c r="D62" s="1163"/>
      <c r="E62" s="1163"/>
      <c r="F62" s="1170" t="s">
        <v>1732</v>
      </c>
      <c r="G62" s="1171"/>
      <c r="H62" s="1172"/>
      <c r="I62" s="705"/>
      <c r="J62" s="704"/>
      <c r="K62" s="664"/>
      <c r="L62" s="663"/>
      <c r="M62" s="716">
        <f>E62</f>
        <v>0</v>
      </c>
      <c r="N62" s="663"/>
      <c r="O62" s="663"/>
      <c r="P62" s="663"/>
      <c r="Q62" s="664" t="str">
        <f>F62</f>
        <v>General Directorate of Mothers, Children, and Adolescents (DIGEMIA); Unified System of Supply and Medicine Management (SUGEMI); and UNFPA</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399</v>
      </c>
      <c r="G63" s="1224"/>
      <c r="H63" s="1225"/>
      <c r="I63" s="705"/>
      <c r="J63" s="704"/>
      <c r="K63" s="664"/>
      <c r="L63" s="663"/>
      <c r="M63" s="663"/>
      <c r="N63" s="663"/>
      <c r="O63" s="663"/>
      <c r="P63" s="663"/>
      <c r="Q63" s="664" t="str">
        <f>F63</f>
        <v>No</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228" t="s">
        <v>395</v>
      </c>
      <c r="E68" s="1228"/>
      <c r="F68" s="995" t="s">
        <v>395</v>
      </c>
      <c r="G68" s="995" t="s">
        <v>395</v>
      </c>
      <c r="H68" s="524"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228" t="s">
        <v>395</v>
      </c>
      <c r="E69" s="1228"/>
      <c r="F69" s="995" t="s">
        <v>395</v>
      </c>
      <c r="G69" s="995" t="s">
        <v>395</v>
      </c>
      <c r="H69" s="524" t="s">
        <v>395</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228" t="s">
        <v>395</v>
      </c>
      <c r="E70" s="1228"/>
      <c r="F70" s="995" t="s">
        <v>395</v>
      </c>
      <c r="G70" s="995" t="s">
        <v>395</v>
      </c>
      <c r="H70" s="524"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228" t="s">
        <v>395</v>
      </c>
      <c r="E71" s="1228"/>
      <c r="F71" s="995" t="s">
        <v>395</v>
      </c>
      <c r="G71" s="995" t="s">
        <v>395</v>
      </c>
      <c r="H71" s="524" t="s">
        <v>395</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228" t="s">
        <v>395</v>
      </c>
      <c r="E72" s="1228"/>
      <c r="F72" s="995" t="s">
        <v>395</v>
      </c>
      <c r="G72" s="995" t="s">
        <v>395</v>
      </c>
      <c r="H72" s="524" t="s">
        <v>405</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228" t="s">
        <v>395</v>
      </c>
      <c r="E73" s="1228"/>
      <c r="F73" s="995" t="s">
        <v>395</v>
      </c>
      <c r="G73" s="995" t="s">
        <v>395</v>
      </c>
      <c r="H73" s="524"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228" t="s">
        <v>399</v>
      </c>
      <c r="E74" s="1228"/>
      <c r="F74" s="995" t="s">
        <v>395</v>
      </c>
      <c r="G74" s="995" t="s">
        <v>395</v>
      </c>
      <c r="H74" s="524" t="s">
        <v>399</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228" t="s">
        <v>395</v>
      </c>
      <c r="E75" s="1228"/>
      <c r="F75" s="995" t="s">
        <v>395</v>
      </c>
      <c r="G75" s="995" t="s">
        <v>395</v>
      </c>
      <c r="H75" s="524" t="s">
        <v>395</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228" t="s">
        <v>395</v>
      </c>
      <c r="E76" s="1228"/>
      <c r="F76" s="995" t="s">
        <v>395</v>
      </c>
      <c r="G76" s="995" t="s">
        <v>395</v>
      </c>
      <c r="H76" s="524" t="s">
        <v>406</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228" t="s">
        <v>395</v>
      </c>
      <c r="E77" s="1228"/>
      <c r="F77" s="995" t="s">
        <v>395</v>
      </c>
      <c r="G77" s="995" t="s">
        <v>395</v>
      </c>
      <c r="H77" s="524" t="s">
        <v>406</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228" t="s">
        <v>399</v>
      </c>
      <c r="E78" s="1228"/>
      <c r="F78" s="995" t="s">
        <v>399</v>
      </c>
      <c r="G78" s="995" t="s">
        <v>399</v>
      </c>
      <c r="H78" s="524"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228" t="s">
        <v>595</v>
      </c>
      <c r="E79" s="1228"/>
      <c r="F79" s="995"/>
      <c r="G79" s="995"/>
      <c r="H79" s="524"/>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30.75" thickBot="1">
      <c r="A80" s="1183" t="s">
        <v>1553</v>
      </c>
      <c r="B80" s="1184"/>
      <c r="C80" s="1185"/>
      <c r="D80" s="1236" t="s">
        <v>596</v>
      </c>
      <c r="E80" s="1237"/>
      <c r="F80" s="1237"/>
      <c r="G80" s="1237"/>
      <c r="H80" s="1238"/>
      <c r="I80" s="686"/>
      <c r="J80" s="704"/>
      <c r="K80" s="664" t="str">
        <f>A80</f>
        <v>C2. Please note any comments about the commodities offered.</v>
      </c>
      <c r="L80" s="663"/>
      <c r="M80" s="663"/>
      <c r="N80" s="663"/>
      <c r="O80" s="664" t="str">
        <f>D80</f>
        <v xml:space="preserve">The MOH has not bought emergency contraceptives. UNFPA has donated them, and they are only distributed in some main hospitals. </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299"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15.75" thickBot="1">
      <c r="A85" s="1244"/>
      <c r="B85" s="349" t="s">
        <v>1561</v>
      </c>
      <c r="C85" s="994" t="s">
        <v>597</v>
      </c>
      <c r="D85" s="1248" t="s">
        <v>598</v>
      </c>
      <c r="E85" s="1249"/>
      <c r="F85" s="989" t="s">
        <v>395</v>
      </c>
      <c r="G85" s="1231" t="s">
        <v>395</v>
      </c>
      <c r="H85" s="1232"/>
      <c r="I85" s="726"/>
      <c r="J85" s="714" t="str">
        <f>G85</f>
        <v>Yes</v>
      </c>
      <c r="K85" s="664" t="str">
        <f>B85</f>
        <v>a</v>
      </c>
      <c r="L85" s="663"/>
      <c r="M85" s="693">
        <f>E85</f>
        <v>0</v>
      </c>
      <c r="N85" s="663"/>
      <c r="O85" s="663"/>
      <c r="P85" s="663"/>
      <c r="Q85" s="663"/>
      <c r="R85" s="664"/>
      <c r="S85" s="664" t="str">
        <f>D85</f>
        <v>Until 2012</v>
      </c>
      <c r="T85" s="673"/>
      <c r="U85" s="673"/>
      <c r="V85" s="673"/>
      <c r="W85" s="674"/>
      <c r="X85" s="674"/>
      <c r="Y85" s="691"/>
      <c r="Z85" s="692"/>
      <c r="AA85" s="676"/>
    </row>
    <row r="86" spans="1:28" s="244" customFormat="1" ht="28.5" customHeight="1">
      <c r="A86" s="1180" t="s">
        <v>193</v>
      </c>
      <c r="B86" s="1181"/>
      <c r="C86" s="1181"/>
      <c r="D86" s="1181"/>
      <c r="E86" s="1181"/>
      <c r="F86" s="1233" t="s">
        <v>395</v>
      </c>
      <c r="G86" s="1234"/>
      <c r="H86" s="1235"/>
      <c r="I86" s="726"/>
      <c r="J86" s="714"/>
      <c r="K86" s="664"/>
      <c r="L86" s="663"/>
      <c r="M86" s="663"/>
      <c r="N86" s="663"/>
      <c r="O86" s="663"/>
      <c r="P86" s="663"/>
      <c r="Q86" s="665" t="str">
        <f>F86</f>
        <v>Yes</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165" t="s">
        <v>411</v>
      </c>
      <c r="F87" s="1166"/>
      <c r="G87" s="1166"/>
      <c r="H87" s="1167"/>
      <c r="I87" s="726"/>
      <c r="J87" s="714"/>
      <c r="K87" s="664"/>
      <c r="L87" s="663"/>
      <c r="M87" s="693"/>
      <c r="N87" s="693" t="str">
        <f>E87</f>
        <v>Commercial sector</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165" t="s">
        <v>599</v>
      </c>
      <c r="F88" s="1166"/>
      <c r="G88" s="1166"/>
      <c r="H88" s="1167"/>
      <c r="I88" s="726"/>
      <c r="J88" s="714"/>
      <c r="K88" s="664"/>
      <c r="L88" s="663"/>
      <c r="M88" s="693"/>
      <c r="N88" s="693" t="str">
        <f>E88</f>
        <v>18% value added tax</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302" t="s">
        <v>399</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c r="A90" s="291"/>
      <c r="B90" s="1163" t="s">
        <v>1565</v>
      </c>
      <c r="C90" s="1163"/>
      <c r="D90" s="1165" t="s">
        <v>406</v>
      </c>
      <c r="E90" s="1166"/>
      <c r="F90" s="1166"/>
      <c r="G90" s="1166"/>
      <c r="H90" s="1167"/>
      <c r="I90" s="726"/>
      <c r="J90" s="714"/>
      <c r="K90" s="664" t="str">
        <f>B90</f>
        <v>a. If yes, describe the policies.</v>
      </c>
      <c r="L90" s="663"/>
      <c r="M90" s="663"/>
      <c r="N90" s="728"/>
      <c r="O90" s="665" t="str">
        <f>D90</f>
        <v>Not applicable</v>
      </c>
      <c r="P90" s="664"/>
      <c r="Q90" s="663"/>
      <c r="R90" s="663"/>
      <c r="S90" s="663"/>
      <c r="T90" s="673"/>
      <c r="U90" s="673"/>
      <c r="V90" s="673"/>
      <c r="W90" s="674"/>
      <c r="X90" s="674"/>
      <c r="Y90" s="691"/>
      <c r="Z90" s="692"/>
      <c r="AA90" s="676"/>
    </row>
    <row r="91" spans="1:28" s="244" customFormat="1" ht="30" customHeight="1">
      <c r="A91" s="1179" t="s">
        <v>1566</v>
      </c>
      <c r="B91" s="1163"/>
      <c r="C91" s="1163"/>
      <c r="D91" s="1163"/>
      <c r="E91" s="1163"/>
      <c r="F91" s="1163"/>
      <c r="G91" s="1164"/>
      <c r="H91" s="302" t="s">
        <v>395</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ht="105">
      <c r="A92" s="291"/>
      <c r="B92" s="1163" t="s">
        <v>1565</v>
      </c>
      <c r="C92" s="1163"/>
      <c r="D92" s="1165" t="s">
        <v>600</v>
      </c>
      <c r="E92" s="1166"/>
      <c r="F92" s="1166"/>
      <c r="G92" s="1166"/>
      <c r="H92" s="1167"/>
      <c r="I92" s="726"/>
      <c r="J92" s="714"/>
      <c r="K92" s="664" t="str">
        <f>B92</f>
        <v>a. If yes, describe the policies.</v>
      </c>
      <c r="L92" s="663"/>
      <c r="M92" s="663"/>
      <c r="N92" s="728"/>
      <c r="O92" s="665" t="str">
        <f>D92</f>
        <v>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414</v>
      </c>
      <c r="E95" s="1260"/>
      <c r="F95" s="1261"/>
      <c r="G95" s="1262" t="s">
        <v>414</v>
      </c>
      <c r="H95" s="1263"/>
      <c r="I95" s="733"/>
      <c r="J95" s="714" t="str">
        <f t="shared" si="3"/>
        <v>Community health worker</v>
      </c>
      <c r="K95" s="664"/>
      <c r="L95" s="663"/>
      <c r="M95" s="693"/>
      <c r="N95" s="663"/>
      <c r="O95" s="664"/>
      <c r="P95" s="664"/>
      <c r="Q95" s="663"/>
      <c r="R95" s="663"/>
      <c r="S95" s="663"/>
      <c r="T95" s="731" t="str">
        <f>D95</f>
        <v>Community health worker</v>
      </c>
      <c r="U95" s="732"/>
      <c r="V95" s="673"/>
      <c r="W95" s="674"/>
      <c r="X95" s="674"/>
      <c r="Y95" s="691"/>
      <c r="Z95" s="692"/>
      <c r="AA95" s="676"/>
    </row>
    <row r="96" spans="1:28" s="244" customFormat="1" ht="15" customHeight="1">
      <c r="A96" s="263"/>
      <c r="B96" s="221" t="s">
        <v>1572</v>
      </c>
      <c r="C96" s="218" t="s">
        <v>1573</v>
      </c>
      <c r="D96" s="1259" t="s">
        <v>415</v>
      </c>
      <c r="E96" s="1260"/>
      <c r="F96" s="1261"/>
      <c r="G96" s="1262" t="s">
        <v>415</v>
      </c>
      <c r="H96" s="1263"/>
      <c r="I96" s="733"/>
      <c r="J96" s="714" t="str">
        <f t="shared" si="3"/>
        <v>Doctor</v>
      </c>
      <c r="K96" s="664"/>
      <c r="L96" s="663"/>
      <c r="M96" s="693"/>
      <c r="N96" s="663"/>
      <c r="O96" s="664"/>
      <c r="P96" s="664"/>
      <c r="Q96" s="663"/>
      <c r="R96" s="663"/>
      <c r="S96" s="663"/>
      <c r="T96" s="731" t="str">
        <f t="shared" ref="T96:T102" si="4">D96</f>
        <v>Doctor</v>
      </c>
      <c r="U96" s="732"/>
      <c r="V96" s="673"/>
      <c r="W96" s="674"/>
      <c r="X96" s="674"/>
      <c r="Y96" s="691"/>
      <c r="Z96" s="692"/>
      <c r="AA96" s="676"/>
    </row>
    <row r="97" spans="1:27" s="244" customFormat="1" ht="15" customHeight="1">
      <c r="A97" s="263"/>
      <c r="B97" s="221" t="s">
        <v>1574</v>
      </c>
      <c r="C97" s="218" t="s">
        <v>1575</v>
      </c>
      <c r="D97" s="1259" t="s">
        <v>415</v>
      </c>
      <c r="E97" s="1260"/>
      <c r="F97" s="1261"/>
      <c r="G97" s="1262" t="s">
        <v>415</v>
      </c>
      <c r="H97" s="1263"/>
      <c r="I97" s="733"/>
      <c r="J97" s="714" t="str">
        <f t="shared" si="3"/>
        <v>Doctor</v>
      </c>
      <c r="K97" s="664"/>
      <c r="L97" s="663"/>
      <c r="M97" s="693"/>
      <c r="N97" s="663"/>
      <c r="O97" s="664"/>
      <c r="P97" s="664"/>
      <c r="Q97" s="663"/>
      <c r="R97" s="663"/>
      <c r="S97" s="663"/>
      <c r="T97" s="731" t="str">
        <f t="shared" si="4"/>
        <v>Doctor</v>
      </c>
      <c r="U97" s="732"/>
      <c r="V97" s="673"/>
      <c r="W97" s="674"/>
      <c r="X97" s="674"/>
      <c r="Y97" s="691"/>
      <c r="Z97" s="692"/>
      <c r="AA97" s="676"/>
    </row>
    <row r="98" spans="1:27" s="244" customFormat="1" ht="15" customHeight="1">
      <c r="A98" s="263"/>
      <c r="B98" s="220" t="s">
        <v>1576</v>
      </c>
      <c r="C98" s="218" t="s">
        <v>1577</v>
      </c>
      <c r="D98" s="1259" t="s">
        <v>441</v>
      </c>
      <c r="E98" s="1260"/>
      <c r="F98" s="1261"/>
      <c r="G98" s="1262" t="s">
        <v>415</v>
      </c>
      <c r="H98" s="1263"/>
      <c r="I98" s="733"/>
      <c r="J98" s="714" t="str">
        <f t="shared" si="3"/>
        <v>Doctor</v>
      </c>
      <c r="K98" s="664"/>
      <c r="L98" s="663"/>
      <c r="M98" s="693"/>
      <c r="N98" s="663"/>
      <c r="O98" s="664"/>
      <c r="P98" s="664"/>
      <c r="Q98" s="663"/>
      <c r="R98" s="663"/>
      <c r="S98" s="663"/>
      <c r="T98" s="731" t="str">
        <f t="shared" si="4"/>
        <v>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414</v>
      </c>
      <c r="H99" s="1263"/>
      <c r="I99" s="733"/>
      <c r="J99" s="714" t="str">
        <f t="shared" si="3"/>
        <v>Community health worker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441</v>
      </c>
      <c r="E100" s="1260"/>
      <c r="F100" s="1261"/>
      <c r="G100" s="1262" t="s">
        <v>441</v>
      </c>
      <c r="H100" s="1263"/>
      <c r="I100" s="733"/>
      <c r="J100" s="714" t="str">
        <f t="shared" si="3"/>
        <v>Nurse</v>
      </c>
      <c r="K100" s="664"/>
      <c r="L100" s="663"/>
      <c r="M100" s="693"/>
      <c r="N100" s="663"/>
      <c r="O100" s="664"/>
      <c r="P100" s="664"/>
      <c r="Q100" s="663"/>
      <c r="R100" s="663"/>
      <c r="S100" s="663"/>
      <c r="T100" s="731" t="str">
        <f t="shared" si="4"/>
        <v>Nurse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406</v>
      </c>
      <c r="E102" s="1270"/>
      <c r="F102" s="1271"/>
      <c r="G102" s="1272" t="s">
        <v>406</v>
      </c>
      <c r="H102" s="1273"/>
      <c r="I102" s="733"/>
      <c r="J102" s="714" t="str">
        <f t="shared" si="3"/>
        <v>Not applicable</v>
      </c>
      <c r="K102" s="664"/>
      <c r="L102" s="663"/>
      <c r="M102" s="693"/>
      <c r="N102" s="663"/>
      <c r="O102" s="664"/>
      <c r="P102" s="664"/>
      <c r="Q102" s="663"/>
      <c r="R102" s="663"/>
      <c r="S102" s="663"/>
      <c r="T102" s="731" t="str">
        <f t="shared" si="4"/>
        <v>Not applicable</v>
      </c>
      <c r="U102" s="732"/>
      <c r="V102" s="673"/>
      <c r="W102" s="674"/>
      <c r="X102" s="674"/>
      <c r="Y102" s="691"/>
      <c r="Z102" s="692"/>
      <c r="AA102" s="676"/>
    </row>
    <row r="103" spans="1:27" s="244" customFormat="1" ht="75">
      <c r="A103" s="1186" t="s">
        <v>1586</v>
      </c>
      <c r="B103" s="1274"/>
      <c r="C103" s="1275"/>
      <c r="D103" s="1276" t="s">
        <v>601</v>
      </c>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t="str">
        <f>D103</f>
        <v>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525"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525"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15.75" thickBot="1">
      <c r="A108" s="355"/>
      <c r="B108" s="1265" t="s">
        <v>1592</v>
      </c>
      <c r="C108" s="1265"/>
      <c r="D108" s="526" t="s">
        <v>399</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23" t="s">
        <v>399</v>
      </c>
      <c r="H111" s="1225"/>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23" t="s">
        <v>399</v>
      </c>
      <c r="H112" s="1225"/>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23" t="s">
        <v>406</v>
      </c>
      <c r="H113" s="1225"/>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165" t="s">
        <v>406</v>
      </c>
      <c r="E114" s="1166"/>
      <c r="F114" s="1166"/>
      <c r="G114" s="1166"/>
      <c r="H114" s="1167"/>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23" t="s">
        <v>395</v>
      </c>
      <c r="H116" s="1225"/>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23" t="s">
        <v>395</v>
      </c>
      <c r="H117" s="1225"/>
      <c r="I117" s="688"/>
      <c r="J117" s="714" t="str">
        <f t="shared" si="5"/>
        <v>Yes</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23" t="s">
        <v>395</v>
      </c>
      <c r="H118" s="1225"/>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23" t="s">
        <v>399</v>
      </c>
      <c r="H119" s="1225"/>
      <c r="I119" s="688"/>
      <c r="J119" s="714" t="str">
        <f t="shared" si="5"/>
        <v>No</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23" t="s">
        <v>395</v>
      </c>
      <c r="H120" s="1225"/>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23" t="s">
        <v>395</v>
      </c>
      <c r="H121" s="1225"/>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23" t="s">
        <v>399</v>
      </c>
      <c r="H122" s="1225"/>
      <c r="I122" s="688"/>
      <c r="J122" s="714" t="str">
        <f t="shared" si="5"/>
        <v>No</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23" t="s">
        <v>399</v>
      </c>
      <c r="H123" s="1225"/>
      <c r="I123" s="688"/>
      <c r="J123" s="714" t="str">
        <f t="shared" si="5"/>
        <v>No</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23" t="s">
        <v>399</v>
      </c>
      <c r="H124" s="1225"/>
      <c r="I124" s="688"/>
      <c r="J124" s="714" t="str">
        <f>G124</f>
        <v>No</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23" t="s">
        <v>399</v>
      </c>
      <c r="H125" s="1225"/>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285" t="s">
        <v>513</v>
      </c>
      <c r="G126" s="1286"/>
      <c r="H126" s="1287"/>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292">
        <v>2007</v>
      </c>
      <c r="G127" s="1293"/>
      <c r="H127" s="1294"/>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1733</v>
      </c>
      <c r="E128" s="1317"/>
      <c r="F128" s="1317"/>
      <c r="G128" s="1317"/>
      <c r="H128" s="1318"/>
      <c r="I128" s="688"/>
      <c r="J128" s="741"/>
      <c r="K128" s="664" t="str">
        <f>A128</f>
        <v xml:space="preserve">D11. Name of the list(s)
</v>
      </c>
      <c r="L128" s="664"/>
      <c r="M128" s="663"/>
      <c r="N128" s="663"/>
      <c r="O128" s="664" t="str">
        <f>D128</f>
        <v>Cuadro Basico de los Medicamentos Esenciales (CBME) (basic chart of essential medicines)</v>
      </c>
      <c r="P128" s="663"/>
      <c r="Q128" s="742"/>
      <c r="R128" s="663"/>
      <c r="S128" s="679"/>
      <c r="T128" s="680"/>
      <c r="U128" s="680"/>
      <c r="V128" s="680"/>
      <c r="W128" s="681"/>
      <c r="X128" s="681"/>
      <c r="Y128" s="742"/>
      <c r="Z128" s="743"/>
      <c r="AA128" s="676"/>
    </row>
    <row r="129" spans="1:27" s="265" customFormat="1" ht="30">
      <c r="A129" s="1179" t="s">
        <v>1637</v>
      </c>
      <c r="B129" s="1163"/>
      <c r="C129" s="1164"/>
      <c r="D129" s="1170"/>
      <c r="E129" s="1171"/>
      <c r="F129" s="1171"/>
      <c r="G129" s="1171"/>
      <c r="H129" s="1172"/>
      <c r="I129" s="688"/>
      <c r="J129" s="741"/>
      <c r="K129" s="664" t="str">
        <f>A129</f>
        <v xml:space="preserve">D12. Notes about the list(s)
</v>
      </c>
      <c r="L129" s="664"/>
      <c r="M129" s="663"/>
      <c r="N129" s="663"/>
      <c r="O129" s="664">
        <f>D129</f>
        <v>0</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t="s">
        <v>513</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406</v>
      </c>
      <c r="H132" s="1225"/>
      <c r="I132" s="688"/>
      <c r="J132" s="714" t="str">
        <f>G132</f>
        <v>Not applicable</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406</v>
      </c>
      <c r="H133" s="1225"/>
      <c r="I133" s="688"/>
      <c r="J133" s="714" t="str">
        <f>G133</f>
        <v>Not applicable</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406</v>
      </c>
      <c r="H134" s="1225"/>
      <c r="I134" s="688"/>
      <c r="J134" s="714" t="str">
        <f>G134</f>
        <v>Not applicable</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406</v>
      </c>
      <c r="H135" s="1225"/>
      <c r="I135" s="688"/>
      <c r="J135" s="714" t="str">
        <f>G135</f>
        <v>Not applicable</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15.75" customHeight="1" thickBot="1">
      <c r="A136" s="291" t="s">
        <v>1617</v>
      </c>
      <c r="B136" s="1163" t="s">
        <v>1618</v>
      </c>
      <c r="C136" s="1164"/>
      <c r="D136" s="1236" t="s">
        <v>603</v>
      </c>
      <c r="E136" s="1237"/>
      <c r="F136" s="1237"/>
      <c r="G136" s="1237"/>
      <c r="H136" s="1238"/>
      <c r="I136" s="688"/>
      <c r="J136" s="741"/>
      <c r="K136" s="664" t="str">
        <f>B136</f>
        <v>f. Notes about the Poverty Reduction Strategy Paper</v>
      </c>
      <c r="L136" s="664"/>
      <c r="M136" s="663"/>
      <c r="N136" s="663"/>
      <c r="O136" s="664" t="str">
        <f>D136</f>
        <v>Document not available on IMF's website</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395</v>
      </c>
      <c r="H138" s="1302"/>
      <c r="I138" s="686"/>
      <c r="J138" s="714" t="str">
        <f>G138</f>
        <v>Yes</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395</v>
      </c>
      <c r="H140" s="1225"/>
      <c r="I140" s="686"/>
      <c r="J140" s="714" t="str">
        <f t="shared" ref="J140:J148" si="7">G140</f>
        <v>Yes</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395</v>
      </c>
      <c r="H141" s="1225"/>
      <c r="I141" s="686"/>
      <c r="J141" s="714" t="str">
        <f t="shared" si="7"/>
        <v>Yes</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395</v>
      </c>
      <c r="H142" s="1225"/>
      <c r="I142" s="686"/>
      <c r="J142" s="714" t="str">
        <f t="shared" si="7"/>
        <v>Yes</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399</v>
      </c>
      <c r="H143" s="1225"/>
      <c r="I143" s="686"/>
      <c r="J143" s="714" t="str">
        <f t="shared" si="7"/>
        <v>No</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395</v>
      </c>
      <c r="H145" s="1225"/>
      <c r="I145" s="686"/>
      <c r="J145" s="714" t="str">
        <f t="shared" si="7"/>
        <v>Yes</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399</v>
      </c>
      <c r="H146" s="1225"/>
      <c r="I146" s="686"/>
      <c r="J146" s="714" t="str">
        <f t="shared" si="7"/>
        <v>No</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399</v>
      </c>
      <c r="H147" s="1225"/>
      <c r="I147" s="686"/>
      <c r="J147" s="714" t="str">
        <f t="shared" si="7"/>
        <v>No</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406</v>
      </c>
      <c r="H148" s="1225"/>
      <c r="I148" s="686"/>
      <c r="J148" s="714" t="str">
        <f t="shared" si="7"/>
        <v>Not applicable</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170" t="s">
        <v>445</v>
      </c>
      <c r="G149" s="1171"/>
      <c r="H149" s="1172"/>
      <c r="I149" s="686"/>
      <c r="J149" s="714"/>
      <c r="K149" s="664"/>
      <c r="L149" s="663"/>
      <c r="M149" s="664"/>
      <c r="N149" s="663"/>
      <c r="O149" s="663"/>
      <c r="P149" s="663"/>
      <c r="Q149" s="664" t="str">
        <f>F149</f>
        <v>01/12-12/12</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604</v>
      </c>
      <c r="G150" s="1171"/>
      <c r="H150" s="1172"/>
      <c r="I150" s="686"/>
      <c r="J150" s="714"/>
      <c r="K150" s="664"/>
      <c r="L150" s="664"/>
      <c r="M150" s="663"/>
      <c r="N150" s="663"/>
      <c r="O150" s="663"/>
      <c r="P150" s="663"/>
      <c r="Q150" s="664" t="str">
        <f>F150</f>
        <v>Monthly reports of the logistics information system</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395</v>
      </c>
      <c r="H152" s="1312"/>
      <c r="I152" s="686"/>
      <c r="J152" s="714" t="str">
        <f>G152</f>
        <v>Yes</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23" t="s">
        <v>395</v>
      </c>
      <c r="H153" s="1225"/>
      <c r="I153" s="686"/>
      <c r="J153" s="670" t="str">
        <f>G153</f>
        <v>Yes</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90.75" thickBot="1">
      <c r="A154" s="1303" t="s">
        <v>1641</v>
      </c>
      <c r="B154" s="1304"/>
      <c r="C154" s="1305"/>
      <c r="D154" s="1306" t="s">
        <v>605</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0D00-000000000000}">
      <formula1>$N$1:$N$2</formula1>
    </dataValidation>
    <dataValidation type="list" allowBlank="1" showInputMessage="1" showErrorMessage="1" error="Please choose from the dropdown list." sqref="F61:H61" xr:uid="{00000000-0002-0000-0D00-000001000000}">
      <formula1>$R$1:$R$6</formula1>
    </dataValidation>
    <dataValidation type="list" allowBlank="1" showInputMessage="1" showErrorMessage="1" errorTitle="Choose from dropdown" error="Please choose from the dropdown list." prompt="Please select from the dropdown list." sqref="G138 D15 D68" xr:uid="{00000000-0002-0000-0D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0D00-000003000000}">
      <formula1>$W$1:$W$4</formula1>
    </dataValidation>
    <dataValidation type="list" allowBlank="1" showErrorMessage="1" error="Please choose from the dropdown list." sqref="H38" xr:uid="{00000000-0002-0000-0D00-000004000000}">
      <formula1>$W$1:$W$3</formula1>
    </dataValidation>
    <dataValidation type="list" allowBlank="1" showInputMessage="1" showErrorMessage="1" error="Please choose from the dropdown list." sqref="H24" xr:uid="{00000000-0002-0000-0D00-000005000000}">
      <formula1>$O$1:$O$6</formula1>
    </dataValidation>
    <dataValidation type="list" allowBlank="1" showInputMessage="1" showErrorMessage="1" errorTitle="Choose from dropdown" error="Please choose from the dropdown list." prompt="Please select from the dropdown list." sqref="H12 H82" xr:uid="{00000000-0002-0000-0D00-000006000000}">
      <formula1>$W$1:$W$3</formula1>
    </dataValidation>
    <dataValidation type="list" allowBlank="1" showInputMessage="1" showErrorMessage="1" error="Please choose from the dropdown list." sqref="H31:H32 D41 D43 D49 D51:D52 F85:H86 H89 H91 D106:D108 F59 G116:H125" xr:uid="{00000000-0002-0000-0D00-000007000000}">
      <formula1>$W$1:$W$3</formula1>
    </dataValidation>
    <dataValidation type="list" allowBlank="1" showInputMessage="1" showErrorMessage="1" errorTitle="Choose from dropdown" error="Please choose from the dropdown list." sqref="H28" xr:uid="{00000000-0002-0000-0D00-000008000000}">
      <formula1>$Y$1:$Y$13</formula1>
    </dataValidation>
    <dataValidation type="list" allowBlank="1" showErrorMessage="1" errorTitle="Choose from dropdown" error="Please choose from the dropdown list." sqref="F28" xr:uid="{00000000-0002-0000-0D00-000009000000}">
      <formula1>$Y$1:$Y$13</formula1>
    </dataValidation>
    <dataValidation type="list" allowBlank="1" prompt="Please choose from the dropdown if possible. If you cannot find a cadre that fits what you are looking for, you may write it in." sqref="D96:H102" xr:uid="{00000000-0002-0000-0D00-00000A000000}">
      <formula1>$Q$1:$Q$9</formula1>
    </dataValidation>
    <dataValidation type="list" allowBlank="1" showInputMessage="1" prompt="Please select from the dropdown list if possible. If you cannot find a provider cadre that fits, you may write it in." sqref="D95:H95" xr:uid="{00000000-0002-0000-0D00-00000B000000}">
      <formula1>$Q$1:$Q$9</formula1>
    </dataValidation>
  </dataValidations>
  <hyperlinks>
    <hyperlink ref="A5" location="Introduction!A1" display="To jump to the Introduction sheet, click here." xr:uid="{00000000-0004-0000-0D00-000000000000}"/>
  </hyperlinks>
  <pageMargins left="1.2" right="0.7" top="0.75" bottom="0.75" header="0.3" footer="0.3"/>
  <pageSetup scale="47" fitToHeight="4" orientation="portrait" r:id="rId1"/>
  <rowBreaks count="3" manualBreakCount="3">
    <brk id="32" max="7" man="1"/>
    <brk id="53" max="7" man="1"/>
    <brk id="92" max="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1169"/>
      <c r="H7" s="1169"/>
      <c r="I7" s="677"/>
      <c r="J7" s="670"/>
      <c r="N7" s="664"/>
      <c r="Q7" s="207" t="s">
        <v>415</v>
      </c>
      <c r="T7" s="684"/>
      <c r="X7" s="777" t="str">
        <f>A7</f>
        <v>Contraceptive Security (CS) Indicators Data, 2013</v>
      </c>
      <c r="Y7" s="682" t="s">
        <v>481</v>
      </c>
    </row>
    <row r="8" spans="1:134" ht="37.5" customHeight="1">
      <c r="A8" s="1601" t="s">
        <v>1734</v>
      </c>
      <c r="B8" s="1168"/>
      <c r="C8" s="1168"/>
      <c r="D8" s="1169"/>
      <c r="E8" s="1169"/>
      <c r="F8" s="283"/>
      <c r="G8" s="1169"/>
      <c r="H8" s="1169"/>
      <c r="I8" s="686"/>
      <c r="J8" s="670"/>
      <c r="K8" s="780" t="str">
        <f>A8</f>
        <v>Country: El Salvador</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99"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c r="A13" s="288"/>
      <c r="B13" s="1163" t="s">
        <v>1462</v>
      </c>
      <c r="C13" s="1164"/>
      <c r="D13" s="1262" t="s">
        <v>606</v>
      </c>
      <c r="E13" s="1332"/>
      <c r="F13" s="1332"/>
      <c r="G13" s="1332"/>
      <c r="H13" s="1263"/>
      <c r="I13" s="686"/>
      <c r="J13" s="671"/>
      <c r="K13" s="664" t="str">
        <f>B13</f>
        <v>a. What is the name of the committee?</v>
      </c>
      <c r="L13" s="693" t="str">
        <f>D13</f>
        <v>Interinstitutional and Intersectoral Alliance for Maternal Health</v>
      </c>
      <c r="M13" s="663"/>
      <c r="N13" s="663"/>
      <c r="O13" s="665" t="str">
        <f>D13</f>
        <v>Interinstitutional and Intersectoral Alliance for Maternal Health</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1735</v>
      </c>
      <c r="G15" s="1317"/>
      <c r="H15" s="1318"/>
      <c r="I15" s="686"/>
      <c r="J15" s="671"/>
      <c r="K15" s="664" t="str">
        <f t="shared" ref="K15:K23" si="0">B15</f>
        <v>a. Social marketing</v>
      </c>
      <c r="L15" s="663"/>
      <c r="M15" s="663"/>
      <c r="N15" s="663"/>
      <c r="O15" s="664"/>
      <c r="P15" s="663"/>
      <c r="Q15" s="664" t="str">
        <f t="shared" ref="Q15:Q23" si="1">F15</f>
        <v>Salvadoran Demographic Association (ADS)</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1736</v>
      </c>
      <c r="G16" s="1317"/>
      <c r="H16" s="1318"/>
      <c r="I16" s="686"/>
      <c r="J16" s="671"/>
      <c r="K16" s="664" t="str">
        <f t="shared" si="0"/>
        <v>b. NGO (for example: service delivery, advocacy, Planned Parenthood affiliate, Marie Stopes affiliate, faith-based organizations, etc.)</v>
      </c>
      <c r="L16" s="663"/>
      <c r="M16" s="663"/>
      <c r="N16" s="663"/>
      <c r="O16" s="664"/>
      <c r="P16" s="663"/>
      <c r="Q16" s="664" t="str">
        <f t="shared" si="1"/>
        <v xml:space="preserve">Salvadoran Demographic Association (ADS) </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86"/>
      <c r="J17" s="671"/>
      <c r="K17" s="664" t="str">
        <f t="shared" si="0"/>
        <v>c. Commercial sector (for example: pharmacy associations, manufacturers, etc.)</v>
      </c>
      <c r="L17" s="663"/>
      <c r="M17" s="663"/>
      <c r="N17" s="663"/>
      <c r="O17" s="664"/>
      <c r="P17" s="663"/>
      <c r="Q17" s="664">
        <f t="shared" si="1"/>
        <v>0</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8" t="s">
        <v>399</v>
      </c>
      <c r="E18" s="292" t="s">
        <v>1469</v>
      </c>
      <c r="F18" s="1316"/>
      <c r="G18" s="1317"/>
      <c r="H18" s="1318"/>
      <c r="I18" s="686"/>
      <c r="J18" s="671"/>
      <c r="K18" s="664" t="str">
        <f t="shared" si="0"/>
        <v>d. Donors</v>
      </c>
      <c r="L18" s="663"/>
      <c r="M18" s="663"/>
      <c r="N18" s="663"/>
      <c r="O18" s="664"/>
      <c r="P18" s="663"/>
      <c r="Q18" s="664">
        <f t="shared" si="1"/>
        <v>0</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86"/>
      <c r="J19" s="671"/>
      <c r="K19" s="664" t="str">
        <f t="shared" si="0"/>
        <v>e. UN agencies</v>
      </c>
      <c r="L19" s="663"/>
      <c r="M19" s="663"/>
      <c r="N19" s="663"/>
      <c r="O19" s="664"/>
      <c r="P19" s="663"/>
      <c r="Q19" s="664" t="str">
        <f t="shared" si="1"/>
        <v>UNFPA</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1737</v>
      </c>
      <c r="G20" s="1317"/>
      <c r="H20" s="1318"/>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Unit of Comprehensive and Integrated Attention to Sexual and Reproductive Health (Atencion Integral e Integrada a la SSR), Maternal Health sub-program</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c r="A21" s="291"/>
      <c r="B21" s="1177" t="s">
        <v>1474</v>
      </c>
      <c r="C21" s="1177"/>
      <c r="D21" s="988" t="s">
        <v>399</v>
      </c>
      <c r="E21" s="292" t="s">
        <v>1475</v>
      </c>
      <c r="F21" s="1316"/>
      <c r="G21" s="1317"/>
      <c r="H21" s="1318"/>
      <c r="I21" s="686"/>
      <c r="J21" s="671"/>
      <c r="K21" s="664" t="str">
        <f t="shared" si="0"/>
        <v>g. Central Medical Store or Central Warehouse</v>
      </c>
      <c r="L21" s="663"/>
      <c r="M21" s="663"/>
      <c r="N21" s="663"/>
      <c r="O21" s="664"/>
      <c r="P21" s="663"/>
      <c r="Q21" s="664">
        <f t="shared" si="1"/>
        <v>0</v>
      </c>
      <c r="R21" s="663"/>
      <c r="S21" s="663"/>
      <c r="T21" s="673"/>
      <c r="U21" s="673"/>
      <c r="V21" s="673"/>
      <c r="W21" s="674"/>
      <c r="X21" s="674"/>
      <c r="Y21" s="691"/>
      <c r="Z21" s="692"/>
      <c r="AA21" s="676"/>
    </row>
    <row r="22" spans="1:134" s="244" customFormat="1">
      <c r="A22" s="291"/>
      <c r="B22" s="1177" t="s">
        <v>1476</v>
      </c>
      <c r="C22" s="1177"/>
      <c r="D22" s="988" t="s">
        <v>399</v>
      </c>
      <c r="E22" s="292" t="s">
        <v>1475</v>
      </c>
      <c r="F22" s="1316"/>
      <c r="G22" s="1317"/>
      <c r="H22" s="1318"/>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c r="A23" s="291"/>
      <c r="B23" s="1177" t="s">
        <v>1477</v>
      </c>
      <c r="C23" s="1177"/>
      <c r="D23" s="988" t="s">
        <v>399</v>
      </c>
      <c r="E23" s="292" t="s">
        <v>1475</v>
      </c>
      <c r="F23" s="1316"/>
      <c r="G23" s="1317"/>
      <c r="H23" s="1318"/>
      <c r="I23" s="686"/>
      <c r="J23" s="671"/>
      <c r="K23" s="670" t="str">
        <f t="shared" si="0"/>
        <v>i. Other (for example: partners)</v>
      </c>
      <c r="L23" s="671"/>
      <c r="M23" s="671"/>
      <c r="N23" s="671"/>
      <c r="O23" s="670"/>
      <c r="P23" s="671"/>
      <c r="Q23" s="670">
        <f t="shared" si="1"/>
        <v>0</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478</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02" t="s">
        <v>405</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75.75" thickBot="1">
      <c r="A26" s="1183" t="s">
        <v>1480</v>
      </c>
      <c r="B26" s="1184"/>
      <c r="C26" s="1185"/>
      <c r="D26" s="293" t="s">
        <v>395</v>
      </c>
      <c r="E26" s="294" t="s">
        <v>1481</v>
      </c>
      <c r="F26" s="295" t="s">
        <v>586</v>
      </c>
      <c r="G26" s="296" t="s">
        <v>1482</v>
      </c>
      <c r="H26" s="372" t="s">
        <v>610</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v>1094871</v>
      </c>
      <c r="H29" s="1194"/>
      <c r="I29" s="705"/>
      <c r="J29" s="670">
        <f>G29</f>
        <v>1094871</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445</v>
      </c>
      <c r="F30" s="301" t="s">
        <v>1488</v>
      </c>
      <c r="G30" s="1195" t="s">
        <v>586</v>
      </c>
      <c r="H30" s="1196"/>
      <c r="I30" s="705"/>
      <c r="J30" s="670" t="str">
        <f>G30</f>
        <v>Ministry of Health</v>
      </c>
      <c r="K30" s="664"/>
      <c r="L30" s="663"/>
      <c r="M30" s="706" t="str">
        <f>E30</f>
        <v>01/12-12/12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399</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79" t="s">
        <v>1491</v>
      </c>
      <c r="B33" s="1163"/>
      <c r="C33" s="1163"/>
      <c r="D33" s="1163"/>
      <c r="E33" s="1163"/>
      <c r="F33" s="1163"/>
      <c r="G33" s="1163"/>
      <c r="H33" s="1197"/>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03"/>
      <c r="B34" s="1187" t="s">
        <v>1492</v>
      </c>
      <c r="C34" s="1187"/>
      <c r="D34" s="1188"/>
      <c r="E34" s="304"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75">
      <c r="A35" s="291"/>
      <c r="B35" s="1187" t="s">
        <v>1497</v>
      </c>
      <c r="C35" s="1187"/>
      <c r="D35" s="1188"/>
      <c r="E35" s="307">
        <v>916000</v>
      </c>
      <c r="F35" s="308" t="s">
        <v>445</v>
      </c>
      <c r="G35" s="317" t="s">
        <v>611</v>
      </c>
      <c r="H35" s="310"/>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v>0</v>
      </c>
      <c r="F36" s="308" t="s">
        <v>445</v>
      </c>
      <c r="G36" s="309"/>
      <c r="H36" s="310"/>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f>E35+E36</f>
        <v>916000</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395</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45">
      <c r="A41" s="303"/>
      <c r="B41" s="1163" t="s">
        <v>1507</v>
      </c>
      <c r="C41" s="1164"/>
      <c r="D41" s="1037" t="s">
        <v>395</v>
      </c>
      <c r="E41" s="307">
        <v>914500</v>
      </c>
      <c r="F41" s="316" t="s">
        <v>445</v>
      </c>
      <c r="G41" s="317" t="s">
        <v>613</v>
      </c>
      <c r="H41" s="310"/>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612</v>
      </c>
      <c r="E42" s="1166"/>
      <c r="F42" s="1166"/>
      <c r="G42" s="1166"/>
      <c r="H42" s="1167"/>
      <c r="I42" s="711"/>
      <c r="J42" s="704"/>
      <c r="K42" s="664" t="str">
        <f>C42</f>
        <v>i. Specify source(s) of internally generated funds spent (for example, from taxes)</v>
      </c>
      <c r="L42" s="663"/>
      <c r="M42" s="663"/>
      <c r="N42" s="663"/>
      <c r="O42" s="665" t="str">
        <f>D42</f>
        <v>National Treasury</v>
      </c>
      <c r="P42" s="663"/>
      <c r="Q42" s="663"/>
      <c r="R42" s="663"/>
      <c r="S42" s="663"/>
      <c r="T42" s="673"/>
      <c r="U42" s="673"/>
      <c r="V42" s="673"/>
      <c r="W42" s="674"/>
      <c r="X42" s="674"/>
      <c r="Y42" s="691"/>
      <c r="Z42" s="692"/>
      <c r="AA42" s="676"/>
    </row>
    <row r="43" spans="1:27" s="244" customFormat="1" ht="90">
      <c r="A43" s="303"/>
      <c r="B43" s="1163" t="s">
        <v>1509</v>
      </c>
      <c r="C43" s="1164"/>
      <c r="D43" s="1037" t="s">
        <v>395</v>
      </c>
      <c r="E43" s="307">
        <v>547434</v>
      </c>
      <c r="F43" s="316" t="s">
        <v>445</v>
      </c>
      <c r="G43" s="309"/>
      <c r="H43" s="310" t="s">
        <v>615</v>
      </c>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614</v>
      </c>
      <c r="E44" s="1166"/>
      <c r="F44" s="1166"/>
      <c r="G44" s="1166"/>
      <c r="H44" s="1167"/>
      <c r="I44" s="711"/>
      <c r="J44" s="704"/>
      <c r="K44" s="664" t="str">
        <f>C44</f>
        <v>i. Specify source(s) of other government funds spent (for example: basket funding or specific donor)</v>
      </c>
      <c r="L44" s="663"/>
      <c r="M44" s="663"/>
      <c r="N44" s="663"/>
      <c r="O44" s="665" t="str">
        <f>D44</f>
        <v>World Bank loan</v>
      </c>
      <c r="P44" s="663"/>
      <c r="Q44" s="663"/>
      <c r="R44" s="663"/>
      <c r="S44" s="663"/>
      <c r="T44" s="673"/>
      <c r="U44" s="673"/>
      <c r="V44" s="673"/>
      <c r="W44" s="674"/>
      <c r="X44" s="674"/>
      <c r="Y44" s="691"/>
      <c r="Z44" s="692"/>
      <c r="AA44" s="676"/>
    </row>
    <row r="45" spans="1:27" s="244" customFormat="1" ht="45">
      <c r="A45" s="303"/>
      <c r="B45" s="1163" t="s">
        <v>1511</v>
      </c>
      <c r="C45" s="1164"/>
      <c r="D45" s="320"/>
      <c r="E45" s="321">
        <f>E41+E43</f>
        <v>1461934</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c r="A49" s="303"/>
      <c r="B49" s="1163" t="s">
        <v>1519</v>
      </c>
      <c r="C49" s="1164"/>
      <c r="D49" s="1037" t="s">
        <v>399</v>
      </c>
      <c r="E49" s="307">
        <v>0</v>
      </c>
      <c r="F49" s="316" t="s">
        <v>445</v>
      </c>
      <c r="G49" s="329"/>
      <c r="H49" s="330"/>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406</v>
      </c>
      <c r="E50" s="1209"/>
      <c r="F50" s="1209"/>
      <c r="G50" s="1209"/>
      <c r="H50" s="1210"/>
      <c r="I50" s="260"/>
      <c r="J50" s="704"/>
      <c r="K50" s="664" t="str">
        <f>C50</f>
        <v xml:space="preserve">i. Specify source(s) of in-kind donations </v>
      </c>
      <c r="L50" s="663"/>
      <c r="M50" s="663"/>
      <c r="N50" s="663"/>
      <c r="O50" s="665" t="str">
        <f>D50</f>
        <v>Not applicable</v>
      </c>
      <c r="P50" s="663"/>
      <c r="Q50" s="663"/>
      <c r="R50" s="663"/>
      <c r="S50" s="663"/>
      <c r="T50" s="673"/>
      <c r="U50" s="673"/>
      <c r="V50" s="673"/>
      <c r="W50" s="674"/>
      <c r="X50" s="674"/>
      <c r="Y50" s="691"/>
      <c r="Z50" s="692"/>
      <c r="AA50" s="676"/>
    </row>
    <row r="51" spans="1:27" s="244" customFormat="1">
      <c r="A51" s="303"/>
      <c r="B51" s="1163" t="s">
        <v>1521</v>
      </c>
      <c r="C51" s="1164"/>
      <c r="D51" s="1037" t="s">
        <v>395</v>
      </c>
      <c r="E51" s="307">
        <v>547437</v>
      </c>
      <c r="F51" s="316" t="s">
        <v>445</v>
      </c>
      <c r="G51" s="329"/>
      <c r="H51" s="330"/>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316" t="s">
        <v>445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547437</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0.7275580268651235</v>
      </c>
      <c r="G56" s="1202" t="s">
        <v>1738</v>
      </c>
      <c r="H56" s="1203"/>
      <c r="I56" s="705"/>
      <c r="J56" s="714" t="str">
        <f>G56</f>
        <v>Comments:
Some of the funds are Global Fund/UNDP</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f>E41/E45</f>
        <v>0.62554123510363668</v>
      </c>
      <c r="G57" s="1202" t="s">
        <v>1526</v>
      </c>
      <c r="H57" s="1203"/>
      <c r="I57" s="705"/>
      <c r="J57" s="714" t="str">
        <f>G57</f>
        <v xml:space="preserve">Comments: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f>(E45+E53)/G29</f>
        <v>1.8352582176347716</v>
      </c>
      <c r="G58" s="1202" t="s">
        <v>1739</v>
      </c>
      <c r="H58" s="1203"/>
      <c r="I58" s="705"/>
      <c r="J58" s="714" t="str">
        <f>G58</f>
        <v>Comments:</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t="s">
        <v>399</v>
      </c>
      <c r="G59" s="1202" t="s">
        <v>1526</v>
      </c>
      <c r="H59" s="1203"/>
      <c r="I59" s="705"/>
      <c r="J59" s="714" t="str">
        <f>G59</f>
        <v xml:space="preserve">Comments:
</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437</v>
      </c>
      <c r="G61" s="1224"/>
      <c r="H61" s="1225"/>
      <c r="I61" s="715"/>
      <c r="J61" s="704"/>
      <c r="K61" s="664"/>
      <c r="L61" s="663"/>
      <c r="M61" s="663"/>
      <c r="N61" s="663"/>
      <c r="O61" s="663"/>
      <c r="P61" s="663"/>
      <c r="Q61" s="664" t="str">
        <f>F61</f>
        <v>Third-party agent (e.g., UNFPA, Crown Agents)</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401</v>
      </c>
      <c r="G62" s="1171"/>
      <c r="H62" s="1172"/>
      <c r="I62" s="705"/>
      <c r="J62" s="704"/>
      <c r="K62" s="664"/>
      <c r="L62" s="663"/>
      <c r="M62" s="716">
        <f>E62</f>
        <v>0</v>
      </c>
      <c r="N62" s="663"/>
      <c r="O62" s="663"/>
      <c r="P62" s="663"/>
      <c r="Q62" s="664" t="str">
        <f>F62</f>
        <v>UNFPA</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399</v>
      </c>
      <c r="G63" s="1224"/>
      <c r="H63" s="1225"/>
      <c r="I63" s="705"/>
      <c r="J63" s="704"/>
      <c r="K63" s="664"/>
      <c r="L63" s="663"/>
      <c r="M63" s="663"/>
      <c r="N63" s="663"/>
      <c r="O63" s="663"/>
      <c r="P63" s="663"/>
      <c r="Q63" s="664" t="str">
        <f>F63</f>
        <v>No</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336" t="s">
        <v>395</v>
      </c>
      <c r="E68" s="1336"/>
      <c r="F68" s="999" t="s">
        <v>395</v>
      </c>
      <c r="G68" s="999" t="s">
        <v>395</v>
      </c>
      <c r="H68" s="228"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336" t="s">
        <v>395</v>
      </c>
      <c r="E69" s="1336"/>
      <c r="F69" s="999" t="s">
        <v>399</v>
      </c>
      <c r="G69" s="999" t="s">
        <v>395</v>
      </c>
      <c r="H69" s="228" t="s">
        <v>405</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336" t="s">
        <v>395</v>
      </c>
      <c r="E70" s="1336"/>
      <c r="F70" s="999" t="s">
        <v>395</v>
      </c>
      <c r="G70" s="999" t="s">
        <v>395</v>
      </c>
      <c r="H70" s="228"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336" t="s">
        <v>395</v>
      </c>
      <c r="E71" s="1336"/>
      <c r="F71" s="999" t="s">
        <v>399</v>
      </c>
      <c r="G71" s="999" t="s">
        <v>395</v>
      </c>
      <c r="H71" s="228" t="s">
        <v>395</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336" t="s">
        <v>395</v>
      </c>
      <c r="E72" s="1336"/>
      <c r="F72" s="999" t="s">
        <v>395</v>
      </c>
      <c r="G72" s="999" t="s">
        <v>395</v>
      </c>
      <c r="H72" s="228" t="s">
        <v>395</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336" t="s">
        <v>395</v>
      </c>
      <c r="E73" s="1336"/>
      <c r="F73" s="999" t="s">
        <v>395</v>
      </c>
      <c r="G73" s="999" t="s">
        <v>395</v>
      </c>
      <c r="H73" s="228"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336" t="s">
        <v>395</v>
      </c>
      <c r="E74" s="1336"/>
      <c r="F74" s="999" t="s">
        <v>399</v>
      </c>
      <c r="G74" s="999" t="s">
        <v>395</v>
      </c>
      <c r="H74" s="228" t="s">
        <v>395</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336" t="s">
        <v>395</v>
      </c>
      <c r="E75" s="1336"/>
      <c r="F75" s="999" t="s">
        <v>399</v>
      </c>
      <c r="G75" s="999" t="s">
        <v>395</v>
      </c>
      <c r="H75" s="228" t="s">
        <v>395</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336" t="s">
        <v>395</v>
      </c>
      <c r="E76" s="1336"/>
      <c r="F76" s="999" t="s">
        <v>395</v>
      </c>
      <c r="G76" s="999" t="s">
        <v>395</v>
      </c>
      <c r="H76" s="228" t="s">
        <v>399</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336" t="s">
        <v>395</v>
      </c>
      <c r="E77" s="1336"/>
      <c r="F77" s="999" t="s">
        <v>395</v>
      </c>
      <c r="G77" s="999" t="s">
        <v>395</v>
      </c>
      <c r="H77" s="228" t="s">
        <v>399</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336" t="s">
        <v>399</v>
      </c>
      <c r="E78" s="1336"/>
      <c r="F78" s="999" t="s">
        <v>399</v>
      </c>
      <c r="G78" s="999" t="s">
        <v>395</v>
      </c>
      <c r="H78" s="228"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336" t="s">
        <v>617</v>
      </c>
      <c r="E79" s="1336"/>
      <c r="F79" s="999"/>
      <c r="G79" s="999"/>
      <c r="H79" s="228"/>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30.75" thickBot="1">
      <c r="A80" s="1183" t="s">
        <v>1553</v>
      </c>
      <c r="B80" s="1184"/>
      <c r="C80" s="1185"/>
      <c r="D80" s="1608"/>
      <c r="E80" s="1609"/>
      <c r="F80" s="1609"/>
      <c r="G80" s="1609"/>
      <c r="H80" s="1610"/>
      <c r="I80" s="686"/>
      <c r="J80" s="704"/>
      <c r="K80" s="664" t="str">
        <f>A80</f>
        <v>C2. Please note any comments about the commodities offered.</v>
      </c>
      <c r="L80" s="663"/>
      <c r="M80" s="663"/>
      <c r="N80" s="663"/>
      <c r="O80" s="664">
        <f>D80</f>
        <v>0</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299"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30.75" thickBot="1">
      <c r="A85" s="1244"/>
      <c r="B85" s="349" t="s">
        <v>1561</v>
      </c>
      <c r="C85" s="994" t="s">
        <v>618</v>
      </c>
      <c r="D85" s="1248" t="s">
        <v>619</v>
      </c>
      <c r="E85" s="1249"/>
      <c r="F85" s="989" t="s">
        <v>395</v>
      </c>
      <c r="G85" s="1231" t="s">
        <v>395</v>
      </c>
      <c r="H85" s="1232"/>
      <c r="I85" s="726"/>
      <c r="J85" s="714" t="str">
        <f>G85</f>
        <v>Yes</v>
      </c>
      <c r="K85" s="664" t="str">
        <f>B85</f>
        <v>a</v>
      </c>
      <c r="L85" s="663"/>
      <c r="M85" s="693">
        <f>E85</f>
        <v>0</v>
      </c>
      <c r="N85" s="663"/>
      <c r="O85" s="663"/>
      <c r="P85" s="663"/>
      <c r="Q85" s="663"/>
      <c r="R85" s="664"/>
      <c r="S85" s="664" t="str">
        <f>D85</f>
        <v>2010-2015</v>
      </c>
      <c r="T85" s="673"/>
      <c r="U85" s="673"/>
      <c r="V85" s="673"/>
      <c r="W85" s="674"/>
      <c r="X85" s="674"/>
      <c r="Y85" s="691"/>
      <c r="Z85" s="692"/>
      <c r="AA85" s="676"/>
    </row>
    <row r="86" spans="1:28" s="244" customFormat="1" ht="28.5" customHeight="1">
      <c r="A86" s="1180" t="s">
        <v>193</v>
      </c>
      <c r="B86" s="1181"/>
      <c r="C86" s="1181"/>
      <c r="D86" s="1181"/>
      <c r="E86" s="1181"/>
      <c r="F86" s="1233" t="s">
        <v>395</v>
      </c>
      <c r="G86" s="1234"/>
      <c r="H86" s="1235"/>
      <c r="I86" s="726"/>
      <c r="J86" s="714"/>
      <c r="K86" s="664"/>
      <c r="L86" s="663"/>
      <c r="M86" s="663"/>
      <c r="N86" s="663"/>
      <c r="O86" s="663"/>
      <c r="P86" s="663"/>
      <c r="Q86" s="665" t="str">
        <f>F86</f>
        <v>Yes</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262" t="s">
        <v>620</v>
      </c>
      <c r="F87" s="1332"/>
      <c r="G87" s="1332"/>
      <c r="H87" s="1263"/>
      <c r="I87" s="726"/>
      <c r="J87" s="714"/>
      <c r="K87" s="664"/>
      <c r="L87" s="663"/>
      <c r="M87" s="693"/>
      <c r="N87" s="693" t="str">
        <f>E87</f>
        <v>All Sectors</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ht="30">
      <c r="A88" s="291"/>
      <c r="B88" s="1163" t="s">
        <v>1563</v>
      </c>
      <c r="C88" s="1163"/>
      <c r="D88" s="1164"/>
      <c r="E88" s="1262" t="s">
        <v>621</v>
      </c>
      <c r="F88" s="1332"/>
      <c r="G88" s="1332"/>
      <c r="H88" s="1263"/>
      <c r="I88" s="726"/>
      <c r="J88" s="714"/>
      <c r="K88" s="664"/>
      <c r="L88" s="663"/>
      <c r="M88" s="693"/>
      <c r="N88" s="693" t="str">
        <f>E88</f>
        <v>VAT 13% on the purchase price, customs clearance fee of 3%. Other - 5% of overhead charged by UNFPA as purchase agent.</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302" t="s">
        <v>399</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c r="A90" s="291"/>
      <c r="B90" s="1163" t="s">
        <v>1565</v>
      </c>
      <c r="C90" s="1163"/>
      <c r="D90" s="1165" t="s">
        <v>406</v>
      </c>
      <c r="E90" s="1166"/>
      <c r="F90" s="1166"/>
      <c r="G90" s="1166"/>
      <c r="H90" s="1167"/>
      <c r="I90" s="726"/>
      <c r="J90" s="714"/>
      <c r="K90" s="664" t="str">
        <f>B90</f>
        <v>a. If yes, describe the policies.</v>
      </c>
      <c r="L90" s="663"/>
      <c r="M90" s="663"/>
      <c r="N90" s="728"/>
      <c r="O90" s="665" t="str">
        <f>D90</f>
        <v>Not applicable</v>
      </c>
      <c r="P90" s="664"/>
      <c r="Q90" s="663"/>
      <c r="R90" s="663"/>
      <c r="S90" s="663"/>
      <c r="T90" s="673"/>
      <c r="U90" s="673"/>
      <c r="V90" s="673"/>
      <c r="W90" s="674"/>
      <c r="X90" s="674"/>
      <c r="Y90" s="691"/>
      <c r="Z90" s="692"/>
      <c r="AA90" s="676"/>
    </row>
    <row r="91" spans="1:28" s="244" customFormat="1" ht="30" customHeight="1">
      <c r="A91" s="1179" t="s">
        <v>1566</v>
      </c>
      <c r="B91" s="1163"/>
      <c r="C91" s="1163"/>
      <c r="D91" s="1163"/>
      <c r="E91" s="1163"/>
      <c r="F91" s="1163"/>
      <c r="G91" s="1164"/>
      <c r="H91" s="302" t="s">
        <v>405</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c r="A92" s="291"/>
      <c r="B92" s="1163" t="s">
        <v>1565</v>
      </c>
      <c r="C92" s="1163"/>
      <c r="D92" s="1165" t="s">
        <v>405</v>
      </c>
      <c r="E92" s="1166"/>
      <c r="F92" s="1166"/>
      <c r="G92" s="1166"/>
      <c r="H92" s="1167"/>
      <c r="I92" s="726"/>
      <c r="J92" s="714"/>
      <c r="K92" s="664" t="str">
        <f>B92</f>
        <v>a. If yes, describe the policies.</v>
      </c>
      <c r="L92" s="663"/>
      <c r="M92" s="663"/>
      <c r="N92" s="728"/>
      <c r="O92" s="665" t="str">
        <f>D92</f>
        <v>Don't know</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414</v>
      </c>
      <c r="E95" s="1260"/>
      <c r="F95" s="1261"/>
      <c r="G95" s="1262" t="s">
        <v>414</v>
      </c>
      <c r="H95" s="1263"/>
      <c r="I95" s="733"/>
      <c r="J95" s="714" t="str">
        <f t="shared" si="3"/>
        <v>Community health worker</v>
      </c>
      <c r="K95" s="664"/>
      <c r="L95" s="663"/>
      <c r="M95" s="693"/>
      <c r="N95" s="663"/>
      <c r="O95" s="664"/>
      <c r="P95" s="664"/>
      <c r="Q95" s="663"/>
      <c r="R95" s="663"/>
      <c r="S95" s="663"/>
      <c r="T95" s="731" t="str">
        <f>D95</f>
        <v>Community health worker</v>
      </c>
      <c r="U95" s="732"/>
      <c r="V95" s="673"/>
      <c r="W95" s="674"/>
      <c r="X95" s="674"/>
      <c r="Y95" s="691"/>
      <c r="Z95" s="692"/>
      <c r="AA95" s="676"/>
    </row>
    <row r="96" spans="1:28" s="244" customFormat="1" ht="15" customHeight="1">
      <c r="A96" s="263"/>
      <c r="B96" s="221" t="s">
        <v>1572</v>
      </c>
      <c r="C96" s="218" t="s">
        <v>1573</v>
      </c>
      <c r="D96" s="1259" t="s">
        <v>414</v>
      </c>
      <c r="E96" s="1260"/>
      <c r="F96" s="1261"/>
      <c r="G96" s="1262" t="s">
        <v>414</v>
      </c>
      <c r="H96" s="1263"/>
      <c r="I96" s="733"/>
      <c r="J96" s="714" t="str">
        <f t="shared" si="3"/>
        <v>Community health worker</v>
      </c>
      <c r="K96" s="664"/>
      <c r="L96" s="663"/>
      <c r="M96" s="693"/>
      <c r="N96" s="663"/>
      <c r="O96" s="664"/>
      <c r="P96" s="664"/>
      <c r="Q96" s="663"/>
      <c r="R96" s="663"/>
      <c r="S96" s="663"/>
      <c r="T96" s="731" t="str">
        <f t="shared" ref="T96:T102" si="4">D96</f>
        <v>Community health worker</v>
      </c>
      <c r="U96" s="732"/>
      <c r="V96" s="673"/>
      <c r="W96" s="674"/>
      <c r="X96" s="674"/>
      <c r="Y96" s="691"/>
      <c r="Z96" s="692"/>
      <c r="AA96" s="676"/>
    </row>
    <row r="97" spans="1:27" s="244" customFormat="1" ht="15" customHeight="1">
      <c r="A97" s="263"/>
      <c r="B97" s="221" t="s">
        <v>1574</v>
      </c>
      <c r="C97" s="218" t="s">
        <v>1575</v>
      </c>
      <c r="D97" s="1259" t="s">
        <v>406</v>
      </c>
      <c r="E97" s="1260"/>
      <c r="F97" s="1261"/>
      <c r="G97" s="1262" t="s">
        <v>415</v>
      </c>
      <c r="H97" s="1263"/>
      <c r="I97" s="733"/>
      <c r="J97" s="714" t="str">
        <f t="shared" si="3"/>
        <v>Doctor</v>
      </c>
      <c r="K97" s="664"/>
      <c r="L97" s="663"/>
      <c r="M97" s="693"/>
      <c r="N97" s="663"/>
      <c r="O97" s="664"/>
      <c r="P97" s="664"/>
      <c r="Q97" s="663"/>
      <c r="R97" s="663"/>
      <c r="S97" s="663"/>
      <c r="T97" s="731" t="str">
        <f t="shared" si="4"/>
        <v>Not applicable</v>
      </c>
      <c r="U97" s="732"/>
      <c r="V97" s="673"/>
      <c r="W97" s="674"/>
      <c r="X97" s="674"/>
      <c r="Y97" s="691"/>
      <c r="Z97" s="692"/>
      <c r="AA97" s="676"/>
    </row>
    <row r="98" spans="1:27" s="244" customFormat="1" ht="15" customHeight="1">
      <c r="A98" s="263"/>
      <c r="B98" s="220" t="s">
        <v>1576</v>
      </c>
      <c r="C98" s="218" t="s">
        <v>1577</v>
      </c>
      <c r="D98" s="1259" t="s">
        <v>441</v>
      </c>
      <c r="E98" s="1260"/>
      <c r="F98" s="1261"/>
      <c r="G98" s="1262" t="s">
        <v>415</v>
      </c>
      <c r="H98" s="1263"/>
      <c r="I98" s="733"/>
      <c r="J98" s="714" t="str">
        <f t="shared" si="3"/>
        <v>Doctor</v>
      </c>
      <c r="K98" s="664"/>
      <c r="L98" s="663"/>
      <c r="M98" s="693"/>
      <c r="N98" s="663"/>
      <c r="O98" s="664"/>
      <c r="P98" s="664"/>
      <c r="Q98" s="663"/>
      <c r="R98" s="663"/>
      <c r="S98" s="663"/>
      <c r="T98" s="731" t="str">
        <f t="shared" si="4"/>
        <v>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414</v>
      </c>
      <c r="H99" s="1263"/>
      <c r="I99" s="733"/>
      <c r="J99" s="714" t="str">
        <f t="shared" si="3"/>
        <v>Community health worker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406</v>
      </c>
      <c r="E100" s="1260"/>
      <c r="F100" s="1261"/>
      <c r="G100" s="1262" t="s">
        <v>415</v>
      </c>
      <c r="H100" s="1263"/>
      <c r="I100" s="733"/>
      <c r="J100" s="714" t="str">
        <f t="shared" si="3"/>
        <v>Doctor</v>
      </c>
      <c r="K100" s="664"/>
      <c r="L100" s="663"/>
      <c r="M100" s="693"/>
      <c r="N100" s="663"/>
      <c r="O100" s="664"/>
      <c r="P100" s="664"/>
      <c r="Q100" s="663"/>
      <c r="R100" s="663"/>
      <c r="S100" s="663"/>
      <c r="T100" s="731" t="str">
        <f t="shared" si="4"/>
        <v>Not applicable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406</v>
      </c>
      <c r="E102" s="1270"/>
      <c r="F102" s="1271"/>
      <c r="G102" s="1272" t="s">
        <v>405</v>
      </c>
      <c r="H102" s="1273"/>
      <c r="I102" s="733"/>
      <c r="J102" s="714" t="str">
        <f t="shared" si="3"/>
        <v>Don't know</v>
      </c>
      <c r="K102" s="664"/>
      <c r="L102" s="663"/>
      <c r="M102" s="693"/>
      <c r="N102" s="663"/>
      <c r="O102" s="664"/>
      <c r="P102" s="664"/>
      <c r="Q102" s="663"/>
      <c r="R102" s="663"/>
      <c r="S102" s="663"/>
      <c r="T102" s="731" t="str">
        <f t="shared" si="4"/>
        <v>Not applicable</v>
      </c>
      <c r="U102" s="732"/>
      <c r="V102" s="673"/>
      <c r="W102" s="674"/>
      <c r="X102" s="674"/>
      <c r="Y102" s="691"/>
      <c r="Z102" s="692"/>
      <c r="AA102" s="676"/>
    </row>
    <row r="103" spans="1:27" s="244" customFormat="1" ht="75">
      <c r="A103" s="1186" t="s">
        <v>1586</v>
      </c>
      <c r="B103" s="1274"/>
      <c r="C103" s="1275"/>
      <c r="D103" s="1276" t="s">
        <v>622</v>
      </c>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t="str">
        <f>D103</f>
        <v>Currently there are no restrictions.</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229"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229"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15.75" thickBot="1">
      <c r="A108" s="355"/>
      <c r="B108" s="1265" t="s">
        <v>1592</v>
      </c>
      <c r="C108" s="1265"/>
      <c r="D108" s="264" t="s">
        <v>399</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59" t="s">
        <v>399</v>
      </c>
      <c r="H111" s="1331"/>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59" t="s">
        <v>399</v>
      </c>
      <c r="H112" s="1331"/>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59" t="s">
        <v>406</v>
      </c>
      <c r="H113" s="1331"/>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165" t="s">
        <v>406</v>
      </c>
      <c r="E114" s="1166"/>
      <c r="F114" s="1166"/>
      <c r="G114" s="1166"/>
      <c r="H114" s="1167"/>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59" t="s">
        <v>395</v>
      </c>
      <c r="H116" s="1331"/>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59" t="s">
        <v>399</v>
      </c>
      <c r="H117" s="1331"/>
      <c r="I117" s="688"/>
      <c r="J117" s="714" t="str">
        <f t="shared" si="5"/>
        <v>No</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59" t="s">
        <v>395</v>
      </c>
      <c r="H118" s="1331"/>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59" t="s">
        <v>395</v>
      </c>
      <c r="H119" s="1331"/>
      <c r="I119" s="688"/>
      <c r="J119" s="714" t="str">
        <f t="shared" si="5"/>
        <v>Yes</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59" t="s">
        <v>395</v>
      </c>
      <c r="H120" s="1331"/>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59" t="s">
        <v>395</v>
      </c>
      <c r="H121" s="1331"/>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59" t="s">
        <v>399</v>
      </c>
      <c r="H122" s="1331"/>
      <c r="I122" s="688"/>
      <c r="J122" s="714" t="str">
        <f t="shared" si="5"/>
        <v>No</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59" t="s">
        <v>399</v>
      </c>
      <c r="H123" s="1331"/>
      <c r="I123" s="688"/>
      <c r="J123" s="714" t="str">
        <f t="shared" si="5"/>
        <v>No</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59" t="s">
        <v>399</v>
      </c>
      <c r="H124" s="1331"/>
      <c r="I124" s="688"/>
      <c r="J124" s="714" t="str">
        <f>G124</f>
        <v>No</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59" t="s">
        <v>405</v>
      </c>
      <c r="H125" s="1331"/>
      <c r="I125" s="688"/>
      <c r="J125" s="714" t="str">
        <f t="shared" si="5"/>
        <v>Don't know</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322" t="s">
        <v>405</v>
      </c>
      <c r="G126" s="1323"/>
      <c r="H126" s="1324"/>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485">
        <v>2009</v>
      </c>
      <c r="G127" s="1326"/>
      <c r="H127" s="1327"/>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623</v>
      </c>
      <c r="E128" s="1317"/>
      <c r="F128" s="1317"/>
      <c r="G128" s="1317"/>
      <c r="H128" s="1318"/>
      <c r="I128" s="688"/>
      <c r="J128" s="741"/>
      <c r="K128" s="664" t="str">
        <f>A128</f>
        <v xml:space="preserve">D11. Name of the list(s)
</v>
      </c>
      <c r="L128" s="664"/>
      <c r="M128" s="663"/>
      <c r="N128" s="663"/>
      <c r="O128" s="664" t="str">
        <f>D128</f>
        <v>Official List of Essential Medicines (version 10a)</v>
      </c>
      <c r="P128" s="663"/>
      <c r="Q128" s="742"/>
      <c r="R128" s="663"/>
      <c r="S128" s="679"/>
      <c r="T128" s="680"/>
      <c r="U128" s="680"/>
      <c r="V128" s="680"/>
      <c r="W128" s="681"/>
      <c r="X128" s="681"/>
      <c r="Y128" s="742"/>
      <c r="Z128" s="743"/>
      <c r="AA128" s="676"/>
    </row>
    <row r="129" spans="1:27" s="265" customFormat="1" ht="30">
      <c r="A129" s="1179" t="s">
        <v>1637</v>
      </c>
      <c r="B129" s="1163"/>
      <c r="C129" s="1164"/>
      <c r="D129" s="1170" t="s">
        <v>624</v>
      </c>
      <c r="E129" s="1171"/>
      <c r="F129" s="1171"/>
      <c r="G129" s="1171"/>
      <c r="H129" s="1172"/>
      <c r="I129" s="688"/>
      <c r="J129" s="741"/>
      <c r="K129" s="664" t="str">
        <f>A129</f>
        <v xml:space="preserve">D12. Notes about the list(s)
</v>
      </c>
      <c r="L129" s="664"/>
      <c r="M129" s="663"/>
      <c r="N129" s="663"/>
      <c r="O129" s="664" t="str">
        <f>D129</f>
        <v xml:space="preserve">The official list has had addenda added in the last 3 years.  </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t="s">
        <v>406</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406</v>
      </c>
      <c r="H132" s="1225"/>
      <c r="I132" s="688"/>
      <c r="J132" s="714" t="str">
        <f>G132</f>
        <v>Not applicable</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406</v>
      </c>
      <c r="H133" s="1225"/>
      <c r="I133" s="688"/>
      <c r="J133" s="714" t="str">
        <f>G133</f>
        <v>Not applicable</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406</v>
      </c>
      <c r="H134" s="1225"/>
      <c r="I134" s="688"/>
      <c r="J134" s="714" t="str">
        <f>G134</f>
        <v>Not applicable</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406</v>
      </c>
      <c r="H135" s="1225"/>
      <c r="I135" s="688"/>
      <c r="J135" s="714" t="str">
        <f>G135</f>
        <v>Not applicable</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15.75" customHeight="1" thickBot="1">
      <c r="A136" s="291" t="s">
        <v>1617</v>
      </c>
      <c r="B136" s="1163" t="s">
        <v>1618</v>
      </c>
      <c r="C136" s="1164"/>
      <c r="D136" s="1236" t="s">
        <v>603</v>
      </c>
      <c r="E136" s="1237"/>
      <c r="F136" s="1237"/>
      <c r="G136" s="1237"/>
      <c r="H136" s="1238"/>
      <c r="I136" s="688"/>
      <c r="J136" s="741"/>
      <c r="K136" s="664" t="str">
        <f>B136</f>
        <v>f. Notes about the Poverty Reduction Strategy Paper</v>
      </c>
      <c r="L136" s="664"/>
      <c r="M136" s="663"/>
      <c r="N136" s="663"/>
      <c r="O136" s="664" t="str">
        <f>D136</f>
        <v>Document not available on IMF's website</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395</v>
      </c>
      <c r="H138" s="1302"/>
      <c r="I138" s="686"/>
      <c r="J138" s="714" t="str">
        <f>G138</f>
        <v>Yes</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399</v>
      </c>
      <c r="H140" s="1225"/>
      <c r="I140" s="686"/>
      <c r="J140" s="714" t="str">
        <f t="shared" ref="J140:J148" si="7">G140</f>
        <v>No</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406</v>
      </c>
      <c r="H141" s="1225"/>
      <c r="I141" s="686"/>
      <c r="J141" s="714" t="str">
        <f t="shared" si="7"/>
        <v>Not applicable</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395</v>
      </c>
      <c r="H142" s="1225"/>
      <c r="I142" s="686"/>
      <c r="J142" s="714" t="str">
        <f t="shared" si="7"/>
        <v>Yes</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406</v>
      </c>
      <c r="H143" s="1225"/>
      <c r="I143" s="686"/>
      <c r="J143" s="714" t="str">
        <f t="shared" si="7"/>
        <v>Not applicable</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406</v>
      </c>
      <c r="H146" s="1225"/>
      <c r="I146" s="686"/>
      <c r="J146" s="714" t="str">
        <f t="shared" si="7"/>
        <v>Not applicable</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406</v>
      </c>
      <c r="H147" s="1225"/>
      <c r="I147" s="686"/>
      <c r="J147" s="714" t="str">
        <f t="shared" si="7"/>
        <v>Not applicable</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406</v>
      </c>
      <c r="H148" s="1225"/>
      <c r="I148" s="686"/>
      <c r="J148" s="714" t="str">
        <f t="shared" si="7"/>
        <v>Not applicable</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170" t="s">
        <v>445</v>
      </c>
      <c r="G149" s="1171"/>
      <c r="H149" s="1172"/>
      <c r="I149" s="686"/>
      <c r="J149" s="714"/>
      <c r="K149" s="664"/>
      <c r="L149" s="663"/>
      <c r="M149" s="664"/>
      <c r="N149" s="663"/>
      <c r="O149" s="663"/>
      <c r="P149" s="663"/>
      <c r="Q149" s="664" t="str">
        <f>F149</f>
        <v>01/12-12/12</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625</v>
      </c>
      <c r="G150" s="1171"/>
      <c r="H150" s="1172"/>
      <c r="I150" s="686"/>
      <c r="J150" s="714"/>
      <c r="K150" s="664"/>
      <c r="L150" s="664"/>
      <c r="M150" s="663"/>
      <c r="N150" s="663"/>
      <c r="O150" s="663"/>
      <c r="P150" s="663"/>
      <c r="Q150" s="664" t="str">
        <f>F150</f>
        <v>Ministry of Health's Vertical Program Module for family planning</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399</v>
      </c>
      <c r="H152" s="1312"/>
      <c r="I152" s="686"/>
      <c r="J152" s="714" t="str">
        <f>G152</f>
        <v>No</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23" t="s">
        <v>395</v>
      </c>
      <c r="H153" s="1225"/>
      <c r="I153" s="686"/>
      <c r="J153" s="670" t="str">
        <f>G153</f>
        <v>Yes</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75.75" thickBot="1">
      <c r="A154" s="1303" t="s">
        <v>1641</v>
      </c>
      <c r="B154" s="1304"/>
      <c r="C154" s="1305"/>
      <c r="D154" s="1306" t="s">
        <v>626</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0E00-000000000000}">
      <formula1>$W$1:$W$3</formula1>
    </dataValidation>
    <dataValidation type="list" allowBlank="1" showInputMessage="1" showErrorMessage="1" errorTitle="Choose from dropdown" error="Please choose from the dropdown list." prompt="Please select from the dropdown list." sqref="H12 H82" xr:uid="{00000000-0002-0000-0E00-000001000000}">
      <formula1>$W$1:$W$3</formula1>
    </dataValidation>
    <dataValidation type="list" allowBlank="1" showInputMessage="1" showErrorMessage="1" error="Please choose from the dropdown list." sqref="H24" xr:uid="{00000000-0002-0000-0E00-000002000000}">
      <formula1>$O$1:$O$6</formula1>
    </dataValidation>
    <dataValidation type="list" allowBlank="1" showErrorMessage="1" error="Please choose from the dropdown list." sqref="H38" xr:uid="{00000000-0002-0000-0E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0E00-000004000000}">
      <formula1>$W$1:$W$4</formula1>
    </dataValidation>
    <dataValidation type="list" allowBlank="1" showInputMessage="1" showErrorMessage="1" errorTitle="Choose from dropdown" error="Please choose from the dropdown list." prompt="Please select from the dropdown list." sqref="G138 D15 D68" xr:uid="{00000000-0002-0000-0E00-000005000000}">
      <formula1>$W$1:$W$4</formula1>
    </dataValidation>
    <dataValidation type="list" allowBlank="1" showInputMessage="1" showErrorMessage="1" error="Please choose from the dropdown list." sqref="F61:H61" xr:uid="{00000000-0002-0000-0E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E00-000007000000}">
      <formula1>$N$1:$N$2</formula1>
    </dataValidation>
    <dataValidation type="list" allowBlank="1" showErrorMessage="1" errorTitle="Choose from dropdown" error="Please choose from the dropdown list." sqref="F28" xr:uid="{00000000-0002-0000-0E00-000008000000}">
      <formula1>$Y$1:$Y$13</formula1>
    </dataValidation>
    <dataValidation type="list" allowBlank="1" showInputMessage="1" showErrorMessage="1" errorTitle="Choose from dropdown" error="Please choose from the dropdown list." sqref="H28" xr:uid="{00000000-0002-0000-0E00-000009000000}">
      <formula1>$Y$1:$Y$13</formula1>
    </dataValidation>
    <dataValidation type="list" allowBlank="1" showInputMessage="1" prompt="Please select from the dropdown list if possible. If you cannot find a provider cadre that fits, you may write it in." sqref="D95:H95" xr:uid="{00000000-0002-0000-0E00-00000A000000}">
      <formula1>$Q$1:$Q$9</formula1>
    </dataValidation>
    <dataValidation type="list" allowBlank="1" prompt="Please choose from the dropdown if possible. If you cannot find a cadre that fits what you are looking for, you may write it in." sqref="D96:H102" xr:uid="{00000000-0002-0000-0E00-00000B000000}">
      <formula1>$Q$1:$Q$9</formula1>
    </dataValidation>
  </dataValidations>
  <hyperlinks>
    <hyperlink ref="A5" location="Introduction!A1" display="To jump to the Introduction sheet, click here." xr:uid="{00000000-0004-0000-0E00-000000000000}"/>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D183"/>
  <sheetViews>
    <sheetView showGridLines="0" view="pageBreakPreview"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row>
    <row r="2" spans="1:134" s="234" customFormat="1" ht="15.75" customHeight="1">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row>
    <row r="6" spans="1:134" ht="15.75" hidden="1" customHeight="1">
      <c r="D6" s="280"/>
      <c r="E6" s="280"/>
      <c r="F6" s="280"/>
      <c r="G6" s="281"/>
      <c r="H6" s="282"/>
      <c r="I6" s="42"/>
      <c r="O6" s="21" t="s">
        <v>406</v>
      </c>
      <c r="Q6" s="21" t="s">
        <v>442</v>
      </c>
      <c r="R6" s="7" t="s">
        <v>406</v>
      </c>
      <c r="Y6" s="240" t="s">
        <v>482</v>
      </c>
    </row>
    <row r="7" spans="1:134" ht="24.75" customHeight="1">
      <c r="A7" s="625" t="s">
        <v>1632</v>
      </c>
      <c r="D7" s="625"/>
      <c r="E7" s="625"/>
      <c r="F7" s="625"/>
      <c r="G7" s="625"/>
      <c r="H7" s="625"/>
      <c r="I7" s="8"/>
      <c r="J7" s="39"/>
      <c r="N7" s="7"/>
      <c r="Q7" s="207" t="s">
        <v>415</v>
      </c>
      <c r="T7" s="68"/>
      <c r="X7" s="626" t="str">
        <f>A7</f>
        <v>Contraceptive Security (CS) Indicators Data, 2013</v>
      </c>
      <c r="Y7" s="240" t="s">
        <v>481</v>
      </c>
    </row>
    <row r="8" spans="1:134" ht="37.5" customHeight="1">
      <c r="A8" s="1601" t="s">
        <v>1740</v>
      </c>
      <c r="B8" s="1168"/>
      <c r="C8" s="1168"/>
      <c r="D8" s="627"/>
      <c r="E8" s="627"/>
      <c r="F8" s="627"/>
      <c r="G8" s="628"/>
      <c r="H8" s="629"/>
      <c r="I8" s="6"/>
      <c r="J8" s="39"/>
      <c r="K8" s="630" t="str">
        <f>A8</f>
        <v>Country: Ethiopia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t="s">
        <v>1741</v>
      </c>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row>
    <row r="12" spans="1:134" s="244" customFormat="1" ht="45">
      <c r="A12" s="1160" t="s">
        <v>1461</v>
      </c>
      <c r="B12" s="1161"/>
      <c r="C12" s="1161"/>
      <c r="D12" s="1161"/>
      <c r="E12" s="1161"/>
      <c r="F12" s="1161"/>
      <c r="G12" s="1162"/>
      <c r="H12" s="362"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DS12" s="245"/>
      <c r="DT12" s="245"/>
      <c r="DU12" s="245"/>
      <c r="DV12" s="245"/>
      <c r="DW12" s="245"/>
      <c r="DX12" s="245"/>
      <c r="DY12" s="245"/>
      <c r="DZ12" s="245"/>
      <c r="EA12" s="245"/>
      <c r="EB12" s="245"/>
      <c r="EC12" s="246"/>
      <c r="ED12" s="246"/>
    </row>
    <row r="13" spans="1:134" s="244" customFormat="1">
      <c r="A13" s="288"/>
      <c r="B13" s="1163" t="s">
        <v>1462</v>
      </c>
      <c r="C13" s="1164"/>
      <c r="D13" s="1635" t="s">
        <v>627</v>
      </c>
      <c r="E13" s="1636"/>
      <c r="F13" s="1636"/>
      <c r="G13" s="1636"/>
      <c r="H13" s="1637"/>
      <c r="I13" s="6"/>
      <c r="J13" s="25"/>
      <c r="K13" s="7" t="str">
        <f>B13</f>
        <v>a. What is the name of the committee?</v>
      </c>
      <c r="L13" s="31" t="str">
        <f>D13</f>
        <v>Family Planning Technical Working Group (FPTWG)</v>
      </c>
      <c r="M13" s="21"/>
      <c r="N13" s="21"/>
      <c r="O13" s="24" t="str">
        <f>D13</f>
        <v>Family Planning Technical Working Group (FPTWG)</v>
      </c>
      <c r="P13" s="21"/>
      <c r="Q13" s="21"/>
      <c r="R13" s="21"/>
      <c r="S13" s="21"/>
      <c r="T13" s="16"/>
      <c r="U13" s="16"/>
      <c r="V13" s="16"/>
      <c r="W13" s="44"/>
      <c r="X13" s="44"/>
      <c r="Y13" s="45" t="s">
        <v>405</v>
      </c>
      <c r="Z13" s="52"/>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DS14" s="245"/>
      <c r="DT14" s="245"/>
      <c r="DU14" s="245"/>
      <c r="DV14" s="246"/>
      <c r="DW14" s="246"/>
      <c r="DX14" s="246"/>
      <c r="DY14" s="246"/>
      <c r="DZ14" s="246"/>
      <c r="EA14" s="246"/>
      <c r="EB14" s="246"/>
      <c r="EC14" s="246"/>
      <c r="ED14" s="246"/>
    </row>
    <row r="15" spans="1:134" s="244" customFormat="1" ht="45">
      <c r="A15" s="289"/>
      <c r="B15" s="1177" t="s">
        <v>1464</v>
      </c>
      <c r="C15" s="1178"/>
      <c r="D15" s="1020" t="s">
        <v>395</v>
      </c>
      <c r="E15" s="290" t="s">
        <v>1465</v>
      </c>
      <c r="F15" s="1638" t="s">
        <v>628</v>
      </c>
      <c r="G15" s="1639"/>
      <c r="H15" s="1640"/>
      <c r="I15" s="6"/>
      <c r="J15" s="25"/>
      <c r="K15" s="7" t="str">
        <f t="shared" ref="K15:K23" si="0">B15</f>
        <v>a. Social marketing</v>
      </c>
      <c r="L15" s="21"/>
      <c r="M15" s="21"/>
      <c r="N15" s="21"/>
      <c r="O15" s="7"/>
      <c r="P15" s="21"/>
      <c r="Q15" s="7" t="str">
        <f t="shared" ref="Q15:Q23" si="1">F15</f>
        <v>DKT</v>
      </c>
      <c r="R15" s="21"/>
      <c r="S15" s="21"/>
      <c r="T15" s="16"/>
      <c r="U15" s="16"/>
      <c r="V15" s="16"/>
      <c r="W15" s="44"/>
      <c r="X15" s="44"/>
      <c r="Y15" s="45"/>
      <c r="Z15" s="52"/>
      <c r="DS15" s="245"/>
      <c r="DT15" s="245"/>
      <c r="DU15" s="245"/>
      <c r="DV15" s="245"/>
      <c r="DW15" s="245"/>
      <c r="DX15" s="245"/>
      <c r="DY15" s="245"/>
      <c r="DZ15" s="245"/>
      <c r="EA15" s="245"/>
      <c r="EB15" s="245"/>
      <c r="EC15" s="246"/>
      <c r="ED15" s="246"/>
    </row>
    <row r="16" spans="1:134" s="244" customFormat="1" ht="75">
      <c r="A16" s="291"/>
      <c r="B16" s="1163" t="s">
        <v>1466</v>
      </c>
      <c r="C16" s="1164"/>
      <c r="D16" s="1020" t="s">
        <v>395</v>
      </c>
      <c r="E16" s="292" t="s">
        <v>1465</v>
      </c>
      <c r="F16" s="1638" t="s">
        <v>629</v>
      </c>
      <c r="G16" s="1639"/>
      <c r="H16" s="1640"/>
      <c r="I16" s="6"/>
      <c r="J16" s="25"/>
      <c r="K16" s="7" t="str">
        <f t="shared" si="0"/>
        <v>b. NGO (for example: service delivery, advocacy, Planned Parenthood affiliate, Marie Stopes affiliate, faith-based organizations, etc.)</v>
      </c>
      <c r="L16" s="21"/>
      <c r="M16" s="21"/>
      <c r="N16" s="21"/>
      <c r="O16" s="7"/>
      <c r="P16" s="21"/>
      <c r="Q16" s="7"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21"/>
      <c r="S16" s="21"/>
      <c r="T16" s="16"/>
      <c r="U16" s="16"/>
      <c r="V16" s="16"/>
      <c r="W16" s="44"/>
      <c r="X16" s="44"/>
      <c r="Y16" s="45"/>
      <c r="Z16" s="52"/>
      <c r="DS16" s="245"/>
      <c r="DT16" s="245"/>
      <c r="DU16" s="245"/>
      <c r="DV16" s="245"/>
      <c r="DW16" s="245"/>
      <c r="DX16" s="245"/>
      <c r="DY16" s="245"/>
      <c r="DZ16" s="245"/>
      <c r="EA16" s="245"/>
      <c r="EB16" s="245"/>
      <c r="EC16" s="246"/>
      <c r="ED16" s="246"/>
    </row>
    <row r="17" spans="1:134" s="244" customFormat="1" ht="45">
      <c r="A17" s="291"/>
      <c r="B17" s="1163" t="s">
        <v>1467</v>
      </c>
      <c r="C17" s="1164"/>
      <c r="D17" s="1020" t="s">
        <v>399</v>
      </c>
      <c r="E17" s="292" t="s">
        <v>1465</v>
      </c>
      <c r="F17" s="1638"/>
      <c r="G17" s="1639"/>
      <c r="H17" s="1640"/>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DS17" s="245"/>
      <c r="DT17" s="245"/>
      <c r="DU17" s="245"/>
      <c r="DV17" s="245"/>
      <c r="DW17" s="245"/>
      <c r="DX17" s="245"/>
      <c r="DY17" s="245"/>
      <c r="DZ17" s="245"/>
      <c r="EA17" s="245"/>
      <c r="EB17" s="245"/>
      <c r="EC17" s="245"/>
      <c r="ED17" s="246"/>
    </row>
    <row r="18" spans="1:134" s="244" customFormat="1" ht="45">
      <c r="A18" s="291"/>
      <c r="B18" s="1163" t="s">
        <v>1468</v>
      </c>
      <c r="C18" s="1164"/>
      <c r="D18" s="1020" t="s">
        <v>395</v>
      </c>
      <c r="E18" s="292" t="s">
        <v>1469</v>
      </c>
      <c r="F18" s="1638" t="s">
        <v>630</v>
      </c>
      <c r="G18" s="1639"/>
      <c r="H18" s="1640"/>
      <c r="I18" s="6"/>
      <c r="J18" s="25"/>
      <c r="K18" s="7" t="str">
        <f t="shared" si="0"/>
        <v>d. Donors</v>
      </c>
      <c r="L18" s="21"/>
      <c r="M18" s="21"/>
      <c r="N18" s="21"/>
      <c r="O18" s="7"/>
      <c r="P18" s="21"/>
      <c r="Q18" s="7" t="str">
        <f t="shared" si="1"/>
        <v>USAID, Packard Foundation</v>
      </c>
      <c r="R18" s="21"/>
      <c r="S18" s="21"/>
      <c r="T18" s="16"/>
      <c r="U18" s="16"/>
      <c r="V18" s="16"/>
      <c r="W18" s="44"/>
      <c r="X18" s="44"/>
      <c r="Y18" s="45"/>
      <c r="Z18" s="52"/>
      <c r="DS18" s="245"/>
      <c r="DT18" s="245"/>
      <c r="DU18" s="245"/>
      <c r="DV18" s="245"/>
      <c r="DW18" s="245"/>
      <c r="DX18" s="245"/>
      <c r="DY18" s="245"/>
      <c r="DZ18" s="245"/>
      <c r="EA18" s="245"/>
      <c r="EB18" s="245"/>
      <c r="EC18" s="245"/>
      <c r="ED18" s="246"/>
    </row>
    <row r="19" spans="1:134" s="244" customFormat="1" ht="45">
      <c r="A19" s="291"/>
      <c r="B19" s="1163" t="s">
        <v>1470</v>
      </c>
      <c r="C19" s="1164"/>
      <c r="D19" s="1020" t="s">
        <v>395</v>
      </c>
      <c r="E19" s="292" t="s">
        <v>1471</v>
      </c>
      <c r="F19" s="1638" t="s">
        <v>631</v>
      </c>
      <c r="G19" s="1639"/>
      <c r="H19" s="1640"/>
      <c r="I19" s="6"/>
      <c r="J19" s="25"/>
      <c r="K19" s="7" t="str">
        <f t="shared" si="0"/>
        <v>e. UN agencies</v>
      </c>
      <c r="L19" s="21"/>
      <c r="M19" s="21"/>
      <c r="N19" s="21"/>
      <c r="O19" s="7"/>
      <c r="P19" s="21"/>
      <c r="Q19" s="7" t="str">
        <f t="shared" si="1"/>
        <v>UNFPA, WHO</v>
      </c>
      <c r="R19" s="21"/>
      <c r="S19" s="21"/>
      <c r="T19" s="16"/>
      <c r="U19" s="16"/>
      <c r="V19" s="16"/>
      <c r="W19" s="44"/>
      <c r="X19" s="44"/>
      <c r="Y19" s="45"/>
      <c r="Z19" s="52"/>
      <c r="DS19" s="245"/>
      <c r="DT19" s="245"/>
      <c r="DU19" s="245"/>
      <c r="DV19" s="246"/>
      <c r="DW19" s="246"/>
      <c r="DX19" s="246"/>
      <c r="DY19" s="246"/>
      <c r="DZ19" s="246"/>
      <c r="EA19" s="246"/>
      <c r="EB19" s="246"/>
      <c r="EC19" s="246"/>
      <c r="ED19" s="246"/>
    </row>
    <row r="20" spans="1:134" s="244" customFormat="1" ht="45">
      <c r="A20" s="291"/>
      <c r="B20" s="1163" t="s">
        <v>1472</v>
      </c>
      <c r="C20" s="1164"/>
      <c r="D20" s="1020" t="s">
        <v>395</v>
      </c>
      <c r="E20" s="292" t="s">
        <v>1473</v>
      </c>
      <c r="F20" s="1638" t="s">
        <v>632</v>
      </c>
      <c r="G20" s="1639"/>
      <c r="H20" s="1640"/>
      <c r="I20" s="6"/>
      <c r="J20" s="25"/>
      <c r="K20" s="7" t="str">
        <f t="shared" si="0"/>
        <v>f. Ministry of Health (for example: logistics, reproductive health, family planning, maternal and child health, HIV/AIDS, pharmacy units, etc.)</v>
      </c>
      <c r="L20" s="21"/>
      <c r="M20" s="21"/>
      <c r="N20" s="21"/>
      <c r="O20" s="7"/>
      <c r="P20" s="21"/>
      <c r="Q20" s="18" t="str">
        <f t="shared" si="1"/>
        <v>Urban Health Promotion and Disease Prevention Directorate &amp; Maternal Newborn and Child Health Coordinator</v>
      </c>
      <c r="R20" s="21"/>
      <c r="S20" s="21"/>
      <c r="T20" s="16"/>
      <c r="U20" s="16"/>
      <c r="V20" s="16"/>
      <c r="W20" s="44"/>
      <c r="X20" s="44"/>
      <c r="Y20" s="45"/>
      <c r="Z20" s="52"/>
      <c r="DS20" s="245"/>
      <c r="DT20" s="245"/>
      <c r="DU20" s="245"/>
      <c r="DV20" s="246"/>
      <c r="DW20" s="246"/>
      <c r="DX20" s="246"/>
      <c r="DY20" s="246"/>
      <c r="DZ20" s="246"/>
      <c r="EA20" s="246"/>
      <c r="ED20" s="246"/>
    </row>
    <row r="21" spans="1:134" s="244" customFormat="1">
      <c r="A21" s="291"/>
      <c r="B21" s="1177" t="s">
        <v>1474</v>
      </c>
      <c r="C21" s="1177"/>
      <c r="D21" s="1020" t="s">
        <v>399</v>
      </c>
      <c r="E21" s="292" t="s">
        <v>1475</v>
      </c>
      <c r="F21" s="1638"/>
      <c r="G21" s="1639"/>
      <c r="H21" s="1640"/>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row>
    <row r="22" spans="1:134" s="244" customFormat="1" ht="30">
      <c r="A22" s="291"/>
      <c r="B22" s="1177" t="s">
        <v>1476</v>
      </c>
      <c r="C22" s="1177"/>
      <c r="D22" s="1020" t="s">
        <v>395</v>
      </c>
      <c r="E22" s="292" t="s">
        <v>1475</v>
      </c>
      <c r="F22" s="1638" t="s">
        <v>633</v>
      </c>
      <c r="G22" s="1639"/>
      <c r="H22" s="1640"/>
      <c r="I22" s="6"/>
      <c r="J22" s="25"/>
      <c r="K22" s="7" t="str">
        <f t="shared" si="0"/>
        <v xml:space="preserve">h. Ministry of Finance or Ministry of Planning </v>
      </c>
      <c r="L22" s="21"/>
      <c r="M22" s="21"/>
      <c r="N22" s="21"/>
      <c r="O22" s="7"/>
      <c r="P22" s="21"/>
      <c r="Q22" s="7" t="str">
        <f t="shared" si="1"/>
        <v>Population Department of Ministry of Finance and Economic Development (MOFED)</v>
      </c>
      <c r="R22" s="21"/>
      <c r="S22" s="21"/>
      <c r="T22" s="16"/>
      <c r="U22" s="16"/>
      <c r="V22" s="16"/>
      <c r="W22" s="44"/>
      <c r="X22" s="44"/>
      <c r="Y22" s="45"/>
      <c r="Z22" s="52"/>
    </row>
    <row r="23" spans="1:134" s="247" customFormat="1">
      <c r="A23" s="291"/>
      <c r="B23" s="1177" t="s">
        <v>1477</v>
      </c>
      <c r="C23" s="1177"/>
      <c r="D23" s="1020" t="s">
        <v>395</v>
      </c>
      <c r="E23" s="292" t="s">
        <v>1475</v>
      </c>
      <c r="F23" s="1638" t="s">
        <v>634</v>
      </c>
      <c r="G23" s="1639"/>
      <c r="H23" s="1640"/>
      <c r="I23" s="6"/>
      <c r="J23" s="25"/>
      <c r="K23" s="39" t="str">
        <f t="shared" si="0"/>
        <v>i. Other (for example: partners)</v>
      </c>
      <c r="L23" s="25"/>
      <c r="M23" s="25"/>
      <c r="N23" s="25"/>
      <c r="O23" s="39"/>
      <c r="P23" s="25"/>
      <c r="Q23" s="39" t="str">
        <f t="shared" si="1"/>
        <v>JHIPIEGO/ACCESS</v>
      </c>
      <c r="R23" s="25"/>
      <c r="S23" s="25"/>
      <c r="T23" s="25"/>
      <c r="U23" s="25"/>
      <c r="V23" s="25"/>
      <c r="W23" s="64"/>
      <c r="X23" s="64"/>
      <c r="Y23" s="63"/>
      <c r="Z23" s="63"/>
    </row>
    <row r="24" spans="1:134" s="244" customFormat="1">
      <c r="A24" s="1179" t="s">
        <v>1478</v>
      </c>
      <c r="B24" s="1163"/>
      <c r="C24" s="1163"/>
      <c r="D24" s="1163"/>
      <c r="E24" s="1163"/>
      <c r="F24" s="1163"/>
      <c r="G24" s="1163"/>
      <c r="H24" s="302" t="s">
        <v>635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row>
    <row r="25" spans="1:134" s="244" customFormat="1">
      <c r="A25" s="1180" t="s">
        <v>1479</v>
      </c>
      <c r="B25" s="1181"/>
      <c r="C25" s="1181"/>
      <c r="D25" s="1177"/>
      <c r="E25" s="1177"/>
      <c r="F25" s="1177"/>
      <c r="G25" s="1182"/>
      <c r="H25" s="350"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row>
    <row r="26" spans="1:134" s="244" customFormat="1" ht="129" thickBot="1">
      <c r="A26" s="1183" t="s">
        <v>1480</v>
      </c>
      <c r="B26" s="1184"/>
      <c r="C26" s="1185"/>
      <c r="D26" s="293" t="s">
        <v>395</v>
      </c>
      <c r="E26" s="294" t="s">
        <v>1481</v>
      </c>
      <c r="F26" s="295" t="s">
        <v>636</v>
      </c>
      <c r="G26" s="296" t="s">
        <v>1482</v>
      </c>
      <c r="H26" s="631" t="s">
        <v>637</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row>
    <row r="29" spans="1:134" s="244" customFormat="1" ht="75">
      <c r="A29" s="1179" t="s">
        <v>1486</v>
      </c>
      <c r="B29" s="1163"/>
      <c r="C29" s="1163"/>
      <c r="D29" s="1163"/>
      <c r="E29" s="1163"/>
      <c r="F29" s="1164"/>
      <c r="G29" s="1193">
        <v>34582421</v>
      </c>
      <c r="H29" s="1194"/>
      <c r="I29" s="10"/>
      <c r="J29" s="39">
        <f>G29</f>
        <v>34582421</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row>
    <row r="30" spans="1:134" s="244" customFormat="1" ht="73.5">
      <c r="A30" s="1179" t="s">
        <v>1487</v>
      </c>
      <c r="B30" s="1163"/>
      <c r="C30" s="1163"/>
      <c r="D30" s="1163"/>
      <c r="E30" s="300" t="s">
        <v>485</v>
      </c>
      <c r="F30" s="301" t="s">
        <v>1488</v>
      </c>
      <c r="G30" s="1195" t="s">
        <v>638</v>
      </c>
      <c r="H30" s="1196"/>
      <c r="I30" s="10"/>
      <c r="J30" s="39" t="str">
        <f>G30</f>
        <v xml:space="preserve">The FMOH and PFSA with the technical assistance from the USAID | DELIVER PROJECT </v>
      </c>
      <c r="K30" s="7"/>
      <c r="L30" s="21"/>
      <c r="M30" s="37" t="str">
        <f>E30</f>
        <v>07/11-06/12</v>
      </c>
      <c r="N30" s="21"/>
      <c r="O30" s="21"/>
      <c r="P30" s="21"/>
      <c r="Q30" s="21"/>
      <c r="R30" s="21"/>
      <c r="S30" s="21"/>
      <c r="T30" s="16"/>
      <c r="U30" s="16"/>
      <c r="V30" s="16"/>
      <c r="W30" s="44"/>
      <c r="X30" s="44"/>
      <c r="Y30" s="48" t="str">
        <f>A30</f>
        <v>B3. One-year time period covered by the forecast/quantification amount noted in B2 (mm/yy-mm/yy)
(should ideally be FY '11-'12)</v>
      </c>
      <c r="Z30" s="52"/>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s="226"/>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s="226"/>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s="226"/>
    </row>
    <row r="35" spans="1:27" s="244" customFormat="1" ht="60">
      <c r="A35" s="291"/>
      <c r="B35" s="1187" t="s">
        <v>1497</v>
      </c>
      <c r="C35" s="1187"/>
      <c r="D35" s="1188"/>
      <c r="E35" s="307">
        <v>711111</v>
      </c>
      <c r="F35" s="308" t="s">
        <v>485</v>
      </c>
      <c r="G35" s="309" t="s">
        <v>639</v>
      </c>
      <c r="H35" s="310" t="s">
        <v>640</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s="632"/>
    </row>
    <row r="36" spans="1:27" s="244" customFormat="1" ht="75">
      <c r="A36" s="291"/>
      <c r="B36" s="1187" t="s">
        <v>1498</v>
      </c>
      <c r="C36" s="1187"/>
      <c r="D36" s="1188"/>
      <c r="E36" s="307">
        <v>16200000</v>
      </c>
      <c r="F36" s="308" t="s">
        <v>485</v>
      </c>
      <c r="G36" s="309" t="s">
        <v>641</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s="226"/>
    </row>
    <row r="37" spans="1:27" s="244" customFormat="1" ht="210">
      <c r="A37" s="311"/>
      <c r="B37" s="1184" t="s">
        <v>1499</v>
      </c>
      <c r="C37" s="1184"/>
      <c r="D37" s="1185"/>
      <c r="E37" s="312">
        <f>E35+E36</f>
        <v>16911111</v>
      </c>
      <c r="F37" s="313"/>
      <c r="G37" s="313"/>
      <c r="H37" s="534" t="s">
        <v>642</v>
      </c>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s="633"/>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s="226"/>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s="226"/>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s="226"/>
    </row>
    <row r="41" spans="1:27" s="244" customFormat="1" ht="90">
      <c r="A41" s="303"/>
      <c r="B41" s="1163" t="s">
        <v>1507</v>
      </c>
      <c r="C41" s="1164"/>
      <c r="D41" s="1037" t="s">
        <v>395</v>
      </c>
      <c r="E41" s="307">
        <v>400000</v>
      </c>
      <c r="F41" s="316" t="s">
        <v>485</v>
      </c>
      <c r="G41" s="317" t="s">
        <v>639</v>
      </c>
      <c r="H41" s="310" t="s">
        <v>644</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s="226"/>
    </row>
    <row r="42" spans="1:27" s="244" customFormat="1" ht="30">
      <c r="A42" s="303"/>
      <c r="B42" s="318"/>
      <c r="C42" s="319" t="s">
        <v>1508</v>
      </c>
      <c r="D42" s="1165" t="s">
        <v>643</v>
      </c>
      <c r="E42" s="1166"/>
      <c r="F42" s="1166"/>
      <c r="G42" s="1166"/>
      <c r="H42" s="1167"/>
      <c r="I42" s="29"/>
      <c r="J42" s="26"/>
      <c r="K42" s="7" t="str">
        <f>C42</f>
        <v>i. Specify source(s) of internally generated funds spent (for example, from taxes)</v>
      </c>
      <c r="L42" s="21"/>
      <c r="M42" s="21"/>
      <c r="N42" s="21"/>
      <c r="O42" s="24" t="str">
        <f>D42</f>
        <v xml:space="preserve">tax revenue </v>
      </c>
      <c r="P42" s="21"/>
      <c r="Q42" s="21"/>
      <c r="R42" s="21"/>
      <c r="S42" s="21"/>
      <c r="T42" s="16"/>
      <c r="U42" s="16"/>
      <c r="V42" s="16"/>
      <c r="W42" s="44"/>
      <c r="X42" s="44"/>
      <c r="Y42" s="45"/>
      <c r="Z42" s="52"/>
      <c r="AA42" s="226"/>
    </row>
    <row r="43" spans="1:27" s="244" customFormat="1" ht="78.75" customHeight="1">
      <c r="A43" s="303"/>
      <c r="B43" s="1163" t="s">
        <v>1509</v>
      </c>
      <c r="C43" s="1164"/>
      <c r="D43" s="1037" t="s">
        <v>395</v>
      </c>
      <c r="E43" s="307">
        <v>16200000</v>
      </c>
      <c r="F43" s="316" t="s">
        <v>485</v>
      </c>
      <c r="G43" s="309" t="s">
        <v>639</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s="226"/>
    </row>
    <row r="44" spans="1:27" s="244" customFormat="1" ht="30">
      <c r="A44" s="303"/>
      <c r="B44" s="318"/>
      <c r="C44" s="319" t="s">
        <v>1510</v>
      </c>
      <c r="D44" s="1165" t="s">
        <v>645</v>
      </c>
      <c r="E44" s="1166"/>
      <c r="F44" s="1166"/>
      <c r="G44" s="1166"/>
      <c r="H44" s="1167"/>
      <c r="I44" s="29"/>
      <c r="J44" s="26"/>
      <c r="K44" s="7" t="str">
        <f>C44</f>
        <v>i. Specify source(s) of other government funds spent (for example: basket funding or specific donor)</v>
      </c>
      <c r="L44" s="21"/>
      <c r="M44" s="21"/>
      <c r="N44" s="21"/>
      <c r="O44" s="24" t="str">
        <f>D44</f>
        <v xml:space="preserve">World Bank basket funding, MDG pooled fund </v>
      </c>
      <c r="P44" s="21"/>
      <c r="Q44" s="21"/>
      <c r="R44" s="21"/>
      <c r="S44" s="21"/>
      <c r="T44" s="16"/>
      <c r="U44" s="16"/>
      <c r="V44" s="16"/>
      <c r="W44" s="44"/>
      <c r="X44" s="44"/>
      <c r="Y44" s="45"/>
      <c r="Z44" s="52"/>
      <c r="AA44" s="226"/>
    </row>
    <row r="45" spans="1:27" s="244" customFormat="1" ht="165">
      <c r="A45" s="303"/>
      <c r="B45" s="1163" t="s">
        <v>1511</v>
      </c>
      <c r="C45" s="1164"/>
      <c r="D45" s="320"/>
      <c r="E45" s="321">
        <f>E41+E43</f>
        <v>16600000</v>
      </c>
      <c r="F45" s="322"/>
      <c r="G45" s="322"/>
      <c r="H45" s="310" t="s">
        <v>646</v>
      </c>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s="226"/>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s="22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s="226"/>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s="226"/>
    </row>
    <row r="49" spans="1:27" s="244" customFormat="1">
      <c r="A49" s="303"/>
      <c r="B49" s="1163" t="s">
        <v>1519</v>
      </c>
      <c r="C49" s="1164"/>
      <c r="D49" s="1037" t="s">
        <v>395</v>
      </c>
      <c r="E49" s="307">
        <v>21825214</v>
      </c>
      <c r="F49" s="316" t="s">
        <v>485</v>
      </c>
      <c r="G49" s="329" t="s">
        <v>647</v>
      </c>
      <c r="H49" s="330"/>
      <c r="I49" s="10"/>
      <c r="J49" s="26"/>
      <c r="K49" s="7" t="str">
        <f>B49</f>
        <v>a. In-kind donations of contraceptives</v>
      </c>
      <c r="L49" s="21"/>
      <c r="M49" s="21"/>
      <c r="N49" s="21"/>
      <c r="O49" s="24"/>
      <c r="P49" s="21"/>
      <c r="Q49" s="21"/>
      <c r="R49" s="21"/>
      <c r="S49" s="21"/>
      <c r="T49" s="16"/>
      <c r="U49" s="16"/>
      <c r="V49" s="16"/>
      <c r="W49" s="44"/>
      <c r="X49" s="44"/>
      <c r="Y49" s="45"/>
      <c r="Z49" s="52"/>
      <c r="AA49" s="632"/>
    </row>
    <row r="50" spans="1:27" s="244" customFormat="1">
      <c r="A50" s="303"/>
      <c r="B50" s="318"/>
      <c r="C50" s="319" t="s">
        <v>1520</v>
      </c>
      <c r="D50" s="1208" t="s">
        <v>410</v>
      </c>
      <c r="E50" s="1209"/>
      <c r="F50" s="1209"/>
      <c r="G50" s="1209"/>
      <c r="H50" s="1210"/>
      <c r="I50" s="260"/>
      <c r="J50" s="26"/>
      <c r="K50" s="7" t="str">
        <f>C50</f>
        <v xml:space="preserve">i. Specify source(s) of in-kind donations </v>
      </c>
      <c r="L50" s="21"/>
      <c r="M50" s="21"/>
      <c r="N50" s="21"/>
      <c r="O50" s="24" t="str">
        <f>D50</f>
        <v>USAID, UNFPA</v>
      </c>
      <c r="P50" s="21"/>
      <c r="Q50" s="21"/>
      <c r="R50" s="21"/>
      <c r="S50" s="21"/>
      <c r="T50" s="16"/>
      <c r="U50" s="16"/>
      <c r="V50" s="16"/>
      <c r="W50" s="44"/>
      <c r="X50" s="44"/>
      <c r="Y50" s="45"/>
      <c r="Z50" s="52"/>
      <c r="AA50" s="226"/>
    </row>
    <row r="51" spans="1:27" s="244" customFormat="1">
      <c r="A51" s="303"/>
      <c r="B51" s="1163" t="s">
        <v>1521</v>
      </c>
      <c r="C51" s="1164"/>
      <c r="D51" s="1037" t="s">
        <v>399</v>
      </c>
      <c r="E51" s="307">
        <v>0</v>
      </c>
      <c r="F51" s="316" t="s">
        <v>485</v>
      </c>
      <c r="G51" s="329" t="s">
        <v>647</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s="226"/>
    </row>
    <row r="52" spans="1:27" s="244" customFormat="1" ht="75">
      <c r="A52" s="303"/>
      <c r="B52" s="1163" t="s">
        <v>1522</v>
      </c>
      <c r="C52" s="1164"/>
      <c r="D52" s="1037" t="s">
        <v>399</v>
      </c>
      <c r="E52" s="307">
        <v>0</v>
      </c>
      <c r="F52" s="316" t="s">
        <v>485</v>
      </c>
      <c r="G52" s="329" t="s">
        <v>647</v>
      </c>
      <c r="H52" s="330" t="s">
        <v>648</v>
      </c>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s="226"/>
    </row>
    <row r="53" spans="1:27" s="244" customFormat="1" ht="45">
      <c r="A53" s="303"/>
      <c r="B53" s="1163" t="s">
        <v>1523</v>
      </c>
      <c r="C53" s="1164"/>
      <c r="D53" s="320"/>
      <c r="E53" s="321">
        <f>E49+E51+E52</f>
        <v>21825214</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s="226"/>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s="226"/>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s="226"/>
    </row>
    <row r="56" spans="1:27" s="244" customFormat="1" ht="150">
      <c r="A56" s="1204" t="s">
        <v>1525</v>
      </c>
      <c r="B56" s="1211"/>
      <c r="C56" s="1211"/>
      <c r="D56" s="1211"/>
      <c r="E56" s="1212"/>
      <c r="F56" s="332">
        <f>E45/(E45+E53)</f>
        <v>0.43200800391118188</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s="226"/>
    </row>
    <row r="57" spans="1:27" s="244" customFormat="1" ht="140.25" customHeight="1">
      <c r="A57" s="1199" t="s">
        <v>1527</v>
      </c>
      <c r="B57" s="1200"/>
      <c r="C57" s="1200"/>
      <c r="D57" s="1200"/>
      <c r="E57" s="1201"/>
      <c r="F57" s="332">
        <f>E41/E45</f>
        <v>2.4096385542168676E-2</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s="226"/>
    </row>
    <row r="58" spans="1:27" s="244" customFormat="1" ht="135">
      <c r="A58" s="1204" t="s">
        <v>1528</v>
      </c>
      <c r="B58" s="1861"/>
      <c r="C58" s="1861"/>
      <c r="D58" s="1861"/>
      <c r="E58" s="1862"/>
      <c r="F58" s="332">
        <f>(E45+E53)/G29</f>
        <v>1.1111198374457358</v>
      </c>
      <c r="G58" s="1202" t="s">
        <v>1742</v>
      </c>
      <c r="H58" s="1203"/>
      <c r="I58" s="10"/>
      <c r="J58" s="30" t="str">
        <f>G58</f>
        <v xml:space="preserve">Comments: Out of the total government expenditure, 6.6 million USD was allocated for 2010/11, though spent in 2011/12.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s="226"/>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s="226"/>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s="226"/>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s="226"/>
    </row>
    <row r="62" spans="1:27" s="244" customFormat="1">
      <c r="A62" s="291"/>
      <c r="B62" s="1163" t="s">
        <v>1532</v>
      </c>
      <c r="C62" s="1163"/>
      <c r="D62" s="1163"/>
      <c r="E62" s="1163"/>
      <c r="F62" s="1170" t="s">
        <v>650</v>
      </c>
      <c r="G62" s="1171"/>
      <c r="H62" s="1172"/>
      <c r="I62" s="10"/>
      <c r="J62" s="26"/>
      <c r="K62" s="7"/>
      <c r="L62" s="21"/>
      <c r="M62" s="38">
        <f>E62</f>
        <v>0</v>
      </c>
      <c r="N62" s="21"/>
      <c r="O62" s="21"/>
      <c r="P62" s="21"/>
      <c r="Q62" s="7" t="str">
        <f>F62</f>
        <v>Pharmacutical Fund and Supply Agency (PFSA)</v>
      </c>
      <c r="R62" s="24" t="str">
        <f>B62</f>
        <v>a. Specify entity</v>
      </c>
      <c r="S62" s="21"/>
      <c r="T62" s="16"/>
      <c r="U62" s="16"/>
      <c r="V62" s="16"/>
      <c r="W62" s="44"/>
      <c r="X62" s="44"/>
      <c r="Y62" s="45"/>
      <c r="Z62" s="52"/>
      <c r="AA62" s="226"/>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s="226"/>
    </row>
    <row r="64" spans="1:27" s="244" customFormat="1" ht="195">
      <c r="A64" s="1179" t="s">
        <v>1534</v>
      </c>
      <c r="B64" s="1163"/>
      <c r="C64" s="1164"/>
      <c r="D64" s="1170" t="s">
        <v>1743</v>
      </c>
      <c r="E64" s="1171"/>
      <c r="F64" s="1171"/>
      <c r="G64" s="1171"/>
      <c r="H64" s="1172"/>
      <c r="I64" s="6"/>
      <c r="J64" s="26"/>
      <c r="K64" s="7" t="str">
        <f>A64</f>
        <v xml:space="preserve">B15. Please note any additional comments about finance and procurement.
</v>
      </c>
      <c r="L64" s="21"/>
      <c r="M64" s="21"/>
      <c r="N64" s="21"/>
      <c r="O64" s="7" t="str">
        <f>D64</f>
        <v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Pharmacutical Fund &amp; Supply Agency (PFSA) has handled the procurement of contraceptives from Protection of Basic Services (PBS)II, MDG pooled funds, and internally generated funds, except for IUCDs. As part of the IUCD scale-up initative,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21"/>
      <c r="Q64" s="21"/>
      <c r="R64" s="7"/>
      <c r="S64" s="21"/>
      <c r="T64" s="16"/>
      <c r="U64" s="16"/>
      <c r="V64" s="16"/>
      <c r="W64" s="44"/>
      <c r="X64" s="44"/>
      <c r="Y64" s="45"/>
      <c r="Z64" s="52"/>
      <c r="AA64" s="226"/>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s="226"/>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s="22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s="226"/>
    </row>
    <row r="68" spans="1:27" s="244" customFormat="1" ht="30">
      <c r="A68" s="343"/>
      <c r="B68" s="1226" t="s">
        <v>1541</v>
      </c>
      <c r="C68" s="1227"/>
      <c r="D68" s="1641" t="s">
        <v>395</v>
      </c>
      <c r="E68" s="1641"/>
      <c r="F68" s="1023" t="s">
        <v>395</v>
      </c>
      <c r="G68" s="1023" t="s">
        <v>395</v>
      </c>
      <c r="H68" s="366"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s="226"/>
    </row>
    <row r="69" spans="1:27" s="244" customFormat="1">
      <c r="A69" s="344"/>
      <c r="B69" s="1226" t="s">
        <v>1542</v>
      </c>
      <c r="C69" s="1227"/>
      <c r="D69" s="1641" t="s">
        <v>395</v>
      </c>
      <c r="E69" s="1641"/>
      <c r="F69" s="1023" t="s">
        <v>395</v>
      </c>
      <c r="G69" s="1023" t="s">
        <v>395</v>
      </c>
      <c r="H69" s="366"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s="226"/>
    </row>
    <row r="70" spans="1:27" s="244" customFormat="1">
      <c r="A70" s="344"/>
      <c r="B70" s="1226" t="s">
        <v>1543</v>
      </c>
      <c r="C70" s="1227"/>
      <c r="D70" s="1641" t="s">
        <v>395</v>
      </c>
      <c r="E70" s="1641"/>
      <c r="F70" s="1023" t="s">
        <v>395</v>
      </c>
      <c r="G70" s="1023" t="s">
        <v>395</v>
      </c>
      <c r="H70" s="366"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s="226"/>
    </row>
    <row r="71" spans="1:27" s="244" customFormat="1">
      <c r="A71" s="344"/>
      <c r="B71" s="1226" t="s">
        <v>1544</v>
      </c>
      <c r="C71" s="1227"/>
      <c r="D71" s="1641" t="s">
        <v>395</v>
      </c>
      <c r="E71" s="1641"/>
      <c r="F71" s="1023" t="s">
        <v>395</v>
      </c>
      <c r="G71" s="1023" t="s">
        <v>395</v>
      </c>
      <c r="H71" s="366" t="s">
        <v>395</v>
      </c>
      <c r="I71" s="6"/>
      <c r="J71" s="26"/>
      <c r="K71" s="7" t="str">
        <f t="shared" si="2"/>
        <v>d. Implants (for example, Jadelle, Implanon)</v>
      </c>
      <c r="L71" s="21"/>
      <c r="M71" s="21"/>
      <c r="N71" s="21"/>
      <c r="O71" s="21"/>
      <c r="P71" s="21"/>
      <c r="Q71" s="21"/>
      <c r="R71" s="7"/>
      <c r="S71" s="21"/>
      <c r="T71" s="16"/>
      <c r="U71" s="16"/>
      <c r="V71" s="16"/>
      <c r="W71" s="44"/>
      <c r="X71" s="44"/>
      <c r="Y71" s="45"/>
      <c r="Z71" s="52"/>
      <c r="AA71" s="226"/>
    </row>
    <row r="72" spans="1:27" s="244" customFormat="1">
      <c r="A72" s="344"/>
      <c r="B72" s="1226" t="s">
        <v>1545</v>
      </c>
      <c r="C72" s="1227"/>
      <c r="D72" s="1641" t="s">
        <v>395</v>
      </c>
      <c r="E72" s="1641"/>
      <c r="F72" s="1023" t="s">
        <v>395</v>
      </c>
      <c r="G72" s="1023" t="s">
        <v>395</v>
      </c>
      <c r="H72" s="366"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s="226"/>
    </row>
    <row r="73" spans="1:27" s="244" customFormat="1">
      <c r="A73" s="344"/>
      <c r="B73" s="1226" t="s">
        <v>1546</v>
      </c>
      <c r="C73" s="1227"/>
      <c r="D73" s="1641" t="s">
        <v>395</v>
      </c>
      <c r="E73" s="1641"/>
      <c r="F73" s="1023" t="s">
        <v>395</v>
      </c>
      <c r="G73" s="1023" t="s">
        <v>395</v>
      </c>
      <c r="H73" s="366" t="s">
        <v>395</v>
      </c>
      <c r="I73" s="6"/>
      <c r="J73" s="26"/>
      <c r="K73" s="7" t="str">
        <f t="shared" si="2"/>
        <v>f. Male condoms</v>
      </c>
      <c r="L73" s="21"/>
      <c r="M73" s="21"/>
      <c r="N73" s="21"/>
      <c r="O73" s="21"/>
      <c r="P73" s="21"/>
      <c r="Q73" s="21"/>
      <c r="R73" s="7"/>
      <c r="S73" s="21"/>
      <c r="T73" s="16"/>
      <c r="U73" s="16"/>
      <c r="V73" s="16"/>
      <c r="W73" s="44"/>
      <c r="X73" s="44"/>
      <c r="Y73" s="45"/>
      <c r="Z73" s="52"/>
      <c r="AA73" s="226"/>
    </row>
    <row r="74" spans="1:27" s="244" customFormat="1">
      <c r="A74" s="344"/>
      <c r="B74" s="1226" t="s">
        <v>1547</v>
      </c>
      <c r="C74" s="1227"/>
      <c r="D74" s="1641" t="s">
        <v>399</v>
      </c>
      <c r="E74" s="1641"/>
      <c r="F74" s="1023" t="s">
        <v>399</v>
      </c>
      <c r="G74" s="1023" t="s">
        <v>399</v>
      </c>
      <c r="H74" s="366" t="s">
        <v>395</v>
      </c>
      <c r="I74" s="6"/>
      <c r="J74" s="26"/>
      <c r="K74" s="7" t="str">
        <f t="shared" si="2"/>
        <v>g. Female condoms</v>
      </c>
      <c r="L74" s="21"/>
      <c r="M74" s="21"/>
      <c r="N74" s="21"/>
      <c r="O74" s="21"/>
      <c r="P74" s="21"/>
      <c r="Q74" s="21"/>
      <c r="R74" s="7"/>
      <c r="S74" s="21"/>
      <c r="T74" s="16"/>
      <c r="U74" s="16"/>
      <c r="V74" s="16"/>
      <c r="W74" s="44"/>
      <c r="X74" s="44"/>
      <c r="Y74" s="45"/>
      <c r="Z74" s="52"/>
      <c r="AA74" s="226"/>
    </row>
    <row r="75" spans="1:27" s="244" customFormat="1">
      <c r="A75" s="344"/>
      <c r="B75" s="1226" t="s">
        <v>1548</v>
      </c>
      <c r="C75" s="1227"/>
      <c r="D75" s="1641" t="s">
        <v>395</v>
      </c>
      <c r="E75" s="1641"/>
      <c r="F75" s="1023" t="s">
        <v>395</v>
      </c>
      <c r="G75" s="1023" t="s">
        <v>395</v>
      </c>
      <c r="H75" s="366"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s="226"/>
    </row>
    <row r="76" spans="1:27" s="244" customFormat="1">
      <c r="A76" s="344"/>
      <c r="B76" s="1226" t="s">
        <v>1549</v>
      </c>
      <c r="C76" s="1227"/>
      <c r="D76" s="1641" t="s">
        <v>395</v>
      </c>
      <c r="E76" s="1641"/>
      <c r="F76" s="1023" t="s">
        <v>395</v>
      </c>
      <c r="G76" s="1023" t="s">
        <v>395</v>
      </c>
      <c r="H76" s="366"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s="226"/>
    </row>
    <row r="77" spans="1:27" s="244" customFormat="1">
      <c r="A77" s="344"/>
      <c r="B77" s="1226" t="s">
        <v>1550</v>
      </c>
      <c r="C77" s="1227"/>
      <c r="D77" s="1641" t="s">
        <v>395</v>
      </c>
      <c r="E77" s="1641"/>
      <c r="F77" s="1023" t="s">
        <v>395</v>
      </c>
      <c r="G77" s="1023" t="s">
        <v>395</v>
      </c>
      <c r="H77" s="366"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s="226"/>
    </row>
    <row r="78" spans="1:27" s="244" customFormat="1">
      <c r="A78" s="344"/>
      <c r="B78" s="1226" t="s">
        <v>1551</v>
      </c>
      <c r="C78" s="1227"/>
      <c r="D78" s="1641" t="s">
        <v>399</v>
      </c>
      <c r="E78" s="1641"/>
      <c r="F78" s="1023" t="s">
        <v>399</v>
      </c>
      <c r="G78" s="1023" t="s">
        <v>399</v>
      </c>
      <c r="H78" s="366" t="s">
        <v>399</v>
      </c>
      <c r="I78" s="6"/>
      <c r="J78" s="26"/>
      <c r="K78" s="7" t="str">
        <f t="shared" si="2"/>
        <v>k. CycleBeads</v>
      </c>
      <c r="L78" s="21"/>
      <c r="M78" s="21"/>
      <c r="N78" s="21"/>
      <c r="O78" s="21"/>
      <c r="P78" s="21"/>
      <c r="Q78" s="21"/>
      <c r="R78" s="7"/>
      <c r="S78" s="21"/>
      <c r="T78" s="16"/>
      <c r="U78" s="16"/>
      <c r="V78" s="16"/>
      <c r="W78" s="44"/>
      <c r="X78" s="44"/>
      <c r="Y78" s="45"/>
      <c r="Z78" s="52"/>
      <c r="AA78" s="226"/>
    </row>
    <row r="79" spans="1:27" s="244" customFormat="1" ht="45">
      <c r="A79" s="345"/>
      <c r="B79" s="1229" t="s">
        <v>1552</v>
      </c>
      <c r="C79" s="1230"/>
      <c r="D79" s="1641"/>
      <c r="E79" s="1641"/>
      <c r="F79" s="1023"/>
      <c r="G79" s="1023"/>
      <c r="H79" s="366"/>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s="226"/>
    </row>
    <row r="80" spans="1:27" s="244" customFormat="1" ht="90.75" thickBot="1">
      <c r="A80" s="1183" t="s">
        <v>1553</v>
      </c>
      <c r="B80" s="1184"/>
      <c r="C80" s="1185"/>
      <c r="D80" s="1647" t="s">
        <v>652</v>
      </c>
      <c r="E80" s="1648"/>
      <c r="F80" s="1648"/>
      <c r="G80" s="1648"/>
      <c r="H80" s="1649"/>
      <c r="I80" s="6"/>
      <c r="J80" s="26"/>
      <c r="K80" s="7" t="str">
        <f>A80</f>
        <v>C2. Please note any comments about the commodities offered.</v>
      </c>
      <c r="L80" s="21"/>
      <c r="M80" s="21"/>
      <c r="N80" s="21"/>
      <c r="O80" s="7" t="str">
        <f>D80</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80" s="21"/>
      <c r="Q80" s="21"/>
      <c r="R80" s="7"/>
      <c r="S80" s="21"/>
      <c r="T80" s="16"/>
      <c r="U80" s="16"/>
      <c r="V80" s="16"/>
      <c r="W80" s="44"/>
      <c r="X80" s="44"/>
      <c r="Y80" s="45"/>
      <c r="Z80" s="52"/>
      <c r="AA80" s="226"/>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s="226"/>
    </row>
    <row r="82" spans="1:28" s="244" customFormat="1" ht="30" customHeight="1">
      <c r="A82" s="1190" t="s">
        <v>1555</v>
      </c>
      <c r="B82" s="1177"/>
      <c r="C82" s="1177"/>
      <c r="D82" s="1177"/>
      <c r="E82" s="1177"/>
      <c r="F82" s="1177"/>
      <c r="G82" s="1182"/>
      <c r="H82" s="362"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s="226"/>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s="226"/>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s="226"/>
    </row>
    <row r="85" spans="1:28" s="244" customFormat="1" ht="15.75" thickBot="1">
      <c r="A85" s="1244"/>
      <c r="B85" s="349" t="s">
        <v>1561</v>
      </c>
      <c r="C85" s="1022" t="s">
        <v>653</v>
      </c>
      <c r="D85" s="1650" t="s">
        <v>526</v>
      </c>
      <c r="E85" s="1651"/>
      <c r="F85" s="1021" t="s">
        <v>395</v>
      </c>
      <c r="G85" s="1642" t="s">
        <v>395</v>
      </c>
      <c r="H85" s="1643"/>
      <c r="I85" s="13"/>
      <c r="J85" s="30" t="str">
        <f>G85</f>
        <v>Yes</v>
      </c>
      <c r="K85" s="7" t="str">
        <f>B85</f>
        <v>a</v>
      </c>
      <c r="L85" s="21"/>
      <c r="M85" s="31">
        <f>E85</f>
        <v>0</v>
      </c>
      <c r="N85" s="21"/>
      <c r="O85" s="21"/>
      <c r="P85" s="21"/>
      <c r="Q85" s="21"/>
      <c r="R85" s="7"/>
      <c r="S85" s="7" t="str">
        <f>D85</f>
        <v>2006-2015</v>
      </c>
      <c r="T85" s="16"/>
      <c r="U85" s="16"/>
      <c r="V85" s="16"/>
      <c r="W85" s="44"/>
      <c r="X85" s="44"/>
      <c r="Y85" s="45"/>
      <c r="Z85" s="52"/>
      <c r="AA85" s="226"/>
    </row>
    <row r="86" spans="1:28" s="244" customFormat="1" ht="28.5" customHeight="1">
      <c r="A86" s="1180" t="s">
        <v>193</v>
      </c>
      <c r="B86" s="1181"/>
      <c r="C86" s="1181"/>
      <c r="D86" s="1181"/>
      <c r="E86" s="1181"/>
      <c r="F86" s="1644" t="s">
        <v>399</v>
      </c>
      <c r="G86" s="1645"/>
      <c r="H86" s="1646"/>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s="226"/>
    </row>
    <row r="87" spans="1:28" s="244" customFormat="1" ht="30">
      <c r="A87" s="291"/>
      <c r="B87" s="1163" t="s">
        <v>1562</v>
      </c>
      <c r="C87" s="1163"/>
      <c r="D87" s="1164"/>
      <c r="E87" s="1598" t="s">
        <v>406</v>
      </c>
      <c r="F87" s="1599"/>
      <c r="G87" s="1599"/>
      <c r="H87" s="1600"/>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s="226"/>
    </row>
    <row r="88" spans="1:28" s="244" customFormat="1">
      <c r="A88" s="291"/>
      <c r="B88" s="1163" t="s">
        <v>1563</v>
      </c>
      <c r="C88" s="1163"/>
      <c r="D88" s="1164"/>
      <c r="E88" s="1598" t="s">
        <v>406</v>
      </c>
      <c r="F88" s="1599"/>
      <c r="G88" s="1599"/>
      <c r="H88" s="1600"/>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s="226"/>
    </row>
    <row r="89" spans="1:28" s="244" customFormat="1" ht="30" customHeight="1">
      <c r="A89" s="1179" t="s">
        <v>1564</v>
      </c>
      <c r="B89" s="1163"/>
      <c r="C89" s="1163"/>
      <c r="D89" s="1163"/>
      <c r="E89" s="1163"/>
      <c r="F89" s="1163"/>
      <c r="G89" s="1164"/>
      <c r="H89" s="350"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s="226"/>
    </row>
    <row r="90" spans="1:28" s="244" customFormat="1">
      <c r="A90" s="291"/>
      <c r="B90" s="1163" t="s">
        <v>1565</v>
      </c>
      <c r="C90" s="1163"/>
      <c r="D90" s="1615" t="s">
        <v>406</v>
      </c>
      <c r="E90" s="1616"/>
      <c r="F90" s="1616"/>
      <c r="G90" s="1616"/>
      <c r="H90" s="161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s="226"/>
    </row>
    <row r="91" spans="1:28" s="244" customFormat="1" ht="30" customHeight="1">
      <c r="A91" s="1179" t="s">
        <v>1566</v>
      </c>
      <c r="B91" s="1163"/>
      <c r="C91" s="1163"/>
      <c r="D91" s="1163"/>
      <c r="E91" s="1163"/>
      <c r="F91" s="1163"/>
      <c r="G91" s="1164"/>
      <c r="H91" s="350"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s="226"/>
    </row>
    <row r="92" spans="1:28" s="244" customFormat="1" ht="48.75" customHeight="1">
      <c r="A92" s="291"/>
      <c r="B92" s="1163" t="s">
        <v>1565</v>
      </c>
      <c r="C92" s="1163"/>
      <c r="D92" s="1635" t="s">
        <v>654</v>
      </c>
      <c r="E92" s="1636"/>
      <c r="F92" s="1636"/>
      <c r="G92" s="1636"/>
      <c r="H92" s="1637"/>
      <c r="I92" s="13"/>
      <c r="J92" s="30"/>
      <c r="K92" s="7" t="str">
        <f>B92</f>
        <v>a. If yes, describe the policies.</v>
      </c>
      <c r="L92" s="21"/>
      <c r="M92" s="21"/>
      <c r="N92" s="23"/>
      <c r="O92" s="24" t="str">
        <f>D92</f>
        <v xml:space="preserve">National RH Strategy (mentions enhancing CS through the effective use of social marketing), Adolesent Reproductive Health Strategy, Family Planning Policy Guideline </v>
      </c>
      <c r="P92" s="7"/>
      <c r="Q92" s="21"/>
      <c r="R92" s="21"/>
      <c r="S92" s="21"/>
      <c r="T92" s="16"/>
      <c r="U92" s="16"/>
      <c r="V92" s="16"/>
      <c r="W92" s="44"/>
      <c r="X92" s="44"/>
      <c r="Y92" s="45"/>
      <c r="Z92" s="52"/>
      <c r="AA92" s="22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s="226"/>
    </row>
    <row r="95" spans="1:28" s="244" customFormat="1" ht="15" customHeight="1">
      <c r="A95" s="263"/>
      <c r="B95" s="221" t="s">
        <v>1561</v>
      </c>
      <c r="C95" s="217" t="s">
        <v>1571</v>
      </c>
      <c r="D95" s="1259" t="s">
        <v>655</v>
      </c>
      <c r="E95" s="1260"/>
      <c r="F95" s="1261"/>
      <c r="G95" s="1262" t="s">
        <v>441</v>
      </c>
      <c r="H95" s="1263"/>
      <c r="I95" s="12"/>
      <c r="J95" s="30" t="str">
        <f t="shared" si="3"/>
        <v>Nurse</v>
      </c>
      <c r="K95" s="7"/>
      <c r="L95" s="21"/>
      <c r="M95" s="31"/>
      <c r="N95" s="21"/>
      <c r="O95" s="7"/>
      <c r="P95" s="7"/>
      <c r="Q95" s="21"/>
      <c r="R95" s="21"/>
      <c r="S95" s="21"/>
      <c r="T95" s="209" t="str">
        <f>D95</f>
        <v>Health Extension Worker</v>
      </c>
      <c r="U95" s="51"/>
      <c r="V95" s="16"/>
      <c r="W95" s="44"/>
      <c r="X95" s="44"/>
      <c r="Y95" s="45"/>
      <c r="Z95" s="52"/>
      <c r="AA95" s="226"/>
    </row>
    <row r="96" spans="1:28" s="244" customFormat="1" ht="15" customHeight="1">
      <c r="A96" s="263"/>
      <c r="B96" s="221" t="s">
        <v>1572</v>
      </c>
      <c r="C96" s="218" t="s">
        <v>1573</v>
      </c>
      <c r="D96" s="1259" t="s">
        <v>655</v>
      </c>
      <c r="E96" s="1260"/>
      <c r="F96" s="1261"/>
      <c r="G96" s="1262" t="s">
        <v>441</v>
      </c>
      <c r="H96" s="1263"/>
      <c r="I96" s="12"/>
      <c r="J96" s="30" t="str">
        <f t="shared" si="3"/>
        <v>Nurse</v>
      </c>
      <c r="K96" s="7"/>
      <c r="L96" s="21"/>
      <c r="M96" s="31"/>
      <c r="N96" s="21"/>
      <c r="O96" s="7"/>
      <c r="P96" s="7"/>
      <c r="Q96" s="21"/>
      <c r="R96" s="21"/>
      <c r="S96" s="21"/>
      <c r="T96" s="209" t="str">
        <f t="shared" ref="T96:T102" si="4">D96</f>
        <v>Health Extension Worker</v>
      </c>
      <c r="U96" s="51"/>
      <c r="V96" s="16"/>
      <c r="W96" s="44"/>
      <c r="X96" s="44"/>
      <c r="Y96" s="45"/>
      <c r="Z96" s="52"/>
      <c r="AA96" s="226"/>
    </row>
    <row r="97" spans="1:27" s="244" customFormat="1" ht="15" customHeight="1">
      <c r="A97" s="263"/>
      <c r="B97" s="221" t="s">
        <v>1574</v>
      </c>
      <c r="C97" s="218" t="s">
        <v>1575</v>
      </c>
      <c r="D97" s="1259" t="s">
        <v>655</v>
      </c>
      <c r="E97" s="1260"/>
      <c r="F97" s="1261"/>
      <c r="G97" s="1262" t="s">
        <v>442</v>
      </c>
      <c r="H97" s="1263"/>
      <c r="I97" s="12"/>
      <c r="J97" s="30" t="str">
        <f t="shared" si="3"/>
        <v>Clinical Officer</v>
      </c>
      <c r="K97" s="7"/>
      <c r="L97" s="21"/>
      <c r="M97" s="31"/>
      <c r="N97" s="21"/>
      <c r="O97" s="7"/>
      <c r="P97" s="7"/>
      <c r="Q97" s="21"/>
      <c r="R97" s="21"/>
      <c r="S97" s="21"/>
      <c r="T97" s="209" t="str">
        <f t="shared" si="4"/>
        <v>Health Extension Worker</v>
      </c>
      <c r="U97" s="51"/>
      <c r="V97" s="16"/>
      <c r="W97" s="44"/>
      <c r="X97" s="44"/>
      <c r="Y97" s="45"/>
      <c r="Z97" s="52"/>
      <c r="AA97" s="226"/>
    </row>
    <row r="98" spans="1:27" s="244" customFormat="1" ht="15" customHeight="1">
      <c r="A98" s="263"/>
      <c r="B98" s="220" t="s">
        <v>1576</v>
      </c>
      <c r="C98" s="218" t="s">
        <v>1577</v>
      </c>
      <c r="D98" s="1259" t="s">
        <v>441</v>
      </c>
      <c r="E98" s="1260"/>
      <c r="F98" s="1261"/>
      <c r="G98" s="1262" t="s">
        <v>442</v>
      </c>
      <c r="H98" s="1263"/>
      <c r="I98" s="12"/>
      <c r="J98" s="30" t="str">
        <f t="shared" si="3"/>
        <v>Clinical Officer</v>
      </c>
      <c r="K98" s="7"/>
      <c r="L98" s="21"/>
      <c r="M98" s="31"/>
      <c r="N98" s="21"/>
      <c r="O98" s="7"/>
      <c r="P98" s="7"/>
      <c r="Q98" s="21"/>
      <c r="R98" s="21"/>
      <c r="S98" s="21"/>
      <c r="T98" s="209" t="str">
        <f t="shared" si="4"/>
        <v>Nurse</v>
      </c>
      <c r="U98" s="51"/>
      <c r="V98" s="16"/>
      <c r="W98" s="44"/>
      <c r="X98" s="44"/>
      <c r="Y98" s="45"/>
      <c r="Z98" s="52"/>
      <c r="AA98" s="226"/>
    </row>
    <row r="99" spans="1:27" s="244" customFormat="1" ht="15" customHeight="1">
      <c r="A99" s="263"/>
      <c r="B99" s="221" t="s">
        <v>1578</v>
      </c>
      <c r="C99" s="218" t="s">
        <v>1579</v>
      </c>
      <c r="D99" s="1259" t="s">
        <v>655</v>
      </c>
      <c r="E99" s="1260"/>
      <c r="F99" s="1261"/>
      <c r="G99" s="1262" t="s">
        <v>441</v>
      </c>
      <c r="H99" s="1263"/>
      <c r="I99" s="12"/>
      <c r="J99" s="30" t="str">
        <f t="shared" si="3"/>
        <v>Nurse</v>
      </c>
      <c r="K99" s="7"/>
      <c r="L99" s="21"/>
      <c r="M99" s="31"/>
      <c r="N99" s="21"/>
      <c r="O99" s="7"/>
      <c r="P99" s="7"/>
      <c r="Q99" s="21"/>
      <c r="R99" s="21"/>
      <c r="S99" s="21"/>
      <c r="T99" s="209" t="str">
        <f t="shared" si="4"/>
        <v>Health Extension Worker</v>
      </c>
      <c r="U99" s="51"/>
      <c r="V99" s="16"/>
      <c r="W99" s="44"/>
      <c r="X99" s="44"/>
      <c r="Y99" s="45"/>
      <c r="Z99" s="52"/>
      <c r="AA99" s="226"/>
    </row>
    <row r="100" spans="1:27" s="244" customFormat="1" ht="15" customHeight="1">
      <c r="A100" s="263"/>
      <c r="B100" s="221" t="s">
        <v>1580</v>
      </c>
      <c r="C100" s="218" t="s">
        <v>1581</v>
      </c>
      <c r="D100" s="1259" t="s">
        <v>655</v>
      </c>
      <c r="E100" s="1260"/>
      <c r="F100" s="1261"/>
      <c r="G100" s="1262" t="s">
        <v>441</v>
      </c>
      <c r="H100" s="1263"/>
      <c r="I100" s="12"/>
      <c r="J100" s="30" t="str">
        <f t="shared" si="3"/>
        <v>Nurse</v>
      </c>
      <c r="K100" s="7"/>
      <c r="L100" s="21"/>
      <c r="M100" s="31"/>
      <c r="N100" s="21"/>
      <c r="O100" s="7"/>
      <c r="P100" s="7"/>
      <c r="Q100" s="21"/>
      <c r="R100" s="21"/>
      <c r="S100" s="21"/>
      <c r="T100" s="209" t="str">
        <f t="shared" si="4"/>
        <v>Health Extension Worker</v>
      </c>
      <c r="U100" s="51"/>
      <c r="V100" s="16"/>
      <c r="W100" s="44"/>
      <c r="X100" s="44"/>
      <c r="Y100" s="45"/>
      <c r="Z100" s="52"/>
      <c r="AA100" s="226"/>
    </row>
    <row r="101" spans="1:27" s="244" customFormat="1" ht="15" customHeight="1">
      <c r="A101" s="263"/>
      <c r="B101" s="221" t="s">
        <v>1582</v>
      </c>
      <c r="C101" s="218" t="s">
        <v>1583</v>
      </c>
      <c r="D101" s="1259" t="s">
        <v>442</v>
      </c>
      <c r="E101" s="1260"/>
      <c r="F101" s="1261"/>
      <c r="G101" s="1262" t="s">
        <v>442</v>
      </c>
      <c r="H101" s="1263"/>
      <c r="I101" s="12"/>
      <c r="J101" s="30" t="str">
        <f t="shared" si="3"/>
        <v>Clinical Officer</v>
      </c>
      <c r="K101" s="7"/>
      <c r="L101" s="21"/>
      <c r="M101" s="31"/>
      <c r="N101" s="21"/>
      <c r="O101" s="7"/>
      <c r="P101" s="7"/>
      <c r="Q101" s="21"/>
      <c r="R101" s="21"/>
      <c r="S101" s="21"/>
      <c r="T101" s="209" t="str">
        <f t="shared" si="4"/>
        <v>Clinical Officer</v>
      </c>
      <c r="U101" s="51"/>
      <c r="V101" s="16"/>
      <c r="W101" s="44"/>
      <c r="X101" s="44"/>
      <c r="Y101" s="45"/>
      <c r="Z101" s="52"/>
      <c r="AA101" s="226"/>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s="226"/>
    </row>
    <row r="103" spans="1:27" s="244" customFormat="1" ht="75">
      <c r="A103" s="1186" t="s">
        <v>1586</v>
      </c>
      <c r="B103" s="1274"/>
      <c r="C103" s="1275"/>
      <c r="D103" s="1276" t="s">
        <v>656</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 xml:space="preserve">Health Extension Workers are allowed to insert the one-rod implant (Implanon). Pharmacists, pharmacy technicians, and druggists are allowed to dispense oral pills, emergency pills, and male and/or female condoms in retail outlets. </v>
      </c>
      <c r="P103" s="21"/>
      <c r="Q103" s="21"/>
      <c r="R103" s="7"/>
      <c r="S103" s="21"/>
      <c r="T103" s="208"/>
      <c r="U103" s="16"/>
      <c r="V103" s="16"/>
      <c r="W103" s="44"/>
      <c r="X103" s="44"/>
      <c r="Y103" s="45"/>
      <c r="Z103" s="52"/>
      <c r="AA103" s="226"/>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634"/>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s="226"/>
    </row>
    <row r="106" spans="1:27" s="244" customFormat="1">
      <c r="A106" s="291"/>
      <c r="B106" s="1163" t="s">
        <v>1590</v>
      </c>
      <c r="C106" s="1163"/>
      <c r="D106" s="635" t="s">
        <v>399</v>
      </c>
      <c r="E106" s="1615"/>
      <c r="F106" s="1616"/>
      <c r="G106" s="1652"/>
      <c r="H106" s="350"/>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s="226"/>
    </row>
    <row r="107" spans="1:27" s="244" customFormat="1">
      <c r="A107" s="291"/>
      <c r="B107" s="1163" t="s">
        <v>1591</v>
      </c>
      <c r="C107" s="1163"/>
      <c r="D107" s="635" t="s">
        <v>399</v>
      </c>
      <c r="E107" s="1615"/>
      <c r="F107" s="1616"/>
      <c r="G107" s="1652"/>
      <c r="H107" s="350"/>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s="226"/>
    </row>
    <row r="108" spans="1:27" s="244" customFormat="1" ht="15.75" thickBot="1">
      <c r="A108" s="355"/>
      <c r="B108" s="1265" t="s">
        <v>1592</v>
      </c>
      <c r="C108" s="1265"/>
      <c r="D108" s="636" t="s">
        <v>399</v>
      </c>
      <c r="E108" s="1653"/>
      <c r="F108" s="1654"/>
      <c r="G108" s="1655"/>
      <c r="H108" s="637"/>
      <c r="I108" s="11"/>
      <c r="J108" s="30"/>
      <c r="K108" s="7" t="str">
        <f>B108</f>
        <v>c. Other</v>
      </c>
      <c r="L108" s="21"/>
      <c r="M108" s="31">
        <f>E108</f>
        <v>0</v>
      </c>
      <c r="N108" s="21"/>
      <c r="O108" s="7"/>
      <c r="P108" s="21"/>
      <c r="Q108" s="21"/>
      <c r="R108" s="21"/>
      <c r="S108" s="21"/>
      <c r="T108" s="16"/>
      <c r="U108" s="16"/>
      <c r="V108" s="51">
        <f>E108</f>
        <v>0</v>
      </c>
      <c r="W108" s="44"/>
      <c r="X108" s="44"/>
      <c r="Y108" s="45"/>
      <c r="Z108" s="52"/>
      <c r="AA108" s="226"/>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634"/>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s="226"/>
    </row>
    <row r="111" spans="1:27" s="244" customFormat="1" ht="15" customHeight="1">
      <c r="A111" s="291"/>
      <c r="B111" s="1163" t="s">
        <v>1594</v>
      </c>
      <c r="C111" s="1163"/>
      <c r="D111" s="1163"/>
      <c r="E111" s="1163"/>
      <c r="F111" s="1164"/>
      <c r="G111" s="1656" t="s">
        <v>399</v>
      </c>
      <c r="H111" s="1657"/>
      <c r="I111" s="12"/>
      <c r="J111" s="30" t="str">
        <f>G111</f>
        <v>No</v>
      </c>
      <c r="K111" s="7"/>
      <c r="L111" s="21"/>
      <c r="M111" s="21"/>
      <c r="N111" s="21"/>
      <c r="O111" s="7"/>
      <c r="P111" s="21"/>
      <c r="Q111" s="21"/>
      <c r="R111" s="21"/>
      <c r="S111" s="21"/>
      <c r="T111" s="16"/>
      <c r="U111" s="16"/>
      <c r="V111" s="16"/>
      <c r="W111" s="44"/>
      <c r="X111" s="44"/>
      <c r="Y111" s="48" t="str">
        <f>B111</f>
        <v>a. Services?</v>
      </c>
      <c r="Z111" s="52"/>
      <c r="AA111" s="226"/>
    </row>
    <row r="112" spans="1:27" s="244" customFormat="1" ht="15" customHeight="1">
      <c r="A112" s="291"/>
      <c r="B112" s="1163" t="s">
        <v>1595</v>
      </c>
      <c r="C112" s="1163"/>
      <c r="D112" s="1163"/>
      <c r="E112" s="1163"/>
      <c r="F112" s="1164"/>
      <c r="G112" s="1656" t="s">
        <v>399</v>
      </c>
      <c r="H112" s="1657"/>
      <c r="I112" s="12"/>
      <c r="J112" s="30" t="str">
        <f>G112</f>
        <v>No</v>
      </c>
      <c r="K112" s="7"/>
      <c r="L112" s="21"/>
      <c r="M112" s="21"/>
      <c r="N112" s="21"/>
      <c r="O112" s="7"/>
      <c r="P112" s="21"/>
      <c r="Q112" s="21"/>
      <c r="R112" s="21"/>
      <c r="S112" s="21"/>
      <c r="T112" s="16"/>
      <c r="U112" s="16"/>
      <c r="V112" s="16"/>
      <c r="W112" s="44"/>
      <c r="X112" s="44"/>
      <c r="Y112" s="48" t="str">
        <f>B112</f>
        <v>b. Commodities?</v>
      </c>
      <c r="Z112" s="52"/>
      <c r="AA112" s="226"/>
    </row>
    <row r="113" spans="1:27" s="244" customFormat="1" ht="15" customHeight="1">
      <c r="A113" s="291"/>
      <c r="B113" s="1163" t="s">
        <v>1596</v>
      </c>
      <c r="C113" s="1163"/>
      <c r="D113" s="1163"/>
      <c r="E113" s="1163"/>
      <c r="F113" s="1164"/>
      <c r="G113" s="1656" t="s">
        <v>406</v>
      </c>
      <c r="H113" s="1657"/>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s="226"/>
    </row>
    <row r="114" spans="1:27" s="244" customFormat="1">
      <c r="A114" s="291"/>
      <c r="B114" s="318"/>
      <c r="C114" s="319" t="s">
        <v>1597</v>
      </c>
      <c r="D114" s="1615" t="s">
        <v>406</v>
      </c>
      <c r="E114" s="1616"/>
      <c r="F114" s="1616"/>
      <c r="G114" s="1616"/>
      <c r="H114" s="161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s="226"/>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s="226"/>
    </row>
    <row r="116" spans="1:27" s="265" customFormat="1" ht="15.75" customHeight="1">
      <c r="A116" s="356"/>
      <c r="B116" s="1163" t="s">
        <v>1599</v>
      </c>
      <c r="C116" s="1163"/>
      <c r="D116" s="1163"/>
      <c r="E116" s="1163"/>
      <c r="F116" s="1164"/>
      <c r="G116" s="1656" t="s">
        <v>395</v>
      </c>
      <c r="H116" s="1657"/>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s="226"/>
    </row>
    <row r="117" spans="1:27" s="265" customFormat="1" ht="15.75" customHeight="1">
      <c r="A117" s="356"/>
      <c r="B117" s="1163" t="s">
        <v>1600</v>
      </c>
      <c r="C117" s="1163"/>
      <c r="D117" s="1163"/>
      <c r="E117" s="1163"/>
      <c r="F117" s="1164"/>
      <c r="G117" s="1656" t="s">
        <v>395</v>
      </c>
      <c r="H117" s="1657"/>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s="226"/>
    </row>
    <row r="118" spans="1:27" s="265" customFormat="1" ht="15.75" customHeight="1">
      <c r="A118" s="356"/>
      <c r="B118" s="1163" t="s">
        <v>1601</v>
      </c>
      <c r="C118" s="1163"/>
      <c r="D118" s="1163"/>
      <c r="E118" s="1163"/>
      <c r="F118" s="1164"/>
      <c r="G118" s="1656" t="s">
        <v>395</v>
      </c>
      <c r="H118" s="1657"/>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s="226"/>
    </row>
    <row r="119" spans="1:27" s="265" customFormat="1" ht="15.75" customHeight="1">
      <c r="A119" s="356"/>
      <c r="B119" s="1163" t="s">
        <v>1602</v>
      </c>
      <c r="C119" s="1163"/>
      <c r="D119" s="1163"/>
      <c r="E119" s="1163"/>
      <c r="F119" s="1164"/>
      <c r="G119" s="1656" t="s">
        <v>395</v>
      </c>
      <c r="H119" s="1657"/>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s="226"/>
    </row>
    <row r="120" spans="1:27" s="265" customFormat="1" ht="15.75" customHeight="1">
      <c r="A120" s="356"/>
      <c r="B120" s="1163" t="s">
        <v>1603</v>
      </c>
      <c r="C120" s="1163"/>
      <c r="D120" s="1163"/>
      <c r="E120" s="1163"/>
      <c r="F120" s="1164"/>
      <c r="G120" s="1656" t="s">
        <v>395</v>
      </c>
      <c r="H120" s="1657"/>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s="226"/>
    </row>
    <row r="121" spans="1:27" s="265" customFormat="1" ht="15.75" customHeight="1">
      <c r="A121" s="356"/>
      <c r="B121" s="1163" t="s">
        <v>1546</v>
      </c>
      <c r="C121" s="1163"/>
      <c r="D121" s="1163"/>
      <c r="E121" s="1163"/>
      <c r="F121" s="1164"/>
      <c r="G121" s="1656" t="s">
        <v>395</v>
      </c>
      <c r="H121" s="1657"/>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s="226"/>
    </row>
    <row r="122" spans="1:27" s="265" customFormat="1" ht="15.75" customHeight="1">
      <c r="A122" s="356"/>
      <c r="B122" s="1163" t="s">
        <v>1547</v>
      </c>
      <c r="C122" s="1163"/>
      <c r="D122" s="1163"/>
      <c r="E122" s="1163"/>
      <c r="F122" s="1164"/>
      <c r="G122" s="1656" t="s">
        <v>395</v>
      </c>
      <c r="H122" s="1657"/>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s="226"/>
    </row>
    <row r="123" spans="1:27" s="265" customFormat="1" ht="15.75" customHeight="1">
      <c r="A123" s="356"/>
      <c r="B123" s="1163" t="s">
        <v>1604</v>
      </c>
      <c r="C123" s="1163"/>
      <c r="D123" s="1163"/>
      <c r="E123" s="1163"/>
      <c r="F123" s="1164"/>
      <c r="G123" s="1656" t="s">
        <v>395</v>
      </c>
      <c r="H123" s="1657"/>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s="226"/>
    </row>
    <row r="124" spans="1:27" s="265" customFormat="1" ht="15.75" customHeight="1">
      <c r="A124" s="356"/>
      <c r="B124" s="1163" t="s">
        <v>1605</v>
      </c>
      <c r="C124" s="1163"/>
      <c r="D124" s="1163"/>
      <c r="E124" s="1163"/>
      <c r="F124" s="1164"/>
      <c r="G124" s="1656" t="s">
        <v>399</v>
      </c>
      <c r="H124" s="1657"/>
      <c r="I124" s="33"/>
      <c r="J124" s="30" t="str">
        <f>G124</f>
        <v>No</v>
      </c>
      <c r="K124" s="7"/>
      <c r="L124" s="7"/>
      <c r="M124" s="21"/>
      <c r="N124" s="21"/>
      <c r="O124" s="7"/>
      <c r="P124" s="21"/>
      <c r="Q124" s="1"/>
      <c r="R124" s="21"/>
      <c r="S124" s="22"/>
      <c r="T124" s="2"/>
      <c r="U124" s="2"/>
      <c r="V124" s="2"/>
      <c r="W124" s="40"/>
      <c r="X124" s="40"/>
      <c r="Y124" s="48" t="str">
        <f>B124</f>
        <v>i. CycleBeads</v>
      </c>
      <c r="Z124" s="56"/>
      <c r="AA124" s="226"/>
    </row>
    <row r="125" spans="1:27" s="265" customFormat="1" ht="15.75" customHeight="1">
      <c r="A125" s="356"/>
      <c r="B125" s="1163" t="s">
        <v>1606</v>
      </c>
      <c r="C125" s="1163"/>
      <c r="D125" s="1163"/>
      <c r="E125" s="1163"/>
      <c r="F125" s="1164"/>
      <c r="G125" s="1656" t="s">
        <v>395</v>
      </c>
      <c r="H125" s="1657"/>
      <c r="I125" s="33"/>
      <c r="J125" s="30" t="str">
        <f t="shared" si="5"/>
        <v>Yes</v>
      </c>
      <c r="K125" s="7"/>
      <c r="L125" s="7"/>
      <c r="M125" s="21"/>
      <c r="N125" s="21"/>
      <c r="O125" s="7"/>
      <c r="P125" s="21"/>
      <c r="Q125" s="1"/>
      <c r="R125" s="21"/>
      <c r="S125" s="22"/>
      <c r="T125" s="2"/>
      <c r="U125" s="2"/>
      <c r="V125" s="2"/>
      <c r="W125" s="40"/>
      <c r="X125" s="40"/>
      <c r="Y125" s="48" t="str">
        <f t="shared" si="6"/>
        <v>j. Any other contraceptive(s)?</v>
      </c>
      <c r="Z125" s="56"/>
      <c r="AA125" s="226"/>
    </row>
    <row r="126" spans="1:27" s="265" customFormat="1" ht="15.75">
      <c r="A126" s="356"/>
      <c r="B126" s="984"/>
      <c r="C126" s="1163" t="s">
        <v>1607</v>
      </c>
      <c r="D126" s="1163"/>
      <c r="E126" s="1164"/>
      <c r="F126" s="1658" t="s">
        <v>657</v>
      </c>
      <c r="G126" s="1659"/>
      <c r="H126" s="1660"/>
      <c r="I126" s="33"/>
      <c r="J126" s="30">
        <f t="shared" si="5"/>
        <v>0</v>
      </c>
      <c r="K126" s="7"/>
      <c r="L126" s="7"/>
      <c r="M126" s="21"/>
      <c r="N126" s="21"/>
      <c r="O126" s="7"/>
      <c r="P126" s="21"/>
      <c r="Q126" s="1"/>
      <c r="R126" s="7">
        <f>B126</f>
        <v>0</v>
      </c>
      <c r="S126" s="22"/>
      <c r="T126" s="2"/>
      <c r="U126" s="2"/>
      <c r="V126" s="2"/>
      <c r="W126" s="40"/>
      <c r="X126" s="40"/>
      <c r="Y126" s="1"/>
      <c r="Z126" s="56"/>
      <c r="AA126" s="226"/>
    </row>
    <row r="127" spans="1:27" s="265" customFormat="1" ht="15.75">
      <c r="A127" s="1288" t="s">
        <v>1608</v>
      </c>
      <c r="B127" s="1289"/>
      <c r="C127" s="1289"/>
      <c r="D127" s="1290"/>
      <c r="E127" s="1291"/>
      <c r="F127" s="1661">
        <v>2010</v>
      </c>
      <c r="G127" s="1662"/>
      <c r="H127" s="1663"/>
      <c r="I127" s="33"/>
      <c r="J127" s="30">
        <f t="shared" si="5"/>
        <v>0</v>
      </c>
      <c r="K127" s="7"/>
      <c r="L127" s="7"/>
      <c r="M127" s="21"/>
      <c r="N127" s="21"/>
      <c r="O127" s="7"/>
      <c r="P127" s="21"/>
      <c r="Q127" s="1"/>
      <c r="R127" s="7">
        <f>B127</f>
        <v>0</v>
      </c>
      <c r="S127" s="22"/>
      <c r="T127" s="2"/>
      <c r="U127" s="2"/>
      <c r="V127" s="2"/>
      <c r="W127" s="40"/>
      <c r="X127" s="40"/>
      <c r="Y127" s="1"/>
      <c r="Z127" s="56"/>
      <c r="AA127" s="226"/>
    </row>
    <row r="128" spans="1:27" s="265" customFormat="1" ht="30">
      <c r="A128" s="1179" t="s">
        <v>1636</v>
      </c>
      <c r="B128" s="1163"/>
      <c r="C128" s="1164"/>
      <c r="D128" s="1638" t="s">
        <v>658</v>
      </c>
      <c r="E128" s="1639"/>
      <c r="F128" s="1639"/>
      <c r="G128" s="1639"/>
      <c r="H128" s="1640"/>
      <c r="I128" s="33"/>
      <c r="J128" s="20"/>
      <c r="K128" s="7" t="str">
        <f>A128</f>
        <v xml:space="preserve">D11. Name of the list(s)
</v>
      </c>
      <c r="L128" s="7"/>
      <c r="M128" s="21"/>
      <c r="N128" s="21"/>
      <c r="O128" s="7" t="str">
        <f>D128</f>
        <v xml:space="preserve"> Essential Medicine List (EML)</v>
      </c>
      <c r="P128" s="21"/>
      <c r="Q128" s="1"/>
      <c r="R128" s="21"/>
      <c r="S128" s="22"/>
      <c r="T128" s="2"/>
      <c r="U128" s="2"/>
      <c r="V128" s="2"/>
      <c r="W128" s="40"/>
      <c r="X128" s="40"/>
      <c r="Y128" s="1"/>
      <c r="Z128" s="56"/>
      <c r="AA128" s="226"/>
    </row>
    <row r="129" spans="1:27" s="265" customFormat="1" ht="30">
      <c r="A129" s="1179" t="s">
        <v>1637</v>
      </c>
      <c r="B129" s="1163"/>
      <c r="C129" s="1164"/>
      <c r="D129" s="1618"/>
      <c r="E129" s="1619"/>
      <c r="F129" s="1619"/>
      <c r="G129" s="1619"/>
      <c r="H129" s="1620"/>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s="226"/>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s="226"/>
    </row>
    <row r="131" spans="1:27" s="265" customFormat="1" ht="30.75" customHeight="1">
      <c r="A131" s="357"/>
      <c r="B131" s="1295" t="s">
        <v>1612</v>
      </c>
      <c r="C131" s="1863"/>
      <c r="D131" s="1863"/>
      <c r="E131" s="1864"/>
      <c r="F131" s="1296">
        <v>2010</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s="226"/>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s="226"/>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s="226"/>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s="226"/>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s="226"/>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s="22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s="226"/>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s="226"/>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s="226"/>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s="226"/>
    </row>
    <row r="141" spans="1:27" s="244" customFormat="1" ht="15" customHeight="1">
      <c r="A141" s="992"/>
      <c r="B141" s="1163" t="s">
        <v>1600</v>
      </c>
      <c r="C141" s="1163"/>
      <c r="D141" s="1163"/>
      <c r="E141" s="1163"/>
      <c r="F141" s="1164"/>
      <c r="G141" s="1223" t="s">
        <v>395</v>
      </c>
      <c r="H141" s="1225"/>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s="226"/>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s="226"/>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s="226"/>
    </row>
    <row r="144" spans="1:27" s="244" customFormat="1" ht="15" customHeight="1">
      <c r="A144" s="986"/>
      <c r="B144" s="1163" t="s">
        <v>1603</v>
      </c>
      <c r="C144" s="1163"/>
      <c r="D144" s="1163"/>
      <c r="E144" s="1163"/>
      <c r="F144" s="1164"/>
      <c r="G144" s="1223" t="s">
        <v>395</v>
      </c>
      <c r="H144" s="1225"/>
      <c r="I144" s="6"/>
      <c r="J144" s="30" t="str">
        <f t="shared" si="7"/>
        <v>Yes</v>
      </c>
      <c r="K144" s="7"/>
      <c r="L144" s="21"/>
      <c r="M144" s="21"/>
      <c r="N144" s="21"/>
      <c r="O144" s="21"/>
      <c r="P144" s="21"/>
      <c r="Q144" s="21"/>
      <c r="R144" s="21"/>
      <c r="S144" s="21"/>
      <c r="T144" s="16"/>
      <c r="U144" s="16"/>
      <c r="V144" s="16"/>
      <c r="W144" s="44"/>
      <c r="X144" s="44"/>
      <c r="Y144" s="48" t="str">
        <f t="shared" si="8"/>
        <v>e. Intrauterine devices (IUDs)</v>
      </c>
      <c r="Z144" s="52"/>
      <c r="AA144" s="226"/>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s="226"/>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s="22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s="226"/>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s="226"/>
    </row>
    <row r="149" spans="1:27" s="244" customFormat="1" ht="30">
      <c r="A149" s="986"/>
      <c r="B149" s="1163" t="s">
        <v>1621</v>
      </c>
      <c r="C149" s="1163"/>
      <c r="D149" s="1163"/>
      <c r="E149" s="1163"/>
      <c r="F149" s="1170" t="s">
        <v>659</v>
      </c>
      <c r="G149" s="1171"/>
      <c r="H149" s="1172"/>
      <c r="I149" s="6"/>
      <c r="J149" s="30"/>
      <c r="K149" s="7"/>
      <c r="L149" s="21"/>
      <c r="M149" s="7"/>
      <c r="N149" s="21"/>
      <c r="O149" s="21"/>
      <c r="P149" s="21"/>
      <c r="Q149" s="7" t="str">
        <f>F149</f>
        <v xml:space="preserve">07/11-06/12 </v>
      </c>
      <c r="R149" s="7" t="str">
        <f>B149</f>
        <v xml:space="preserve">j. Time period covered by reports reviewed
(mm/yy - mm/yy) (for example, reports from 01/12-12/12) </v>
      </c>
      <c r="S149" s="21"/>
      <c r="T149" s="16"/>
      <c r="U149" s="16"/>
      <c r="V149" s="16"/>
      <c r="W149" s="44"/>
      <c r="X149" s="44"/>
      <c r="Y149" s="45"/>
      <c r="Z149" s="52"/>
      <c r="AA149" s="226"/>
    </row>
    <row r="150" spans="1:27" s="244" customFormat="1" ht="45">
      <c r="A150" s="291"/>
      <c r="B150" s="1163" t="s">
        <v>1622</v>
      </c>
      <c r="C150" s="1163"/>
      <c r="D150" s="1163"/>
      <c r="E150" s="1163"/>
      <c r="F150" s="1316" t="s">
        <v>660</v>
      </c>
      <c r="G150" s="1317"/>
      <c r="H150" s="1318"/>
      <c r="I150" s="6"/>
      <c r="J150" s="30"/>
      <c r="K150" s="7"/>
      <c r="L150" s="7"/>
      <c r="M150" s="21"/>
      <c r="N150" s="21"/>
      <c r="O150" s="21"/>
      <c r="P150" s="21"/>
      <c r="Q150" s="7" t="str">
        <f>F150</f>
        <v>LMIS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s="226"/>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s="226"/>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s="226"/>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638"/>
    </row>
    <row r="154" spans="1:27" s="244" customFormat="1" ht="75.75" thickBot="1">
      <c r="A154" s="1303" t="s">
        <v>1641</v>
      </c>
      <c r="B154" s="1304"/>
      <c r="C154" s="1305"/>
      <c r="D154" s="1664" t="s">
        <v>661</v>
      </c>
      <c r="E154" s="1665"/>
      <c r="F154" s="1665"/>
      <c r="G154" s="1665"/>
      <c r="H154" s="1666"/>
      <c r="I154" s="6"/>
      <c r="J154" s="30"/>
      <c r="K154" s="7" t="str">
        <f>A154</f>
        <v xml:space="preserve">F. Please note any overall comments about challenges and/or successes with contraceptive security in your country.
</v>
      </c>
      <c r="L154" s="21"/>
      <c r="M154" s="21"/>
      <c r="N154" s="21"/>
      <c r="O154" s="7" t="str">
        <f>D154</f>
        <v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v>
      </c>
      <c r="P154" s="21"/>
      <c r="Q154" s="21"/>
      <c r="R154" s="21"/>
      <c r="S154" s="21"/>
      <c r="T154" s="16"/>
      <c r="U154" s="16"/>
      <c r="V154" s="16"/>
      <c r="W154" s="44"/>
      <c r="X154" s="44"/>
      <c r="Y154" s="45"/>
      <c r="Z154" s="52"/>
      <c r="AA154" s="226"/>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s="226"/>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s="226"/>
    </row>
    <row r="157" spans="1:27" s="1" customFormat="1" ht="18">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1">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0:H10"/>
    <mergeCell ref="A11:G11"/>
    <mergeCell ref="A12:G12"/>
    <mergeCell ref="B13:C13"/>
    <mergeCell ref="D13:H13"/>
    <mergeCell ref="A1:H1"/>
    <mergeCell ref="A2:C2"/>
    <mergeCell ref="D2:E2"/>
    <mergeCell ref="A3:H3"/>
    <mergeCell ref="D4:E4"/>
    <mergeCell ref="F4:H4"/>
    <mergeCell ref="A5:C5"/>
    <mergeCell ref="A8:C8"/>
    <mergeCell ref="A9:H9"/>
  </mergeCells>
  <dataValidations count="12">
    <dataValidation type="list" allowBlank="1" showInputMessage="1" showErrorMessage="1" errorTitle="Choose from dropdown" error="Please choose from the dropdown list. If you cannot, please write your comment in the comments section." sqref="D83:F83" xr:uid="{00000000-0002-0000-0F00-000000000000}">
      <formula1>$N$1:$N$2</formula1>
    </dataValidation>
    <dataValidation type="list" allowBlank="1" showInputMessage="1" showErrorMessage="1" error="Please choose from the dropdown list." sqref="F61:H61" xr:uid="{00000000-0002-0000-0F00-000001000000}">
      <formula1>$R$1:$R$6</formula1>
    </dataValidation>
    <dataValidation type="list" allowBlank="1" showInputMessage="1" showErrorMessage="1" errorTitle="Choose from dropdown" error="Please choose from the dropdown list." prompt="Please select from the dropdown list." sqref="G138 D68 D15" xr:uid="{00000000-0002-0000-0F00-000002000000}">
      <formula1>$W$1:$W$4</formula1>
    </dataValidation>
    <dataValidation type="list" allowBlank="1" showInputMessage="1" showErrorMessage="1" error="Please choose from the dropdown list." sqref="G111:G113 H106:H108 D69:D78 F68:H78 G152:G153 G132:G135 F63 G148 G140:G146 D26 G147:H147 D16:D23 H25" xr:uid="{00000000-0002-0000-0F00-000003000000}">
      <formula1>$W$1:$W$4</formula1>
    </dataValidation>
    <dataValidation type="list" allowBlank="1" showErrorMessage="1" error="Please choose from the dropdown list." sqref="H38" xr:uid="{00000000-0002-0000-0F00-000004000000}">
      <formula1>$W$1:$W$3</formula1>
    </dataValidation>
    <dataValidation type="list" allowBlank="1" showInputMessage="1" showErrorMessage="1" error="Please choose from the dropdown list." sqref="H24" xr:uid="{00000000-0002-0000-0F00-000005000000}">
      <formula1>$O$1:$O$6</formula1>
    </dataValidation>
    <dataValidation type="list" allowBlank="1" showInputMessage="1" showErrorMessage="1" errorTitle="Choose from dropdown" error="Please choose from the dropdown list." prompt="Please select from the dropdown list." sqref="H12 H82" xr:uid="{00000000-0002-0000-0F00-000006000000}">
      <formula1>$W$1:$W$3</formula1>
    </dataValidation>
    <dataValidation type="list" allowBlank="1" showInputMessage="1" showErrorMessage="1" error="Please choose from the dropdown list." sqref="H31:H32 G116:H125 F59 D106:D108 H91 H89 F85:H86 D51:D52 D49 D43 D41" xr:uid="{00000000-0002-0000-0F00-000007000000}">
      <formula1>$W$1:$W$3</formula1>
    </dataValidation>
    <dataValidation type="list" allowBlank="1" showInputMessage="1" showErrorMessage="1" errorTitle="Choose from dropdown" error="Please choose from the dropdown list." sqref="H28" xr:uid="{00000000-0002-0000-0F00-000008000000}">
      <formula1>$Y$1:$Y$13</formula1>
    </dataValidation>
    <dataValidation type="list" allowBlank="1" showErrorMessage="1" errorTitle="Choose from dropdown" error="Please choose from the dropdown list." sqref="F28" xr:uid="{00000000-0002-0000-0F00-000009000000}">
      <formula1>$Y$1:$Y$13</formula1>
    </dataValidation>
    <dataValidation type="list" allowBlank="1" prompt="Please choose from the dropdown if possible. If you cannot find a cadre that fits what you are looking for, you may write it in." sqref="D96:H102" xr:uid="{00000000-0002-0000-0F00-00000A000000}">
      <formula1>$Q$1:$Q$9</formula1>
    </dataValidation>
    <dataValidation type="list" allowBlank="1" showInputMessage="1" prompt="Please select from the dropdown list if possible. If you cannot find a provider cadre that fits, you may write it in." sqref="D95:H95" xr:uid="{00000000-0002-0000-0F00-00000B000000}">
      <formula1>$Q$1:$Q$9</formula1>
    </dataValidation>
  </dataValidations>
  <hyperlinks>
    <hyperlink ref="A5" location="Introduction!A1" display="To jump to the Introduction sheet, click here." xr:uid="{00000000-0004-0000-0F00-000000000000}"/>
  </hyperlinks>
  <pageMargins left="1.2" right="0.7" top="0.75" bottom="0.75" header="0.3" footer="0.3"/>
  <pageSetup scale="46" fitToHeight="4" orientation="portrait" r:id="rId1"/>
  <rowBreaks count="2" manualBreakCount="2">
    <brk id="32" max="7" man="1"/>
    <brk id="54" max="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ED183"/>
  <sheetViews>
    <sheetView showGridLines="0" view="pageBreakPreview"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383" hidden="1" customWidth="1"/>
    <col min="10" max="10" width="38.5703125" style="383" hidden="1" customWidth="1"/>
    <col min="11" max="11" width="64.42578125" style="377" hidden="1" customWidth="1"/>
    <col min="12" max="12" width="87.7109375" style="376" hidden="1" customWidth="1"/>
    <col min="13" max="13" width="37.28515625" style="376" hidden="1" customWidth="1"/>
    <col min="14" max="14" width="75.28515625" style="376" hidden="1" customWidth="1"/>
    <col min="15" max="15" width="81.7109375" style="376" hidden="1" customWidth="1"/>
    <col min="16" max="16" width="69.42578125" style="376" hidden="1" customWidth="1"/>
    <col min="17" max="17" width="57" style="376" hidden="1" customWidth="1"/>
    <col min="18" max="18" width="87.7109375" style="376" hidden="1" customWidth="1"/>
    <col min="19" max="19" width="25.42578125" style="389" hidden="1" customWidth="1"/>
    <col min="20" max="20" width="43.7109375" style="390" hidden="1" customWidth="1"/>
    <col min="21" max="21" width="37.28515625" style="390" hidden="1" customWidth="1"/>
    <col min="22" max="22" width="56.28515625" style="390" hidden="1" customWidth="1"/>
    <col min="23" max="23" width="11.7109375" style="391" hidden="1" customWidth="1"/>
    <col min="24" max="24" width="146.85546875" style="391" hidden="1" customWidth="1"/>
    <col min="25" max="25" width="107.42578125" style="242" hidden="1" customWidth="1"/>
    <col min="26" max="26" width="1.28515625" style="270" customWidth="1"/>
    <col min="27" max="27" width="13.42578125" style="38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69"/>
      <c r="B1" s="1669"/>
      <c r="C1" s="1669"/>
      <c r="D1" s="1669"/>
      <c r="E1" s="1669"/>
      <c r="F1" s="1669"/>
      <c r="G1" s="1669"/>
      <c r="H1" s="1669"/>
      <c r="I1" s="375" t="s">
        <v>1431</v>
      </c>
      <c r="J1" s="376" t="s">
        <v>1432</v>
      </c>
      <c r="K1" s="377"/>
      <c r="L1" s="376" t="s">
        <v>1433</v>
      </c>
      <c r="M1" s="376" t="s">
        <v>1434</v>
      </c>
      <c r="N1" s="377" t="s">
        <v>1435</v>
      </c>
      <c r="O1" s="378" t="s">
        <v>404</v>
      </c>
      <c r="P1" s="376"/>
      <c r="Q1" s="207" t="s">
        <v>414</v>
      </c>
      <c r="R1" s="377" t="s">
        <v>491</v>
      </c>
      <c r="S1" s="376"/>
      <c r="T1" s="376"/>
      <c r="U1" s="376"/>
      <c r="V1" s="376"/>
      <c r="W1" s="379" t="s">
        <v>395</v>
      </c>
      <c r="X1" s="380" t="s">
        <v>1436</v>
      </c>
      <c r="Y1" s="237" t="s">
        <v>430</v>
      </c>
      <c r="Z1" s="237"/>
      <c r="AA1" s="381"/>
    </row>
    <row r="2" spans="1:134" s="234" customFormat="1" ht="15.75">
      <c r="A2" s="1149"/>
      <c r="B2" s="1149"/>
      <c r="C2" s="1149"/>
      <c r="D2" s="1150"/>
      <c r="E2" s="1150"/>
      <c r="F2" s="997"/>
      <c r="G2" s="269"/>
      <c r="H2" s="269"/>
      <c r="I2" s="382"/>
      <c r="J2" s="383"/>
      <c r="K2" s="377" t="s">
        <v>1437</v>
      </c>
      <c r="L2" s="376"/>
      <c r="M2" s="376"/>
      <c r="N2" s="377"/>
      <c r="O2" s="378" t="s">
        <v>539</v>
      </c>
      <c r="P2" s="376" t="s">
        <v>1438</v>
      </c>
      <c r="Q2" s="207" t="s">
        <v>453</v>
      </c>
      <c r="R2" s="377" t="s">
        <v>437</v>
      </c>
      <c r="S2" s="376" t="s">
        <v>1439</v>
      </c>
      <c r="T2" s="384" t="s">
        <v>1440</v>
      </c>
      <c r="U2" s="245"/>
      <c r="V2" s="245" t="s">
        <v>1441</v>
      </c>
      <c r="W2" s="385" t="s">
        <v>399</v>
      </c>
      <c r="X2" s="385"/>
      <c r="Y2" s="234" t="s">
        <v>408</v>
      </c>
      <c r="Z2" s="237"/>
      <c r="AA2" s="386"/>
    </row>
    <row r="3" spans="1:134" s="234" customFormat="1" ht="15.75" customHeight="1">
      <c r="A3" s="1151"/>
      <c r="B3" s="1151"/>
      <c r="C3" s="1151"/>
      <c r="D3" s="1151"/>
      <c r="E3" s="1151"/>
      <c r="F3" s="1151"/>
      <c r="G3" s="1151"/>
      <c r="H3" s="1151"/>
      <c r="I3" s="382"/>
      <c r="J3" s="383"/>
      <c r="K3" s="377"/>
      <c r="L3" s="376"/>
      <c r="M3" s="376"/>
      <c r="N3" s="377"/>
      <c r="O3" s="378" t="s">
        <v>478</v>
      </c>
      <c r="P3" s="376"/>
      <c r="Q3" s="207" t="s">
        <v>838</v>
      </c>
      <c r="R3" s="377" t="s">
        <v>593</v>
      </c>
      <c r="S3" s="376"/>
      <c r="T3" s="384"/>
      <c r="U3" s="245"/>
      <c r="V3" s="245"/>
      <c r="W3" s="385" t="s">
        <v>405</v>
      </c>
      <c r="X3" s="385"/>
      <c r="Y3" s="234" t="s">
        <v>407</v>
      </c>
      <c r="Z3" s="237"/>
      <c r="AA3" s="386"/>
    </row>
    <row r="4" spans="1:134" s="234" customFormat="1" ht="27.75" customHeight="1">
      <c r="A4" s="278"/>
      <c r="B4" s="278"/>
      <c r="C4" s="278"/>
      <c r="D4" s="1152"/>
      <c r="E4" s="1152"/>
      <c r="F4" s="1153"/>
      <c r="G4" s="1153"/>
      <c r="H4" s="1153"/>
      <c r="I4" s="387"/>
      <c r="J4" s="383"/>
      <c r="K4" s="377"/>
      <c r="L4" s="376"/>
      <c r="M4" s="376"/>
      <c r="N4" s="377"/>
      <c r="O4" s="377" t="s">
        <v>635</v>
      </c>
      <c r="P4" s="376"/>
      <c r="Q4" s="207" t="s">
        <v>527</v>
      </c>
      <c r="R4" s="385" t="s">
        <v>1442</v>
      </c>
      <c r="S4" s="376"/>
      <c r="T4" s="384"/>
      <c r="U4" s="245"/>
      <c r="V4" s="245"/>
      <c r="W4" s="385" t="s">
        <v>406</v>
      </c>
      <c r="X4" s="385"/>
      <c r="Y4" s="234" t="s">
        <v>830</v>
      </c>
      <c r="Z4" s="237"/>
      <c r="AA4" s="386"/>
    </row>
    <row r="5" spans="1:134" s="234" customFormat="1" ht="34.5" customHeight="1">
      <c r="A5" s="1158" t="s">
        <v>1</v>
      </c>
      <c r="B5" s="1158"/>
      <c r="C5" s="1158"/>
      <c r="D5" s="766"/>
      <c r="E5" s="767"/>
      <c r="F5" s="766"/>
      <c r="G5" s="624"/>
      <c r="H5" s="768"/>
      <c r="I5" s="387"/>
      <c r="J5" s="383"/>
      <c r="K5" s="377"/>
      <c r="L5" s="376"/>
      <c r="M5" s="376"/>
      <c r="N5" s="377"/>
      <c r="O5" s="377" t="s">
        <v>405</v>
      </c>
      <c r="P5" s="376"/>
      <c r="Q5" s="207" t="s">
        <v>441</v>
      </c>
      <c r="R5" s="377" t="s">
        <v>405</v>
      </c>
      <c r="S5" s="376"/>
      <c r="T5" s="384"/>
      <c r="U5" s="245"/>
      <c r="V5" s="245"/>
      <c r="X5" s="385"/>
      <c r="Y5" s="234" t="s">
        <v>1444</v>
      </c>
      <c r="Z5" s="237"/>
      <c r="AA5" s="386"/>
    </row>
    <row r="6" spans="1:134" ht="15.75" hidden="1" customHeight="1">
      <c r="A6" s="280"/>
      <c r="B6" s="280"/>
      <c r="C6" s="280"/>
      <c r="D6" s="280"/>
      <c r="E6" s="280"/>
      <c r="F6" s="280"/>
      <c r="G6" s="281"/>
      <c r="H6" s="282"/>
      <c r="I6" s="388"/>
      <c r="O6" s="376" t="s">
        <v>406</v>
      </c>
      <c r="Q6" s="376" t="s">
        <v>442</v>
      </c>
      <c r="R6" s="377" t="s">
        <v>406</v>
      </c>
      <c r="Y6" s="242" t="s">
        <v>482</v>
      </c>
    </row>
    <row r="7" spans="1:134" ht="24.75" customHeight="1">
      <c r="A7" s="625" t="s">
        <v>1632</v>
      </c>
      <c r="D7" s="283"/>
      <c r="E7" s="283"/>
      <c r="F7" s="283"/>
      <c r="G7" s="1169"/>
      <c r="H7" s="1169"/>
      <c r="I7" s="387"/>
      <c r="J7" s="382"/>
      <c r="N7" s="377"/>
      <c r="Q7" s="207" t="s">
        <v>415</v>
      </c>
      <c r="T7" s="392"/>
      <c r="X7" s="779" t="str">
        <f>A7</f>
        <v>Contraceptive Security (CS) Indicators Data, 2013</v>
      </c>
      <c r="Y7" s="242" t="s">
        <v>481</v>
      </c>
    </row>
    <row r="8" spans="1:134" ht="37.5" customHeight="1">
      <c r="A8" s="1601" t="s">
        <v>1744</v>
      </c>
      <c r="B8" s="1168"/>
      <c r="C8" s="1168"/>
      <c r="D8" s="1169"/>
      <c r="E8" s="1169"/>
      <c r="F8" s="283"/>
      <c r="G8" s="1169"/>
      <c r="H8" s="1169"/>
      <c r="I8" s="394"/>
      <c r="J8" s="382"/>
      <c r="K8" s="782" t="str">
        <f>A8</f>
        <v>Country: Georgia</v>
      </c>
      <c r="N8" s="377"/>
      <c r="P8" s="376" t="s">
        <v>1453</v>
      </c>
      <c r="Q8" s="207" t="s">
        <v>405</v>
      </c>
      <c r="S8" s="393"/>
      <c r="Y8" s="242" t="s">
        <v>1454</v>
      </c>
    </row>
    <row r="9" spans="1:134" s="284" customFormat="1" ht="45">
      <c r="A9" s="1337" t="s">
        <v>1634</v>
      </c>
      <c r="B9" s="1337"/>
      <c r="C9" s="1337"/>
      <c r="D9" s="1337"/>
      <c r="E9" s="1337"/>
      <c r="F9" s="1337"/>
      <c r="G9" s="1337"/>
      <c r="H9" s="1337"/>
      <c r="I9" s="395" t="s">
        <v>1458</v>
      </c>
      <c r="J9" s="376"/>
      <c r="K9" s="377"/>
      <c r="L9" s="376"/>
      <c r="M9" s="376"/>
      <c r="N9" s="376"/>
      <c r="O9" s="377"/>
      <c r="P9" s="376"/>
      <c r="Q9" s="207" t="s">
        <v>406</v>
      </c>
      <c r="R9" s="376" t="s">
        <v>1433</v>
      </c>
      <c r="S9" s="376"/>
      <c r="T9" s="376"/>
      <c r="U9" s="376"/>
      <c r="V9" s="376"/>
      <c r="W9" s="376"/>
      <c r="X9" s="245" t="str">
        <f>A9</f>
        <v>The CS Indicators are presented in the following sections:
               A. leadership &amp; cooordination               B. finance &amp; procurement               C. commodities               D. policies               E. supply chain</v>
      </c>
      <c r="Y9" s="239" t="s">
        <v>782</v>
      </c>
      <c r="Z9" s="239"/>
      <c r="AA9" s="386"/>
      <c r="AB9" s="286"/>
      <c r="AC9" s="286"/>
      <c r="AD9" s="286"/>
      <c r="AE9" s="286"/>
      <c r="AF9" s="286"/>
      <c r="AG9" s="286"/>
      <c r="AH9" s="286"/>
    </row>
    <row r="10" spans="1:134" ht="150.75" thickBot="1">
      <c r="A10" s="1338" t="s">
        <v>1635</v>
      </c>
      <c r="B10" s="1339"/>
      <c r="C10" s="1339"/>
      <c r="D10" s="1339"/>
      <c r="E10" s="1339"/>
      <c r="F10" s="1339"/>
      <c r="G10" s="1339"/>
      <c r="H10" s="1339"/>
      <c r="O10" s="377" t="s">
        <v>1456</v>
      </c>
      <c r="Q10" s="242"/>
      <c r="X10" s="393"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2" t="s">
        <v>781</v>
      </c>
    </row>
    <row r="11" spans="1:134" s="234" customFormat="1" ht="16.5" customHeight="1" thickBot="1">
      <c r="A11" s="1156" t="s">
        <v>42</v>
      </c>
      <c r="B11" s="1157"/>
      <c r="C11" s="1157"/>
      <c r="D11" s="1157"/>
      <c r="E11" s="1157"/>
      <c r="F11" s="1157"/>
      <c r="G11" s="1157"/>
      <c r="H11" s="287"/>
      <c r="I11" s="388"/>
      <c r="J11" s="383"/>
      <c r="K11" s="377"/>
      <c r="L11" s="376"/>
      <c r="M11" s="376"/>
      <c r="N11" s="376"/>
      <c r="O11" s="376"/>
      <c r="P11" s="376"/>
      <c r="Q11" s="238" t="s">
        <v>1459</v>
      </c>
      <c r="R11" s="376"/>
      <c r="S11" s="376"/>
      <c r="T11" s="245"/>
      <c r="U11" s="245"/>
      <c r="V11" s="245"/>
      <c r="W11" s="385"/>
      <c r="X11" s="385"/>
      <c r="Y11" s="234" t="s">
        <v>1460</v>
      </c>
      <c r="Z11" s="237"/>
      <c r="AA11" s="386"/>
    </row>
    <row r="12" spans="1:134" s="244" customFormat="1" ht="45">
      <c r="A12" s="1160" t="s">
        <v>1461</v>
      </c>
      <c r="B12" s="1161"/>
      <c r="C12" s="1161"/>
      <c r="D12" s="1161"/>
      <c r="E12" s="1161"/>
      <c r="F12" s="1161"/>
      <c r="G12" s="1162"/>
      <c r="H12" s="299" t="s">
        <v>395</v>
      </c>
      <c r="I12" s="39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83"/>
      <c r="K12" s="377"/>
      <c r="L12" s="376"/>
      <c r="M12" s="376"/>
      <c r="N12" s="376"/>
      <c r="O12" s="376"/>
      <c r="P12" s="376"/>
      <c r="Q12" s="376"/>
      <c r="R12" s="376"/>
      <c r="S12" s="376"/>
      <c r="T12" s="245"/>
      <c r="U12" s="245"/>
      <c r="V12" s="245"/>
      <c r="W12" s="385"/>
      <c r="X12" s="385"/>
      <c r="Y12" s="244" t="s">
        <v>431</v>
      </c>
      <c r="Z12" s="397"/>
      <c r="AA12" s="386"/>
      <c r="DS12" s="245"/>
      <c r="DT12" s="245"/>
      <c r="DU12" s="245"/>
      <c r="DV12" s="245"/>
      <c r="DW12" s="245"/>
      <c r="DX12" s="245"/>
      <c r="DY12" s="245"/>
      <c r="DZ12" s="245"/>
      <c r="EA12" s="245"/>
      <c r="EB12" s="245"/>
      <c r="EC12" s="246"/>
      <c r="ED12" s="246"/>
    </row>
    <row r="13" spans="1:134" s="244" customFormat="1">
      <c r="A13" s="288"/>
      <c r="B13" s="1163" t="s">
        <v>1462</v>
      </c>
      <c r="C13" s="1164"/>
      <c r="D13" s="1262" t="s">
        <v>662</v>
      </c>
      <c r="E13" s="1332"/>
      <c r="F13" s="1332"/>
      <c r="G13" s="1332"/>
      <c r="H13" s="1263"/>
      <c r="I13" s="394"/>
      <c r="J13" s="383"/>
      <c r="K13" s="377" t="str">
        <f>B13</f>
        <v>a. What is the name of the committee?</v>
      </c>
      <c r="L13" s="398" t="str">
        <f>D13</f>
        <v xml:space="preserve">National Reproductive Health Council </v>
      </c>
      <c r="M13" s="376"/>
      <c r="N13" s="376"/>
      <c r="O13" s="378" t="str">
        <f>D13</f>
        <v xml:space="preserve">National Reproductive Health Council </v>
      </c>
      <c r="P13" s="376"/>
      <c r="Q13" s="376"/>
      <c r="R13" s="376"/>
      <c r="S13" s="376"/>
      <c r="T13" s="245"/>
      <c r="U13" s="245"/>
      <c r="V13" s="245"/>
      <c r="W13" s="385"/>
      <c r="X13" s="385"/>
      <c r="Y13" s="244" t="s">
        <v>405</v>
      </c>
      <c r="Z13" s="397"/>
      <c r="AA13" s="38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396"/>
      <c r="J14" s="383"/>
      <c r="K14" s="377" t="str">
        <f>A14</f>
        <v>A2. Are the following organizations represented on the committee?</v>
      </c>
      <c r="L14" s="376"/>
      <c r="M14" s="376"/>
      <c r="N14" s="376"/>
      <c r="O14" s="377"/>
      <c r="P14" s="376"/>
      <c r="Q14" s="376"/>
      <c r="R14" s="376"/>
      <c r="S14" s="376"/>
      <c r="T14" s="245"/>
      <c r="U14" s="245"/>
      <c r="V14" s="245"/>
      <c r="W14" s="385"/>
      <c r="X14" s="385"/>
      <c r="Z14" s="397"/>
      <c r="AA14" s="38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663</v>
      </c>
      <c r="G15" s="1317"/>
      <c r="H15" s="1318"/>
      <c r="I15" s="394"/>
      <c r="J15" s="383"/>
      <c r="K15" s="377" t="str">
        <f t="shared" ref="K15:K23" si="0">B15</f>
        <v>a. Social marketing</v>
      </c>
      <c r="L15" s="376"/>
      <c r="M15" s="376"/>
      <c r="N15" s="376"/>
      <c r="O15" s="377"/>
      <c r="P15" s="376"/>
      <c r="Q15" s="377" t="str">
        <f t="shared" ref="Q15:Q23" si="1">F15</f>
        <v>John Snow, Inc. (JSI) (Under its USAID funded project, JSI is involved in social marketing of contraceptives in Georgia)</v>
      </c>
      <c r="R15" s="376"/>
      <c r="S15" s="376"/>
      <c r="T15" s="245"/>
      <c r="U15" s="245"/>
      <c r="V15" s="245"/>
      <c r="W15" s="385"/>
      <c r="X15" s="385"/>
      <c r="Z15" s="397"/>
      <c r="AA15" s="386"/>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664</v>
      </c>
      <c r="G16" s="1317"/>
      <c r="H16" s="1318"/>
      <c r="I16" s="394"/>
      <c r="J16" s="383"/>
      <c r="K16" s="377" t="str">
        <f t="shared" si="0"/>
        <v>b. NGO (for example: service delivery, advocacy, Planned Parenthood affiliate, Marie Stopes affiliate, faith-based organizations, etc.)</v>
      </c>
      <c r="L16" s="376"/>
      <c r="M16" s="376"/>
      <c r="N16" s="376"/>
      <c r="O16" s="377"/>
      <c r="P16" s="376"/>
      <c r="Q16" s="377" t="str">
        <f t="shared" si="1"/>
        <v>John Snow, Inc. (JSI)</v>
      </c>
      <c r="R16" s="376"/>
      <c r="S16" s="376"/>
      <c r="T16" s="245"/>
      <c r="U16" s="245"/>
      <c r="V16" s="245"/>
      <c r="W16" s="385"/>
      <c r="X16" s="385"/>
      <c r="Z16" s="397"/>
      <c r="AA16" s="38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394"/>
      <c r="J17" s="383"/>
      <c r="K17" s="377" t="str">
        <f t="shared" si="0"/>
        <v>c. Commercial sector (for example: pharmacy associations, manufacturers, etc.)</v>
      </c>
      <c r="L17" s="376"/>
      <c r="M17" s="376"/>
      <c r="N17" s="376"/>
      <c r="O17" s="377"/>
      <c r="P17" s="376"/>
      <c r="Q17" s="377">
        <f t="shared" si="1"/>
        <v>0</v>
      </c>
      <c r="R17" s="376"/>
      <c r="S17" s="376"/>
      <c r="T17" s="245"/>
      <c r="U17" s="245"/>
      <c r="V17" s="245"/>
      <c r="W17" s="385"/>
      <c r="X17" s="385"/>
      <c r="Z17" s="397"/>
      <c r="AA17" s="38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479</v>
      </c>
      <c r="G18" s="1317"/>
      <c r="H18" s="1318"/>
      <c r="I18" s="394"/>
      <c r="J18" s="383"/>
      <c r="K18" s="377" t="str">
        <f t="shared" si="0"/>
        <v>d. Donors</v>
      </c>
      <c r="L18" s="376"/>
      <c r="M18" s="376"/>
      <c r="N18" s="376"/>
      <c r="O18" s="377"/>
      <c r="P18" s="376"/>
      <c r="Q18" s="377" t="str">
        <f t="shared" si="1"/>
        <v>USAID</v>
      </c>
      <c r="R18" s="376"/>
      <c r="S18" s="376"/>
      <c r="T18" s="245"/>
      <c r="U18" s="245"/>
      <c r="V18" s="245"/>
      <c r="W18" s="385"/>
      <c r="X18" s="385"/>
      <c r="Z18" s="397"/>
      <c r="AA18" s="38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665</v>
      </c>
      <c r="G19" s="1317"/>
      <c r="H19" s="1318"/>
      <c r="I19" s="394"/>
      <c r="J19" s="383"/>
      <c r="K19" s="377" t="str">
        <f t="shared" si="0"/>
        <v>e. UN agencies</v>
      </c>
      <c r="L19" s="376"/>
      <c r="M19" s="376"/>
      <c r="N19" s="376"/>
      <c r="O19" s="377"/>
      <c r="P19" s="376"/>
      <c r="Q19" s="377" t="str">
        <f t="shared" si="1"/>
        <v>UNFPA, UNICEF, WHO</v>
      </c>
      <c r="R19" s="376"/>
      <c r="S19" s="376"/>
      <c r="T19" s="245"/>
      <c r="U19" s="245"/>
      <c r="V19" s="245"/>
      <c r="W19" s="385"/>
      <c r="X19" s="385"/>
      <c r="Z19" s="397"/>
      <c r="AA19" s="386"/>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666</v>
      </c>
      <c r="G20" s="1317"/>
      <c r="H20" s="1318"/>
      <c r="I20" s="394"/>
      <c r="J20" s="383"/>
      <c r="K20" s="377" t="str">
        <f t="shared" si="0"/>
        <v>f. Ministry of Health (for example: logistics, reproductive health, family planning, maternal and child health, HIV/AIDS, pharmacy units, etc.)</v>
      </c>
      <c r="L20" s="376"/>
      <c r="M20" s="376"/>
      <c r="N20" s="376"/>
      <c r="O20" s="377"/>
      <c r="P20" s="376"/>
      <c r="Q20" s="399" t="str">
        <f t="shared" si="1"/>
        <v>The committee is chaired by the First Lady of Georgia and co-chaired by the Minister of Health and Deputy Minister of Health.</v>
      </c>
      <c r="R20" s="376"/>
      <c r="S20" s="376"/>
      <c r="T20" s="245"/>
      <c r="U20" s="245"/>
      <c r="V20" s="245"/>
      <c r="W20" s="385"/>
      <c r="X20" s="385"/>
      <c r="Z20" s="397"/>
      <c r="AA20" s="386"/>
      <c r="DS20" s="245"/>
      <c r="DT20" s="245"/>
      <c r="DU20" s="245"/>
      <c r="DV20" s="246"/>
      <c r="DW20" s="246"/>
      <c r="DX20" s="246"/>
      <c r="DY20" s="246"/>
      <c r="DZ20" s="246"/>
      <c r="EA20" s="246"/>
      <c r="ED20" s="246"/>
    </row>
    <row r="21" spans="1:134" s="244" customFormat="1" ht="45">
      <c r="A21" s="291"/>
      <c r="B21" s="1177" t="s">
        <v>1474</v>
      </c>
      <c r="C21" s="1177"/>
      <c r="D21" s="988" t="s">
        <v>406</v>
      </c>
      <c r="E21" s="292" t="s">
        <v>1475</v>
      </c>
      <c r="F21" s="1316"/>
      <c r="G21" s="1317"/>
      <c r="H21" s="1318"/>
      <c r="I21" s="394"/>
      <c r="J21" s="383"/>
      <c r="K21" s="377" t="str">
        <f t="shared" si="0"/>
        <v>g. Central Medical Store or Central Warehouse</v>
      </c>
      <c r="L21" s="376"/>
      <c r="M21" s="376"/>
      <c r="N21" s="376"/>
      <c r="O21" s="377"/>
      <c r="P21" s="376"/>
      <c r="Q21" s="377">
        <f t="shared" si="1"/>
        <v>0</v>
      </c>
      <c r="R21" s="376"/>
      <c r="S21" s="376"/>
      <c r="T21" s="245"/>
      <c r="U21" s="245"/>
      <c r="V21" s="245"/>
      <c r="W21" s="385"/>
      <c r="X21" s="385"/>
      <c r="Z21" s="397"/>
      <c r="AA21" s="386"/>
    </row>
    <row r="22" spans="1:134" s="244" customFormat="1">
      <c r="A22" s="291"/>
      <c r="B22" s="1177" t="s">
        <v>1476</v>
      </c>
      <c r="C22" s="1177"/>
      <c r="D22" s="988" t="s">
        <v>399</v>
      </c>
      <c r="E22" s="292" t="s">
        <v>1475</v>
      </c>
      <c r="F22" s="1316"/>
      <c r="G22" s="1317"/>
      <c r="H22" s="1318"/>
      <c r="I22" s="394"/>
      <c r="J22" s="383"/>
      <c r="K22" s="377" t="str">
        <f t="shared" si="0"/>
        <v xml:space="preserve">h. Ministry of Finance or Ministry of Planning </v>
      </c>
      <c r="L22" s="376"/>
      <c r="M22" s="376"/>
      <c r="N22" s="376"/>
      <c r="O22" s="377"/>
      <c r="P22" s="376"/>
      <c r="Q22" s="377">
        <f t="shared" si="1"/>
        <v>0</v>
      </c>
      <c r="R22" s="376"/>
      <c r="S22" s="376"/>
      <c r="T22" s="245"/>
      <c r="U22" s="245"/>
      <c r="V22" s="245"/>
      <c r="W22" s="385"/>
      <c r="X22" s="385"/>
      <c r="Z22" s="397"/>
      <c r="AA22" s="386"/>
    </row>
    <row r="23" spans="1:134" s="247" customFormat="1">
      <c r="A23" s="291"/>
      <c r="B23" s="1177" t="s">
        <v>1477</v>
      </c>
      <c r="C23" s="1177"/>
      <c r="D23" s="988" t="s">
        <v>395</v>
      </c>
      <c r="E23" s="292" t="s">
        <v>1475</v>
      </c>
      <c r="F23" s="1316" t="s">
        <v>667</v>
      </c>
      <c r="G23" s="1317"/>
      <c r="H23" s="1318"/>
      <c r="I23" s="394"/>
      <c r="J23" s="383"/>
      <c r="K23" s="382" t="str">
        <f t="shared" si="0"/>
        <v>i. Other (for example: partners)</v>
      </c>
      <c r="L23" s="383"/>
      <c r="M23" s="383"/>
      <c r="N23" s="383"/>
      <c r="O23" s="382"/>
      <c r="P23" s="383"/>
      <c r="Q23" s="382" t="str">
        <f t="shared" si="1"/>
        <v>National Perinatal Center</v>
      </c>
      <c r="R23" s="383"/>
      <c r="S23" s="383"/>
      <c r="T23" s="383"/>
      <c r="U23" s="383"/>
      <c r="V23" s="383"/>
      <c r="W23" s="400"/>
      <c r="X23" s="400"/>
      <c r="AA23" s="386"/>
    </row>
    <row r="24" spans="1:134" s="244" customFormat="1">
      <c r="A24" s="1179" t="s">
        <v>1478</v>
      </c>
      <c r="B24" s="1163"/>
      <c r="C24" s="1163"/>
      <c r="D24" s="1163"/>
      <c r="E24" s="1163"/>
      <c r="F24" s="1163"/>
      <c r="G24" s="1163"/>
      <c r="H24" s="302" t="s">
        <v>635</v>
      </c>
      <c r="I24" s="401" t="str">
        <f>A24</f>
        <v>A3. How many times did the committee meet during the last year? (0, 1-2, 3-5, or 6+)  (Please select from the dropdown.)</v>
      </c>
      <c r="J24" s="383"/>
      <c r="K24" s="377"/>
      <c r="L24" s="376"/>
      <c r="M24" s="376"/>
      <c r="N24" s="376"/>
      <c r="O24" s="377"/>
      <c r="P24" s="376"/>
      <c r="Q24" s="376"/>
      <c r="R24" s="376"/>
      <c r="S24" s="376"/>
      <c r="T24" s="245"/>
      <c r="U24" s="245"/>
      <c r="V24" s="245"/>
      <c r="W24" s="385"/>
      <c r="X24" s="385"/>
      <c r="Z24" s="397"/>
      <c r="AA24" s="386"/>
    </row>
    <row r="25" spans="1:134" s="244" customFormat="1">
      <c r="A25" s="1180" t="s">
        <v>1479</v>
      </c>
      <c r="B25" s="1181"/>
      <c r="C25" s="1181"/>
      <c r="D25" s="1177"/>
      <c r="E25" s="1177"/>
      <c r="F25" s="1177"/>
      <c r="G25" s="1182"/>
      <c r="H25" s="302" t="s">
        <v>399</v>
      </c>
      <c r="I25" s="401" t="str">
        <f>A25</f>
        <v xml:space="preserve">A4. Does the committee have legal status?  (Please select from the dropdown.)                                  </v>
      </c>
      <c r="J25" s="383"/>
      <c r="K25" s="377"/>
      <c r="L25" s="376"/>
      <c r="M25" s="376"/>
      <c r="N25" s="376"/>
      <c r="O25" s="377"/>
      <c r="P25" s="376"/>
      <c r="Q25" s="376"/>
      <c r="R25" s="376"/>
      <c r="S25" s="376"/>
      <c r="T25" s="245"/>
      <c r="U25" s="245"/>
      <c r="V25" s="245"/>
      <c r="W25" s="385"/>
      <c r="X25" s="385"/>
      <c r="Z25" s="397"/>
      <c r="AA25" s="386"/>
    </row>
    <row r="26" spans="1:134" s="244" customFormat="1" ht="45.75" thickBot="1">
      <c r="A26" s="1183" t="s">
        <v>1480</v>
      </c>
      <c r="B26" s="1184"/>
      <c r="C26" s="1185"/>
      <c r="D26" s="293" t="s">
        <v>399</v>
      </c>
      <c r="E26" s="294" t="s">
        <v>1481</v>
      </c>
      <c r="F26" s="295" t="s">
        <v>406</v>
      </c>
      <c r="G26" s="296" t="s">
        <v>1482</v>
      </c>
      <c r="H26" s="372" t="s">
        <v>406</v>
      </c>
      <c r="I26" s="401"/>
      <c r="J26" s="383"/>
      <c r="K26" s="377" t="str">
        <f>A26</f>
        <v>A5. Is there a Contraceptive Security "champion"? (someone who consistently brings up and advocates for contraceptive supplies)</v>
      </c>
      <c r="L26" s="376"/>
      <c r="M26" s="376"/>
      <c r="N26" s="376"/>
      <c r="O26" s="377"/>
      <c r="P26" s="376"/>
      <c r="Q26" s="376"/>
      <c r="R26" s="376"/>
      <c r="S26" s="376"/>
      <c r="T26" s="245"/>
      <c r="U26" s="245"/>
      <c r="V26" s="245"/>
      <c r="W26" s="385"/>
      <c r="X26" s="385"/>
      <c r="Z26" s="397"/>
      <c r="AA26" s="386"/>
    </row>
    <row r="27" spans="1:134" s="251" customFormat="1" ht="16.5" customHeight="1" thickBot="1">
      <c r="A27" s="1156" t="s">
        <v>69</v>
      </c>
      <c r="B27" s="1157"/>
      <c r="C27" s="1157"/>
      <c r="D27" s="1157"/>
      <c r="E27" s="1157"/>
      <c r="F27" s="1157"/>
      <c r="G27" s="1157"/>
      <c r="H27" s="287"/>
      <c r="I27" s="388"/>
      <c r="J27" s="402"/>
      <c r="K27" s="403"/>
      <c r="L27" s="238"/>
      <c r="M27" s="238"/>
      <c r="N27" s="238"/>
      <c r="O27" s="238"/>
      <c r="P27" s="238"/>
      <c r="Q27" s="238"/>
      <c r="R27" s="238"/>
      <c r="S27" s="238"/>
      <c r="T27" s="402"/>
      <c r="U27" s="402"/>
      <c r="V27" s="402"/>
      <c r="W27" s="404"/>
      <c r="X27" s="404"/>
      <c r="Z27" s="405"/>
      <c r="AA27" s="386"/>
    </row>
    <row r="28" spans="1:134" s="244" customFormat="1">
      <c r="A28" s="1190" t="s">
        <v>1483</v>
      </c>
      <c r="B28" s="1177"/>
      <c r="C28" s="1182"/>
      <c r="D28" s="1191" t="s">
        <v>1484</v>
      </c>
      <c r="E28" s="1192"/>
      <c r="F28" s="297" t="s">
        <v>430</v>
      </c>
      <c r="G28" s="298" t="s">
        <v>1485</v>
      </c>
      <c r="H28" s="299" t="s">
        <v>431</v>
      </c>
      <c r="I28" s="406"/>
      <c r="J28" s="407"/>
      <c r="K28" s="377">
        <f>B28</f>
        <v>0</v>
      </c>
      <c r="L28" s="376"/>
      <c r="M28" s="376"/>
      <c r="N28" s="376"/>
      <c r="O28" s="376"/>
      <c r="P28" s="376"/>
      <c r="Q28" s="376"/>
      <c r="R28" s="376"/>
      <c r="S28" s="376"/>
      <c r="T28" s="245"/>
      <c r="U28" s="245"/>
      <c r="V28" s="245"/>
      <c r="W28" s="385"/>
      <c r="X28" s="385"/>
      <c r="Z28" s="397"/>
      <c r="AA28" s="386"/>
    </row>
    <row r="29" spans="1:134" s="244" customFormat="1" ht="75">
      <c r="A29" s="1179" t="s">
        <v>1486</v>
      </c>
      <c r="B29" s="1163"/>
      <c r="C29" s="1163"/>
      <c r="D29" s="1163"/>
      <c r="E29" s="1163"/>
      <c r="F29" s="1164"/>
      <c r="G29" s="1193" t="s">
        <v>668</v>
      </c>
      <c r="H29" s="1194"/>
      <c r="I29" s="408"/>
      <c r="J29" s="382" t="str">
        <f>G29</f>
        <v>Don’t know</v>
      </c>
      <c r="K29" s="377"/>
      <c r="L29" s="376"/>
      <c r="M29" s="409">
        <f>E29</f>
        <v>0</v>
      </c>
      <c r="N29" s="376"/>
      <c r="O29" s="376"/>
      <c r="P29" s="376"/>
      <c r="Q29" s="376"/>
      <c r="R29" s="376"/>
      <c r="S29" s="376"/>
      <c r="T29" s="245"/>
      <c r="U29" s="245"/>
      <c r="V29" s="245"/>
      <c r="W29" s="385"/>
      <c r="X29" s="385"/>
      <c r="Y29" s="41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397"/>
      <c r="AA29" s="386"/>
    </row>
    <row r="30" spans="1:134" s="244" customFormat="1" ht="73.5">
      <c r="A30" s="1179" t="s">
        <v>1487</v>
      </c>
      <c r="B30" s="1163"/>
      <c r="C30" s="1163"/>
      <c r="D30" s="1163"/>
      <c r="E30" s="300" t="s">
        <v>669</v>
      </c>
      <c r="F30" s="301" t="s">
        <v>1488</v>
      </c>
      <c r="G30" s="1195" t="s">
        <v>670</v>
      </c>
      <c r="H30" s="1196"/>
      <c r="I30" s="408"/>
      <c r="J30" s="382" t="str">
        <f>G30</f>
        <v>JSI</v>
      </c>
      <c r="K30" s="377"/>
      <c r="L30" s="376"/>
      <c r="M30" s="409" t="str">
        <f>E30</f>
        <v>12/11-12/12</v>
      </c>
      <c r="N30" s="376"/>
      <c r="O30" s="376"/>
      <c r="P30" s="376"/>
      <c r="Q30" s="376"/>
      <c r="R30" s="376"/>
      <c r="S30" s="376"/>
      <c r="T30" s="245"/>
      <c r="U30" s="245"/>
      <c r="V30" s="245"/>
      <c r="W30" s="385"/>
      <c r="X30" s="385"/>
      <c r="Y30" s="410" t="str">
        <f>A30</f>
        <v>B3. One-year time period covered by the forecast/quantification amount noted in B2 (mm/yy-mm/yy)
(should ideally be FY '11-'12)</v>
      </c>
      <c r="Z30" s="397"/>
      <c r="AA30" s="386"/>
    </row>
    <row r="31" spans="1:134" s="244" customFormat="1" ht="30">
      <c r="A31" s="1179" t="s">
        <v>1489</v>
      </c>
      <c r="B31" s="1163"/>
      <c r="C31" s="1163"/>
      <c r="D31" s="1163"/>
      <c r="E31" s="1163"/>
      <c r="F31" s="1163"/>
      <c r="G31" s="1164"/>
      <c r="H31" s="302" t="s">
        <v>399</v>
      </c>
      <c r="I31" s="401" t="str">
        <f>A31</f>
        <v>B4. Is there a government budget line item specifically for the procurement of contraceptives?  (Please select from the dropdown list.)</v>
      </c>
      <c r="J31" s="407"/>
      <c r="K31" s="377"/>
      <c r="L31" s="376"/>
      <c r="M31" s="376"/>
      <c r="N31" s="376"/>
      <c r="O31" s="376"/>
      <c r="P31" s="376"/>
      <c r="Q31" s="376"/>
      <c r="R31" s="376"/>
      <c r="S31" s="376"/>
      <c r="T31" s="245"/>
      <c r="U31" s="245"/>
      <c r="V31" s="245"/>
      <c r="W31" s="385"/>
      <c r="X31" s="385"/>
      <c r="Z31" s="397"/>
      <c r="AA31" s="386"/>
    </row>
    <row r="32" spans="1:134" s="244" customFormat="1" ht="90" customHeight="1">
      <c r="A32" s="1186" t="s">
        <v>1490</v>
      </c>
      <c r="B32" s="1187"/>
      <c r="C32" s="1187"/>
      <c r="D32" s="1187"/>
      <c r="E32" s="1187"/>
      <c r="F32" s="1187"/>
      <c r="G32" s="1188"/>
      <c r="H32" s="302" t="s">
        <v>399</v>
      </c>
      <c r="I32" s="40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07"/>
      <c r="K32" s="377"/>
      <c r="L32" s="376"/>
      <c r="M32" s="376"/>
      <c r="N32" s="376"/>
      <c r="O32" s="376"/>
      <c r="P32" s="376"/>
      <c r="Q32" s="376"/>
      <c r="R32" s="376"/>
      <c r="S32" s="376"/>
      <c r="T32" s="245"/>
      <c r="U32" s="245"/>
      <c r="V32" s="245"/>
      <c r="W32" s="385"/>
      <c r="X32" s="385"/>
      <c r="Z32" s="397"/>
      <c r="AA32" s="386"/>
    </row>
    <row r="33" spans="1:27" s="244" customFormat="1" ht="15.75" customHeight="1">
      <c r="A33" s="1179" t="s">
        <v>1491</v>
      </c>
      <c r="B33" s="1163"/>
      <c r="C33" s="1163"/>
      <c r="D33" s="1163"/>
      <c r="E33" s="1163"/>
      <c r="F33" s="1163"/>
      <c r="G33" s="1163"/>
      <c r="H33" s="1197"/>
      <c r="I33" s="401"/>
      <c r="J33" s="383"/>
      <c r="K33" s="377"/>
      <c r="L33" s="376"/>
      <c r="M33" s="376"/>
      <c r="N33" s="376"/>
      <c r="O33" s="376"/>
      <c r="P33" s="376"/>
      <c r="Q33" s="376"/>
      <c r="R33" s="376"/>
      <c r="S33" s="376"/>
      <c r="T33" s="245"/>
      <c r="U33" s="245"/>
      <c r="V33" s="245"/>
      <c r="W33" s="385"/>
      <c r="X33" s="410" t="str">
        <f>A33</f>
        <v>B6. Please complete the table below regarding government allocations for contraceptive procurement.</v>
      </c>
      <c r="Z33" s="397"/>
      <c r="AA33" s="386"/>
    </row>
    <row r="34" spans="1:27" s="244" customFormat="1" ht="147">
      <c r="A34" s="303"/>
      <c r="B34" s="1187" t="s">
        <v>1492</v>
      </c>
      <c r="C34" s="1187"/>
      <c r="D34" s="1188"/>
      <c r="E34" s="304" t="s">
        <v>1493</v>
      </c>
      <c r="F34" s="304" t="s">
        <v>1494</v>
      </c>
      <c r="G34" s="305" t="s">
        <v>1495</v>
      </c>
      <c r="H34" s="306" t="s">
        <v>1496</v>
      </c>
      <c r="I34" s="411"/>
      <c r="J34" s="407"/>
      <c r="K34" s="377" t="str">
        <f>B34</f>
        <v>Source of government funds allocated for contraceptive procurement
(funds originally designated for contraceptives, whether or not they ended up being spent on them)</v>
      </c>
      <c r="L34" s="376"/>
      <c r="M34" s="376"/>
      <c r="N34" s="376"/>
      <c r="O34" s="376"/>
      <c r="P34" s="376"/>
      <c r="Q34" s="376"/>
      <c r="R34" s="376"/>
      <c r="S34" s="376"/>
      <c r="T34" s="245"/>
      <c r="U34" s="245"/>
      <c r="V34" s="245"/>
      <c r="W34" s="385"/>
      <c r="X34" s="385"/>
      <c r="Z34" s="397"/>
      <c r="AA34" s="386"/>
    </row>
    <row r="35" spans="1:27" s="244" customFormat="1" ht="30">
      <c r="A35" s="291"/>
      <c r="B35" s="1187" t="s">
        <v>1497</v>
      </c>
      <c r="C35" s="1187"/>
      <c r="D35" s="1188"/>
      <c r="E35" s="307">
        <v>0</v>
      </c>
      <c r="F35" s="308" t="s">
        <v>445</v>
      </c>
      <c r="G35" s="309"/>
      <c r="H35" s="310"/>
      <c r="I35" s="406"/>
      <c r="J35" s="407"/>
      <c r="K35" s="377" t="str">
        <f>B35</f>
        <v>a. Internally generated funds allocated for contraceptive procurement</v>
      </c>
      <c r="L35" s="376"/>
      <c r="M35" s="376"/>
      <c r="N35" s="376"/>
      <c r="O35" s="376"/>
      <c r="P35" s="376"/>
      <c r="Q35" s="376"/>
      <c r="R35" s="376"/>
      <c r="S35" s="376"/>
      <c r="T35" s="245"/>
      <c r="U35" s="245"/>
      <c r="V35" s="245"/>
      <c r="W35" s="385"/>
      <c r="X35" s="385"/>
      <c r="Z35" s="397"/>
      <c r="AA35" s="386"/>
    </row>
    <row r="36" spans="1:27" s="244" customFormat="1" ht="75">
      <c r="A36" s="291"/>
      <c r="B36" s="1187" t="s">
        <v>1498</v>
      </c>
      <c r="C36" s="1187"/>
      <c r="D36" s="1188"/>
      <c r="E36" s="307">
        <v>0</v>
      </c>
      <c r="F36" s="308" t="s">
        <v>445</v>
      </c>
      <c r="G36" s="309"/>
      <c r="H36" s="310"/>
      <c r="I36" s="406"/>
      <c r="J36" s="407"/>
      <c r="K36" s="377" t="str">
        <f>B36</f>
        <v>b. Total of all other government funds allocated for contraceptive procurement. (For example, these other government funds could include basket funds, World Bank credits or loans, and other funds donors give to the government [e.g., direct budget support])</v>
      </c>
      <c r="L36" s="376"/>
      <c r="M36" s="376"/>
      <c r="N36" s="376"/>
      <c r="O36" s="376"/>
      <c r="P36" s="376"/>
      <c r="Q36" s="376"/>
      <c r="R36" s="376"/>
      <c r="S36" s="376"/>
      <c r="T36" s="245"/>
      <c r="U36" s="245"/>
      <c r="V36" s="245"/>
      <c r="W36" s="385"/>
      <c r="X36" s="385"/>
      <c r="Z36" s="397"/>
      <c r="AA36" s="386"/>
    </row>
    <row r="37" spans="1:27" s="244" customFormat="1" ht="60">
      <c r="A37" s="311"/>
      <c r="B37" s="1184" t="s">
        <v>1499</v>
      </c>
      <c r="C37" s="1184"/>
      <c r="D37" s="1185"/>
      <c r="E37" s="312">
        <f>E35+E36</f>
        <v>0</v>
      </c>
      <c r="F37" s="313"/>
      <c r="G37" s="313"/>
      <c r="H37" s="314" t="s">
        <v>671</v>
      </c>
      <c r="I37" s="406"/>
      <c r="J37" s="407"/>
      <c r="K37" s="377" t="str">
        <f>B37</f>
        <v>c. TOTAL government funds allocated for contraceptive procurement
This will auto-calculate.  (It will sum a &amp; b above.)</v>
      </c>
      <c r="L37" s="376"/>
      <c r="M37" s="376"/>
      <c r="N37" s="376"/>
      <c r="O37" s="378"/>
      <c r="P37" s="376"/>
      <c r="Q37" s="376"/>
      <c r="R37" s="376"/>
      <c r="S37" s="376"/>
      <c r="T37" s="245"/>
      <c r="U37" s="245"/>
      <c r="V37" s="245"/>
      <c r="W37" s="385"/>
      <c r="X37" s="385"/>
      <c r="Z37" s="397"/>
      <c r="AA37" s="386"/>
    </row>
    <row r="38" spans="1:27" s="244" customFormat="1" ht="82.5" customHeight="1">
      <c r="A38" s="1179" t="s">
        <v>1500</v>
      </c>
      <c r="B38" s="1163"/>
      <c r="C38" s="1163"/>
      <c r="D38" s="1163"/>
      <c r="E38" s="1163"/>
      <c r="F38" s="1163"/>
      <c r="G38" s="1164"/>
      <c r="H38" s="302" t="s">
        <v>399</v>
      </c>
      <c r="I38" s="40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07"/>
      <c r="K38" s="377"/>
      <c r="L38" s="376"/>
      <c r="M38" s="376"/>
      <c r="N38" s="376"/>
      <c r="O38" s="376"/>
      <c r="P38" s="376"/>
      <c r="Q38" s="376"/>
      <c r="R38" s="376"/>
      <c r="S38" s="376"/>
      <c r="T38" s="245"/>
      <c r="U38" s="245"/>
      <c r="V38" s="245"/>
      <c r="W38" s="385"/>
      <c r="X38" s="385"/>
      <c r="Z38" s="397"/>
      <c r="AA38" s="386"/>
    </row>
    <row r="39" spans="1:27" s="244" customFormat="1" ht="74.25" customHeight="1" thickBot="1">
      <c r="A39" s="1179" t="s">
        <v>1501</v>
      </c>
      <c r="B39" s="1163"/>
      <c r="C39" s="1163"/>
      <c r="D39" s="1163"/>
      <c r="E39" s="1163"/>
      <c r="F39" s="1163"/>
      <c r="G39" s="1163"/>
      <c r="H39" s="1197"/>
      <c r="I39" s="401"/>
      <c r="J39" s="407"/>
      <c r="K39" s="377"/>
      <c r="L39" s="376"/>
      <c r="M39" s="376"/>
      <c r="N39" s="376"/>
      <c r="O39" s="376"/>
      <c r="P39" s="376"/>
      <c r="Q39" s="376"/>
      <c r="R39" s="376"/>
      <c r="S39" s="376"/>
      <c r="T39" s="245"/>
      <c r="U39" s="245"/>
      <c r="V39" s="245"/>
      <c r="W39" s="385"/>
      <c r="X39" s="41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397"/>
      <c r="AA39" s="386"/>
    </row>
    <row r="40" spans="1:27" s="244" customFormat="1" ht="129.75">
      <c r="A40" s="303"/>
      <c r="B40" s="1198" t="s">
        <v>1502</v>
      </c>
      <c r="C40" s="1860"/>
      <c r="D40" s="315" t="s">
        <v>1503</v>
      </c>
      <c r="E40" s="304" t="s">
        <v>1504</v>
      </c>
      <c r="F40" s="304" t="s">
        <v>1505</v>
      </c>
      <c r="G40" s="305" t="s">
        <v>1506</v>
      </c>
      <c r="H40" s="306" t="s">
        <v>1496</v>
      </c>
      <c r="I40" s="412"/>
      <c r="J40" s="413"/>
      <c r="K40" s="377">
        <f>A40</f>
        <v>0</v>
      </c>
      <c r="L40" s="376"/>
      <c r="M40" s="376"/>
      <c r="N40" s="376"/>
      <c r="O40" s="376"/>
      <c r="P40" s="376"/>
      <c r="Q40" s="376"/>
      <c r="R40" s="376"/>
      <c r="S40" s="376"/>
      <c r="T40" s="245"/>
      <c r="U40" s="245"/>
      <c r="V40" s="245"/>
      <c r="W40" s="385"/>
      <c r="X40" s="385"/>
      <c r="Z40" s="397"/>
      <c r="AA40" s="386"/>
    </row>
    <row r="41" spans="1:27" s="244" customFormat="1" ht="30">
      <c r="A41" s="303"/>
      <c r="B41" s="1163" t="s">
        <v>1507</v>
      </c>
      <c r="C41" s="1164"/>
      <c r="D41" s="1037" t="s">
        <v>399</v>
      </c>
      <c r="E41" s="307">
        <v>0</v>
      </c>
      <c r="F41" s="316" t="s">
        <v>445</v>
      </c>
      <c r="G41" s="317"/>
      <c r="H41" s="310"/>
      <c r="I41" s="406"/>
      <c r="J41" s="407"/>
      <c r="K41" s="377" t="str">
        <f>B41</f>
        <v>a. Internally generated funds spent on contraceptive procurement</v>
      </c>
      <c r="L41" s="376"/>
      <c r="M41" s="376"/>
      <c r="N41" s="376"/>
      <c r="O41" s="376"/>
      <c r="P41" s="376"/>
      <c r="Q41" s="376"/>
      <c r="R41" s="376"/>
      <c r="S41" s="376"/>
      <c r="T41" s="245"/>
      <c r="U41" s="245"/>
      <c r="V41" s="245"/>
      <c r="W41" s="385"/>
      <c r="X41" s="385"/>
      <c r="Z41" s="397"/>
      <c r="AA41" s="386"/>
    </row>
    <row r="42" spans="1:27" s="244" customFormat="1" ht="30">
      <c r="A42" s="303"/>
      <c r="B42" s="318"/>
      <c r="C42" s="319" t="s">
        <v>1508</v>
      </c>
      <c r="D42" s="1165" t="s">
        <v>406</v>
      </c>
      <c r="E42" s="1166"/>
      <c r="F42" s="1166"/>
      <c r="G42" s="1166"/>
      <c r="H42" s="1167"/>
      <c r="I42" s="414"/>
      <c r="J42" s="407"/>
      <c r="K42" s="377" t="str">
        <f>C42</f>
        <v>i. Specify source(s) of internally generated funds spent (for example, from taxes)</v>
      </c>
      <c r="L42" s="376"/>
      <c r="M42" s="376"/>
      <c r="N42" s="376"/>
      <c r="O42" s="378" t="str">
        <f>D42</f>
        <v>Not applicable</v>
      </c>
      <c r="P42" s="376"/>
      <c r="Q42" s="376"/>
      <c r="R42" s="376"/>
      <c r="S42" s="376"/>
      <c r="T42" s="245"/>
      <c r="U42" s="245"/>
      <c r="V42" s="245"/>
      <c r="W42" s="385"/>
      <c r="X42" s="385"/>
      <c r="Z42" s="397"/>
      <c r="AA42" s="386"/>
    </row>
    <row r="43" spans="1:27" s="244" customFormat="1" ht="78.75" customHeight="1">
      <c r="A43" s="303"/>
      <c r="B43" s="1163" t="s">
        <v>1509</v>
      </c>
      <c r="C43" s="1164"/>
      <c r="D43" s="1037" t="s">
        <v>399</v>
      </c>
      <c r="E43" s="307">
        <v>0</v>
      </c>
      <c r="F43" s="316" t="s">
        <v>445</v>
      </c>
      <c r="G43" s="309"/>
      <c r="H43" s="310"/>
      <c r="I43" s="406"/>
      <c r="J43" s="407"/>
      <c r="K43" s="377" t="str">
        <f>B43</f>
        <v>b. Total of all other government funds spent on contraceptive procurement. (For example, these other government funds could include basket funds, World Bank credits or loans, and other funds donors gave to the government [e.g., direct budget support])</v>
      </c>
      <c r="L43" s="376"/>
      <c r="M43" s="376"/>
      <c r="N43" s="376"/>
      <c r="O43" s="376"/>
      <c r="P43" s="376"/>
      <c r="Q43" s="376"/>
      <c r="R43" s="376"/>
      <c r="S43" s="376"/>
      <c r="T43" s="245"/>
      <c r="U43" s="245"/>
      <c r="V43" s="245"/>
      <c r="W43" s="385"/>
      <c r="X43" s="385"/>
      <c r="Z43" s="397"/>
      <c r="AA43" s="386"/>
    </row>
    <row r="44" spans="1:27" s="244" customFormat="1" ht="30">
      <c r="A44" s="303"/>
      <c r="B44" s="318"/>
      <c r="C44" s="319" t="s">
        <v>1510</v>
      </c>
      <c r="D44" s="1165" t="s">
        <v>406</v>
      </c>
      <c r="E44" s="1166"/>
      <c r="F44" s="1166"/>
      <c r="G44" s="1166"/>
      <c r="H44" s="1167"/>
      <c r="I44" s="414"/>
      <c r="J44" s="407"/>
      <c r="K44" s="377" t="str">
        <f>C44</f>
        <v>i. Specify source(s) of other government funds spent (for example: basket funding or specific donor)</v>
      </c>
      <c r="L44" s="376"/>
      <c r="M44" s="376"/>
      <c r="N44" s="376"/>
      <c r="O44" s="378" t="str">
        <f>D44</f>
        <v>Not applicable</v>
      </c>
      <c r="P44" s="376"/>
      <c r="Q44" s="376"/>
      <c r="R44" s="376"/>
      <c r="S44" s="376"/>
      <c r="T44" s="245"/>
      <c r="U44" s="245"/>
      <c r="V44" s="245"/>
      <c r="W44" s="385"/>
      <c r="X44" s="385"/>
      <c r="Z44" s="397"/>
      <c r="AA44" s="386"/>
    </row>
    <row r="45" spans="1:27" s="244" customFormat="1" ht="45">
      <c r="A45" s="303"/>
      <c r="B45" s="1163" t="s">
        <v>1511</v>
      </c>
      <c r="C45" s="1164"/>
      <c r="D45" s="320"/>
      <c r="E45" s="321">
        <f>E41+E43</f>
        <v>0</v>
      </c>
      <c r="F45" s="322"/>
      <c r="G45" s="322"/>
      <c r="H45" s="310"/>
      <c r="I45" s="406"/>
      <c r="J45" s="407"/>
      <c r="K45" s="377" t="str">
        <f>B45</f>
        <v>c. TOTAL government funds spent on contraceptive procurement
This will auto-calculate.  (It will sum a &amp; b above.)</v>
      </c>
      <c r="L45" s="376"/>
      <c r="M45" s="376"/>
      <c r="N45" s="376"/>
      <c r="O45" s="378"/>
      <c r="P45" s="376"/>
      <c r="Q45" s="376"/>
      <c r="R45" s="376"/>
      <c r="S45" s="376"/>
      <c r="T45" s="245"/>
      <c r="U45" s="245"/>
      <c r="V45" s="245"/>
      <c r="W45" s="385"/>
      <c r="X45" s="385"/>
      <c r="Z45" s="397"/>
      <c r="AA45" s="386"/>
    </row>
    <row r="46" spans="1:27" s="234" customFormat="1">
      <c r="A46" s="323"/>
      <c r="B46" s="324"/>
      <c r="C46" s="324"/>
      <c r="D46" s="325"/>
      <c r="E46" s="326"/>
      <c r="F46" s="326"/>
      <c r="G46" s="327"/>
      <c r="H46" s="328"/>
      <c r="I46" s="415"/>
      <c r="J46" s="407"/>
      <c r="K46" s="377">
        <f>A46</f>
        <v>0</v>
      </c>
      <c r="L46" s="376"/>
      <c r="M46" s="376"/>
      <c r="N46" s="376"/>
      <c r="O46" s="378"/>
      <c r="P46" s="376"/>
      <c r="Q46" s="376"/>
      <c r="R46" s="376"/>
      <c r="S46" s="376"/>
      <c r="T46" s="245"/>
      <c r="U46" s="245"/>
      <c r="V46" s="245"/>
      <c r="W46" s="385"/>
      <c r="X46" s="385"/>
      <c r="Z46" s="237"/>
      <c r="AA46" s="386"/>
    </row>
    <row r="47" spans="1:27" s="244" customFormat="1" ht="30" customHeight="1">
      <c r="A47" s="1179" t="s">
        <v>1512</v>
      </c>
      <c r="B47" s="1163"/>
      <c r="C47" s="1163"/>
      <c r="D47" s="1163"/>
      <c r="E47" s="1163"/>
      <c r="F47" s="1163"/>
      <c r="G47" s="1163"/>
      <c r="H47" s="1197"/>
      <c r="I47" s="401"/>
      <c r="J47" s="407"/>
      <c r="K47" s="377"/>
      <c r="L47" s="376"/>
      <c r="M47" s="376"/>
      <c r="N47" s="376"/>
      <c r="O47" s="376"/>
      <c r="P47" s="376"/>
      <c r="Q47" s="376"/>
      <c r="R47" s="376"/>
      <c r="S47" s="376"/>
      <c r="T47" s="245"/>
      <c r="U47" s="245"/>
      <c r="V47" s="245"/>
      <c r="W47" s="385"/>
      <c r="X47" s="410" t="str">
        <f>A47</f>
        <v xml:space="preserve">B9. Please complete the table below to indicate in-kind donations and Global Fund expenditures on contraceptive procurement in the most recent complete fiscal year (FY '11-'12).
</v>
      </c>
      <c r="Z47" s="397"/>
      <c r="AA47" s="386"/>
    </row>
    <row r="48" spans="1:27" s="244" customFormat="1" ht="129.75">
      <c r="A48" s="303" t="s">
        <v>1513</v>
      </c>
      <c r="B48" s="1198" t="s">
        <v>1514</v>
      </c>
      <c r="C48" s="1164"/>
      <c r="D48" s="315" t="s">
        <v>1515</v>
      </c>
      <c r="E48" s="304" t="s">
        <v>1516</v>
      </c>
      <c r="F48" s="304" t="s">
        <v>1517</v>
      </c>
      <c r="G48" s="305" t="s">
        <v>1518</v>
      </c>
      <c r="H48" s="306" t="s">
        <v>1496</v>
      </c>
      <c r="I48" s="411"/>
      <c r="J48" s="407"/>
      <c r="K48" s="377" t="str">
        <f>A48</f>
        <v xml:space="preserve">
</v>
      </c>
      <c r="L48" s="376"/>
      <c r="M48" s="376"/>
      <c r="N48" s="376"/>
      <c r="O48" s="378"/>
      <c r="P48" s="376"/>
      <c r="Q48" s="376"/>
      <c r="R48" s="376"/>
      <c r="S48" s="376"/>
      <c r="T48" s="245"/>
      <c r="U48" s="245"/>
      <c r="V48" s="245"/>
      <c r="W48" s="385"/>
      <c r="X48" s="385"/>
      <c r="Z48" s="397"/>
      <c r="AA48" s="386"/>
    </row>
    <row r="49" spans="1:27" s="244" customFormat="1">
      <c r="A49" s="303"/>
      <c r="B49" s="1163" t="s">
        <v>1519</v>
      </c>
      <c r="C49" s="1164"/>
      <c r="D49" s="1037" t="s">
        <v>395</v>
      </c>
      <c r="E49" s="307">
        <v>203095</v>
      </c>
      <c r="F49" s="527" t="s">
        <v>445</v>
      </c>
      <c r="G49" s="259" t="s">
        <v>673</v>
      </c>
      <c r="H49" s="330"/>
      <c r="I49" s="408"/>
      <c r="J49" s="407"/>
      <c r="K49" s="377" t="str">
        <f>B49</f>
        <v>a. In-kind donations of contraceptives</v>
      </c>
      <c r="L49" s="376"/>
      <c r="M49" s="376"/>
      <c r="N49" s="376"/>
      <c r="O49" s="378"/>
      <c r="P49" s="376"/>
      <c r="Q49" s="376"/>
      <c r="R49" s="376"/>
      <c r="S49" s="376"/>
      <c r="T49" s="245"/>
      <c r="U49" s="245"/>
      <c r="V49" s="245"/>
      <c r="W49" s="385"/>
      <c r="X49" s="385"/>
      <c r="Z49" s="397"/>
      <c r="AA49" s="386"/>
    </row>
    <row r="50" spans="1:27" s="244" customFormat="1" ht="60">
      <c r="A50" s="303"/>
      <c r="B50" s="318"/>
      <c r="C50" s="319" t="s">
        <v>1520</v>
      </c>
      <c r="D50" s="1208" t="s">
        <v>672</v>
      </c>
      <c r="E50" s="1209"/>
      <c r="F50" s="1209"/>
      <c r="G50" s="1209"/>
      <c r="H50" s="1210"/>
      <c r="I50" s="260"/>
      <c r="J50" s="407"/>
      <c r="K50" s="377" t="str">
        <f>C50</f>
        <v xml:space="preserve">i. Specify source(s) of in-kind donations </v>
      </c>
      <c r="L50" s="376"/>
      <c r="M50" s="376"/>
      <c r="N50" s="376"/>
      <c r="O50" s="378" t="str">
        <f>D50</f>
        <v xml:space="preserve">USAID (for JSI SUSTAIN Project to distribute contraceptives). SUSTAIN distributes contraceptives to NGOs and private health facilities for free distribution and to pharmaceutical distributors for social marketing sales in pharmacies. </v>
      </c>
      <c r="P50" s="376"/>
      <c r="Q50" s="376"/>
      <c r="R50" s="376"/>
      <c r="S50" s="376"/>
      <c r="T50" s="245"/>
      <c r="U50" s="245"/>
      <c r="V50" s="245"/>
      <c r="W50" s="385"/>
      <c r="X50" s="385"/>
      <c r="Z50" s="397"/>
      <c r="AA50" s="386"/>
    </row>
    <row r="51" spans="1:27" s="244" customFormat="1" ht="30">
      <c r="A51" s="303"/>
      <c r="B51" s="1163" t="s">
        <v>1521</v>
      </c>
      <c r="C51" s="1164"/>
      <c r="D51" s="1037" t="s">
        <v>395</v>
      </c>
      <c r="E51" s="307">
        <v>21000</v>
      </c>
      <c r="F51" s="316" t="s">
        <v>445</v>
      </c>
      <c r="G51" s="259" t="s">
        <v>674</v>
      </c>
      <c r="H51" s="330"/>
      <c r="I51" s="408"/>
      <c r="J51" s="407"/>
      <c r="K51" s="377" t="str">
        <f>B51</f>
        <v>b. Global Fund grants used to procure condoms</v>
      </c>
      <c r="L51" s="376"/>
      <c r="M51" s="376"/>
      <c r="N51" s="376"/>
      <c r="O51" s="378"/>
      <c r="P51" s="376"/>
      <c r="Q51" s="376"/>
      <c r="R51" s="376"/>
      <c r="S51" s="376"/>
      <c r="T51" s="245"/>
      <c r="U51" s="245"/>
      <c r="V51" s="245"/>
      <c r="W51" s="385"/>
      <c r="X51" s="385"/>
      <c r="Z51" s="397"/>
      <c r="AA51" s="386"/>
    </row>
    <row r="52" spans="1:27" s="244" customFormat="1" ht="30">
      <c r="A52" s="303"/>
      <c r="B52" s="1163" t="s">
        <v>1522</v>
      </c>
      <c r="C52" s="1164"/>
      <c r="D52" s="1037" t="s">
        <v>405</v>
      </c>
      <c r="E52" s="307"/>
      <c r="F52" s="316" t="s">
        <v>445</v>
      </c>
      <c r="G52" s="329"/>
      <c r="H52" s="330"/>
      <c r="I52" s="408"/>
      <c r="J52" s="407"/>
      <c r="K52" s="377" t="str">
        <f>B52</f>
        <v>c. Global Fund grants used to procure contraceptives besides condoms</v>
      </c>
      <c r="L52" s="376"/>
      <c r="M52" s="376"/>
      <c r="N52" s="376"/>
      <c r="O52" s="378"/>
      <c r="P52" s="376"/>
      <c r="Q52" s="376"/>
      <c r="R52" s="376"/>
      <c r="S52" s="376"/>
      <c r="T52" s="245"/>
      <c r="U52" s="245"/>
      <c r="V52" s="245"/>
      <c r="W52" s="385"/>
      <c r="X52" s="385"/>
      <c r="Z52" s="397"/>
      <c r="AA52" s="386"/>
    </row>
    <row r="53" spans="1:27" s="244" customFormat="1" ht="45">
      <c r="A53" s="303"/>
      <c r="B53" s="1163" t="s">
        <v>1523</v>
      </c>
      <c r="C53" s="1164"/>
      <c r="D53" s="320"/>
      <c r="E53" s="321">
        <f>E49+E51+E52</f>
        <v>224095</v>
      </c>
      <c r="F53" s="322"/>
      <c r="G53" s="322"/>
      <c r="H53" s="331"/>
      <c r="I53" s="406"/>
      <c r="J53" s="407"/>
      <c r="K53" s="377" t="str">
        <f>B53</f>
        <v>d. TOTAL value of in-kind donations and Global Fund grants spent on contraceptive procurement
This will auto-calculate.  (It will sum a-c above.)</v>
      </c>
      <c r="L53" s="376"/>
      <c r="M53" s="376"/>
      <c r="N53" s="376"/>
      <c r="O53" s="378"/>
      <c r="P53" s="376"/>
      <c r="Q53" s="376"/>
      <c r="R53" s="376"/>
      <c r="S53" s="376"/>
      <c r="T53" s="245"/>
      <c r="U53" s="245"/>
      <c r="V53" s="245"/>
      <c r="W53" s="385"/>
      <c r="X53" s="385"/>
      <c r="Z53" s="397"/>
      <c r="AA53" s="386"/>
    </row>
    <row r="54" spans="1:27" s="234" customFormat="1">
      <c r="A54" s="323"/>
      <c r="B54" s="324"/>
      <c r="C54" s="324"/>
      <c r="D54" s="325"/>
      <c r="E54" s="326"/>
      <c r="F54" s="326"/>
      <c r="G54" s="327"/>
      <c r="H54" s="328"/>
      <c r="I54" s="415"/>
      <c r="J54" s="407"/>
      <c r="K54" s="377">
        <f>A54</f>
        <v>0</v>
      </c>
      <c r="L54" s="376"/>
      <c r="M54" s="376"/>
      <c r="N54" s="376"/>
      <c r="O54" s="378"/>
      <c r="P54" s="376"/>
      <c r="Q54" s="376"/>
      <c r="R54" s="376"/>
      <c r="S54" s="376"/>
      <c r="T54" s="245"/>
      <c r="U54" s="245"/>
      <c r="V54" s="245"/>
      <c r="W54" s="385"/>
      <c r="X54" s="385"/>
      <c r="Z54" s="237"/>
      <c r="AA54" s="386"/>
    </row>
    <row r="55" spans="1:27" s="244" customFormat="1" ht="75" customHeight="1">
      <c r="A55" s="1179" t="s">
        <v>1524</v>
      </c>
      <c r="B55" s="1163"/>
      <c r="C55" s="1163"/>
      <c r="D55" s="1163"/>
      <c r="E55" s="1163"/>
      <c r="F55" s="1163"/>
      <c r="G55" s="1163"/>
      <c r="H55" s="1197"/>
      <c r="I55" s="401"/>
      <c r="J55" s="407"/>
      <c r="K55" s="377"/>
      <c r="L55" s="376"/>
      <c r="M55" s="376"/>
      <c r="N55" s="376"/>
      <c r="O55" s="376"/>
      <c r="P55" s="376"/>
      <c r="Q55" s="376"/>
      <c r="R55" s="376"/>
      <c r="S55" s="376"/>
      <c r="T55" s="245"/>
      <c r="U55" s="245"/>
      <c r="V55" s="245"/>
      <c r="W55" s="385"/>
      <c r="X55" s="41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397"/>
      <c r="AA55" s="386"/>
    </row>
    <row r="56" spans="1:27" s="244" customFormat="1" ht="150">
      <c r="A56" s="1204" t="s">
        <v>1525</v>
      </c>
      <c r="B56" s="1211"/>
      <c r="C56" s="1211"/>
      <c r="D56" s="1211"/>
      <c r="E56" s="1212"/>
      <c r="F56" s="332">
        <f>E45/(E45+E53)</f>
        <v>0</v>
      </c>
      <c r="G56" s="1202" t="s">
        <v>1526</v>
      </c>
      <c r="H56" s="1203"/>
      <c r="I56" s="408"/>
      <c r="J56" s="416" t="str">
        <f>G56</f>
        <v xml:space="preserve">Comments:
</v>
      </c>
      <c r="K56" s="377"/>
      <c r="L56" s="376"/>
      <c r="M56" s="376"/>
      <c r="N56" s="376"/>
      <c r="O56" s="378"/>
      <c r="P56" s="376"/>
      <c r="Q56" s="376"/>
      <c r="R56" s="398"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76"/>
      <c r="T56" s="245"/>
      <c r="U56" s="245"/>
      <c r="V56" s="245"/>
      <c r="W56" s="385"/>
      <c r="X56" s="385"/>
      <c r="Z56" s="397"/>
      <c r="AA56" s="386"/>
    </row>
    <row r="57" spans="1:27" s="244" customFormat="1" ht="140.25" customHeight="1">
      <c r="A57" s="1199" t="s">
        <v>1527</v>
      </c>
      <c r="B57" s="1200"/>
      <c r="C57" s="1200"/>
      <c r="D57" s="1200"/>
      <c r="E57" s="1201"/>
      <c r="F57" s="332" t="s">
        <v>406</v>
      </c>
      <c r="G57" s="1202" t="s">
        <v>1526</v>
      </c>
      <c r="H57" s="1203"/>
      <c r="I57" s="408"/>
      <c r="J57" s="416" t="str">
        <f>G57</f>
        <v xml:space="preserve">Comments:
</v>
      </c>
      <c r="K57" s="377"/>
      <c r="L57" s="376"/>
      <c r="M57" s="376"/>
      <c r="N57" s="376"/>
      <c r="O57" s="378"/>
      <c r="P57" s="376"/>
      <c r="Q57" s="376"/>
      <c r="R57" s="398"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76"/>
      <c r="T57" s="245"/>
      <c r="U57" s="245"/>
      <c r="V57" s="245"/>
      <c r="W57" s="385"/>
      <c r="X57" s="385"/>
      <c r="Z57" s="397"/>
      <c r="AA57" s="386"/>
    </row>
    <row r="58" spans="1:27" s="244" customFormat="1" ht="135">
      <c r="A58" s="1204" t="s">
        <v>1528</v>
      </c>
      <c r="B58" s="1861"/>
      <c r="C58" s="1861"/>
      <c r="D58" s="1861"/>
      <c r="E58" s="1862"/>
      <c r="F58" s="332" t="s">
        <v>405</v>
      </c>
      <c r="G58" s="1202" t="s">
        <v>1529</v>
      </c>
      <c r="H58" s="1203"/>
      <c r="I58" s="408"/>
      <c r="J58" s="416" t="str">
        <f>G58</f>
        <v xml:space="preserve">Comments: </v>
      </c>
      <c r="K58" s="377"/>
      <c r="L58" s="376"/>
      <c r="M58" s="376"/>
      <c r="N58" s="376"/>
      <c r="O58" s="378"/>
      <c r="P58" s="376"/>
      <c r="Q58" s="376"/>
      <c r="R58" s="398"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76"/>
      <c r="T58" s="245"/>
      <c r="U58" s="245"/>
      <c r="V58" s="245"/>
      <c r="W58" s="385"/>
      <c r="X58" s="385"/>
      <c r="Z58" s="397"/>
      <c r="AA58" s="386"/>
    </row>
    <row r="59" spans="1:27" s="244" customFormat="1" ht="60">
      <c r="A59" s="1205" t="s">
        <v>1530</v>
      </c>
      <c r="B59" s="1206"/>
      <c r="C59" s="1206"/>
      <c r="D59" s="1206"/>
      <c r="E59" s="1207"/>
      <c r="F59" s="1036" t="s">
        <v>405</v>
      </c>
      <c r="G59" s="1202" t="s">
        <v>1526</v>
      </c>
      <c r="H59" s="1203"/>
      <c r="I59" s="408"/>
      <c r="J59" s="416" t="str">
        <f>G59</f>
        <v xml:space="preserve">Comments:
</v>
      </c>
      <c r="K59" s="377"/>
      <c r="L59" s="376"/>
      <c r="M59" s="376"/>
      <c r="N59" s="376"/>
      <c r="O59" s="378"/>
      <c r="P59" s="376"/>
      <c r="Q59" s="376"/>
      <c r="R59" s="398" t="str">
        <f>A59</f>
        <v>B13. If B12 did not calculate automatically, please answer the following question:
Was there a funding gap for public sector contraceptives in the last complete fiscal year?
(Please select from the dropdown list.)</v>
      </c>
      <c r="S59" s="376"/>
      <c r="T59" s="245"/>
      <c r="U59" s="245"/>
      <c r="V59" s="245"/>
      <c r="W59" s="385"/>
      <c r="X59" s="385"/>
      <c r="Z59" s="397"/>
      <c r="AA59" s="386"/>
    </row>
    <row r="60" spans="1:27" s="234" customFormat="1">
      <c r="A60" s="333"/>
      <c r="B60" s="334"/>
      <c r="C60" s="334"/>
      <c r="D60" s="335"/>
      <c r="E60" s="336"/>
      <c r="F60" s="336"/>
      <c r="G60" s="337"/>
      <c r="H60" s="338"/>
      <c r="I60" s="415"/>
      <c r="J60" s="407"/>
      <c r="K60" s="377">
        <f>A60</f>
        <v>0</v>
      </c>
      <c r="L60" s="376"/>
      <c r="M60" s="376"/>
      <c r="N60" s="376"/>
      <c r="O60" s="378"/>
      <c r="P60" s="376"/>
      <c r="Q60" s="376"/>
      <c r="R60" s="376"/>
      <c r="S60" s="376"/>
      <c r="T60" s="245"/>
      <c r="U60" s="245"/>
      <c r="V60" s="245"/>
      <c r="W60" s="385"/>
      <c r="X60" s="385"/>
      <c r="Z60" s="237"/>
      <c r="AA60" s="386"/>
    </row>
    <row r="61" spans="1:27" s="244" customFormat="1" ht="45">
      <c r="A61" s="1179" t="s">
        <v>1531</v>
      </c>
      <c r="B61" s="1163"/>
      <c r="C61" s="1163"/>
      <c r="D61" s="1163"/>
      <c r="E61" s="1164"/>
      <c r="F61" s="1223" t="s">
        <v>406</v>
      </c>
      <c r="G61" s="1224"/>
      <c r="H61" s="1225"/>
      <c r="I61" s="417"/>
      <c r="J61" s="407"/>
      <c r="K61" s="377"/>
      <c r="L61" s="376"/>
      <c r="M61" s="376"/>
      <c r="N61" s="376"/>
      <c r="O61" s="376"/>
      <c r="P61" s="376"/>
      <c r="Q61" s="377" t="str">
        <f>F61</f>
        <v>Not applicable</v>
      </c>
      <c r="R61" s="398" t="str">
        <f>A61</f>
        <v>B14. If the government financed any contraceptive procurement in the most recent complete fiscal year, which entity conducted the procurement(s)? (Please select from the dropdown.)</v>
      </c>
      <c r="S61" s="376"/>
      <c r="T61" s="245"/>
      <c r="U61" s="245"/>
      <c r="V61" s="245"/>
      <c r="W61" s="385"/>
      <c r="X61" s="385"/>
      <c r="Z61" s="397"/>
      <c r="AA61" s="386"/>
    </row>
    <row r="62" spans="1:27" s="244" customFormat="1">
      <c r="A62" s="291"/>
      <c r="B62" s="1163" t="s">
        <v>1532</v>
      </c>
      <c r="C62" s="1163"/>
      <c r="D62" s="1163"/>
      <c r="E62" s="1163"/>
      <c r="F62" s="1170" t="s">
        <v>406</v>
      </c>
      <c r="G62" s="1171"/>
      <c r="H62" s="1172"/>
      <c r="I62" s="408"/>
      <c r="J62" s="407"/>
      <c r="K62" s="377"/>
      <c r="L62" s="376"/>
      <c r="M62" s="418">
        <f>E62</f>
        <v>0</v>
      </c>
      <c r="N62" s="376"/>
      <c r="O62" s="376"/>
      <c r="P62" s="376"/>
      <c r="Q62" s="377" t="str">
        <f>F62</f>
        <v>Not applicable</v>
      </c>
      <c r="R62" s="378" t="str">
        <f>B62</f>
        <v>a. Specify entity</v>
      </c>
      <c r="S62" s="376"/>
      <c r="T62" s="245"/>
      <c r="U62" s="245"/>
      <c r="V62" s="245"/>
      <c r="W62" s="385"/>
      <c r="X62" s="385"/>
      <c r="Z62" s="397"/>
      <c r="AA62" s="386"/>
    </row>
    <row r="63" spans="1:27" s="244" customFormat="1" ht="30.75" customHeight="1">
      <c r="A63" s="991"/>
      <c r="B63" s="990"/>
      <c r="C63" s="1163" t="s">
        <v>1533</v>
      </c>
      <c r="D63" s="1163"/>
      <c r="E63" s="1164"/>
      <c r="F63" s="1223" t="s">
        <v>406</v>
      </c>
      <c r="G63" s="1224"/>
      <c r="H63" s="1225"/>
      <c r="I63" s="408"/>
      <c r="J63" s="407"/>
      <c r="K63" s="377"/>
      <c r="L63" s="376"/>
      <c r="M63" s="376"/>
      <c r="N63" s="376"/>
      <c r="O63" s="376"/>
      <c r="P63" s="376"/>
      <c r="Q63" s="377" t="str">
        <f>F63</f>
        <v>Not applicable</v>
      </c>
      <c r="R63" s="378" t="str">
        <f>C63</f>
        <v>i. Is this a parastatal? (i.e., a company established and contracted by the government to undertake commercial activities on behalf of the government)</v>
      </c>
      <c r="S63" s="376"/>
      <c r="T63" s="245"/>
      <c r="U63" s="245"/>
      <c r="V63" s="245"/>
      <c r="W63" s="385"/>
      <c r="X63" s="385"/>
      <c r="Z63" s="397"/>
      <c r="AA63" s="386"/>
    </row>
    <row r="64" spans="1:27" s="244" customFormat="1" ht="45">
      <c r="A64" s="1179" t="s">
        <v>1534</v>
      </c>
      <c r="B64" s="1163"/>
      <c r="C64" s="1164"/>
      <c r="D64" s="1170"/>
      <c r="E64" s="1171"/>
      <c r="F64" s="1171"/>
      <c r="G64" s="1171"/>
      <c r="H64" s="1172"/>
      <c r="I64" s="394"/>
      <c r="J64" s="407"/>
      <c r="K64" s="377" t="str">
        <f>A64</f>
        <v xml:space="preserve">B15. Please note any additional comments about finance and procurement.
</v>
      </c>
      <c r="L64" s="376"/>
      <c r="M64" s="376"/>
      <c r="N64" s="376"/>
      <c r="O64" s="377">
        <f>D64</f>
        <v>0</v>
      </c>
      <c r="P64" s="376"/>
      <c r="Q64" s="376"/>
      <c r="R64" s="377"/>
      <c r="S64" s="376"/>
      <c r="T64" s="245"/>
      <c r="U64" s="245"/>
      <c r="V64" s="245"/>
      <c r="W64" s="385"/>
      <c r="X64" s="385"/>
      <c r="Z64" s="397"/>
      <c r="AA64" s="386"/>
    </row>
    <row r="65" spans="1:27" s="244" customFormat="1" ht="16.5" customHeight="1" thickBot="1">
      <c r="A65" s="1213" t="s">
        <v>133</v>
      </c>
      <c r="B65" s="1214"/>
      <c r="C65" s="1214"/>
      <c r="D65" s="1214"/>
      <c r="E65" s="1214"/>
      <c r="F65" s="1214"/>
      <c r="G65" s="1214"/>
      <c r="H65" s="339"/>
      <c r="I65" s="388"/>
      <c r="J65" s="407"/>
      <c r="K65" s="377"/>
      <c r="L65" s="376"/>
      <c r="M65" s="376"/>
      <c r="N65" s="376"/>
      <c r="O65" s="376"/>
      <c r="P65" s="376"/>
      <c r="Q65" s="376"/>
      <c r="R65" s="377"/>
      <c r="S65" s="376"/>
      <c r="T65" s="245"/>
      <c r="U65" s="245"/>
      <c r="V65" s="245"/>
      <c r="W65" s="385"/>
      <c r="X65" s="385"/>
      <c r="Z65" s="397"/>
      <c r="AA65" s="386"/>
    </row>
    <row r="66" spans="1:27" s="244" customFormat="1" ht="45" customHeight="1">
      <c r="A66" s="1215" t="s">
        <v>1535</v>
      </c>
      <c r="B66" s="1216"/>
      <c r="C66" s="1216"/>
      <c r="D66" s="1216"/>
      <c r="E66" s="1216"/>
      <c r="F66" s="1216"/>
      <c r="G66" s="1216"/>
      <c r="H66" s="1217"/>
      <c r="I66" s="419"/>
      <c r="J66" s="407"/>
      <c r="K66" s="377"/>
      <c r="L66" s="376"/>
      <c r="M66" s="376"/>
      <c r="N66" s="376"/>
      <c r="O66" s="376"/>
      <c r="P66" s="376"/>
      <c r="Q66" s="376"/>
      <c r="R66" s="377"/>
      <c r="S66" s="376"/>
      <c r="T66" s="245"/>
      <c r="U66" s="245"/>
      <c r="V66" s="245"/>
      <c r="W66" s="385"/>
      <c r="X66" s="410"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397"/>
      <c r="AA66" s="386"/>
    </row>
    <row r="67" spans="1:27" s="261" customFormat="1" ht="15.75">
      <c r="A67" s="1218" t="s">
        <v>1536</v>
      </c>
      <c r="B67" s="1219"/>
      <c r="C67" s="1220"/>
      <c r="D67" s="1221" t="s">
        <v>1537</v>
      </c>
      <c r="E67" s="1222"/>
      <c r="F67" s="340" t="s">
        <v>1538</v>
      </c>
      <c r="G67" s="341" t="s">
        <v>1539</v>
      </c>
      <c r="H67" s="342" t="s">
        <v>1540</v>
      </c>
      <c r="I67" s="420"/>
      <c r="J67" s="421"/>
      <c r="K67" s="377" t="str">
        <f>A67</f>
        <v>Contraceptive Method</v>
      </c>
      <c r="L67" s="238"/>
      <c r="M67" s="238"/>
      <c r="N67" s="238"/>
      <c r="O67" s="238"/>
      <c r="P67" s="238"/>
      <c r="Q67" s="238"/>
      <c r="R67" s="403"/>
      <c r="S67" s="238"/>
      <c r="T67" s="422"/>
      <c r="U67" s="422"/>
      <c r="V67" s="422"/>
      <c r="W67" s="423"/>
      <c r="X67" s="423"/>
      <c r="Z67" s="424"/>
      <c r="AA67" s="386"/>
    </row>
    <row r="68" spans="1:27" s="244" customFormat="1" ht="30">
      <c r="A68" s="343"/>
      <c r="B68" s="1226" t="s">
        <v>1541</v>
      </c>
      <c r="C68" s="1227"/>
      <c r="D68" s="1336" t="s">
        <v>395</v>
      </c>
      <c r="E68" s="1336"/>
      <c r="F68" s="999" t="s">
        <v>406</v>
      </c>
      <c r="G68" s="999" t="s">
        <v>395</v>
      </c>
      <c r="H68" s="228" t="s">
        <v>395</v>
      </c>
      <c r="I68" s="394"/>
      <c r="J68" s="407"/>
      <c r="K68" s="377" t="str">
        <f t="shared" ref="K68:K79" si="2">B68</f>
        <v>a. Combined oral contraceptives (estrogen + progestin - for  example, LoFemenol, Microgynon)</v>
      </c>
      <c r="L68" s="376"/>
      <c r="M68" s="376"/>
      <c r="N68" s="376"/>
      <c r="O68" s="376"/>
      <c r="P68" s="376"/>
      <c r="Q68" s="376"/>
      <c r="R68" s="377"/>
      <c r="S68" s="376"/>
      <c r="T68" s="245"/>
      <c r="U68" s="245"/>
      <c r="V68" s="245"/>
      <c r="W68" s="385"/>
      <c r="X68" s="385"/>
      <c r="Z68" s="397"/>
      <c r="AA68" s="386"/>
    </row>
    <row r="69" spans="1:27" s="244" customFormat="1">
      <c r="A69" s="344"/>
      <c r="B69" s="1226" t="s">
        <v>1542</v>
      </c>
      <c r="C69" s="1227"/>
      <c r="D69" s="1336" t="s">
        <v>395</v>
      </c>
      <c r="E69" s="1336"/>
      <c r="F69" s="999" t="s">
        <v>406</v>
      </c>
      <c r="G69" s="999" t="s">
        <v>395</v>
      </c>
      <c r="H69" s="228" t="s">
        <v>395</v>
      </c>
      <c r="I69" s="394"/>
      <c r="J69" s="407"/>
      <c r="K69" s="377" t="str">
        <f t="shared" si="2"/>
        <v>b. Progestin-only pills (for example, Ovrette, Microlut)</v>
      </c>
      <c r="L69" s="376"/>
      <c r="M69" s="376"/>
      <c r="N69" s="376"/>
      <c r="O69" s="376"/>
      <c r="P69" s="376"/>
      <c r="Q69" s="376"/>
      <c r="R69" s="377"/>
      <c r="S69" s="376"/>
      <c r="T69" s="245"/>
      <c r="U69" s="245"/>
      <c r="V69" s="245"/>
      <c r="W69" s="385"/>
      <c r="X69" s="385"/>
      <c r="Z69" s="397"/>
      <c r="AA69" s="386"/>
    </row>
    <row r="70" spans="1:27" s="244" customFormat="1">
      <c r="A70" s="344"/>
      <c r="B70" s="1226" t="s">
        <v>1543</v>
      </c>
      <c r="C70" s="1227"/>
      <c r="D70" s="1336" t="s">
        <v>399</v>
      </c>
      <c r="E70" s="1336"/>
      <c r="F70" s="999" t="s">
        <v>406</v>
      </c>
      <c r="G70" s="999" t="s">
        <v>399</v>
      </c>
      <c r="H70" s="228" t="s">
        <v>399</v>
      </c>
      <c r="I70" s="394"/>
      <c r="J70" s="407"/>
      <c r="K70" s="377" t="str">
        <f t="shared" si="2"/>
        <v>c. Injectables (for example, DepoProvera, Noristerat)</v>
      </c>
      <c r="L70" s="376"/>
      <c r="M70" s="376"/>
      <c r="N70" s="376"/>
      <c r="O70" s="376"/>
      <c r="P70" s="376"/>
      <c r="Q70" s="376"/>
      <c r="R70" s="377"/>
      <c r="S70" s="376"/>
      <c r="T70" s="245"/>
      <c r="U70" s="245"/>
      <c r="V70" s="245"/>
      <c r="W70" s="385"/>
      <c r="X70" s="385"/>
      <c r="Z70" s="397"/>
      <c r="AA70" s="386"/>
    </row>
    <row r="71" spans="1:27" s="244" customFormat="1">
      <c r="A71" s="344"/>
      <c r="B71" s="1226" t="s">
        <v>1544</v>
      </c>
      <c r="C71" s="1227"/>
      <c r="D71" s="1336" t="s">
        <v>395</v>
      </c>
      <c r="E71" s="1336"/>
      <c r="F71" s="999" t="s">
        <v>406</v>
      </c>
      <c r="G71" s="999" t="s">
        <v>399</v>
      </c>
      <c r="H71" s="228" t="s">
        <v>399</v>
      </c>
      <c r="I71" s="394"/>
      <c r="J71" s="407"/>
      <c r="K71" s="377" t="str">
        <f t="shared" si="2"/>
        <v>d. Implants (for example, Jadelle, Implanon)</v>
      </c>
      <c r="L71" s="376"/>
      <c r="M71" s="376"/>
      <c r="N71" s="376"/>
      <c r="O71" s="376"/>
      <c r="P71" s="376"/>
      <c r="Q71" s="376"/>
      <c r="R71" s="377"/>
      <c r="S71" s="376"/>
      <c r="T71" s="245"/>
      <c r="U71" s="245"/>
      <c r="V71" s="245"/>
      <c r="W71" s="385"/>
      <c r="X71" s="385"/>
      <c r="Z71" s="397"/>
      <c r="AA71" s="386"/>
    </row>
    <row r="72" spans="1:27" s="244" customFormat="1">
      <c r="A72" s="344"/>
      <c r="B72" s="1226" t="s">
        <v>1545</v>
      </c>
      <c r="C72" s="1227"/>
      <c r="D72" s="1336" t="s">
        <v>395</v>
      </c>
      <c r="E72" s="1336"/>
      <c r="F72" s="999" t="s">
        <v>406</v>
      </c>
      <c r="G72" s="999" t="s">
        <v>399</v>
      </c>
      <c r="H72" s="228" t="s">
        <v>399</v>
      </c>
      <c r="I72" s="394"/>
      <c r="J72" s="407"/>
      <c r="K72" s="377" t="str">
        <f t="shared" si="2"/>
        <v>e. Intrauterine devices (IUDs) (for example, Optima Copper T)</v>
      </c>
      <c r="L72" s="376"/>
      <c r="M72" s="376"/>
      <c r="N72" s="376"/>
      <c r="O72" s="376"/>
      <c r="P72" s="376"/>
      <c r="Q72" s="376"/>
      <c r="R72" s="377"/>
      <c r="S72" s="376"/>
      <c r="T72" s="245"/>
      <c r="U72" s="245"/>
      <c r="V72" s="245"/>
      <c r="W72" s="385"/>
      <c r="X72" s="385"/>
      <c r="Z72" s="397"/>
      <c r="AA72" s="386"/>
    </row>
    <row r="73" spans="1:27" s="244" customFormat="1">
      <c r="A73" s="344"/>
      <c r="B73" s="1226" t="s">
        <v>1546</v>
      </c>
      <c r="C73" s="1227"/>
      <c r="D73" s="1336" t="s">
        <v>395</v>
      </c>
      <c r="E73" s="1336"/>
      <c r="F73" s="999" t="s">
        <v>406</v>
      </c>
      <c r="G73" s="999" t="s">
        <v>395</v>
      </c>
      <c r="H73" s="228" t="s">
        <v>395</v>
      </c>
      <c r="I73" s="394"/>
      <c r="J73" s="407"/>
      <c r="K73" s="377" t="str">
        <f t="shared" si="2"/>
        <v>f. Male condoms</v>
      </c>
      <c r="L73" s="376"/>
      <c r="M73" s="376"/>
      <c r="N73" s="376"/>
      <c r="O73" s="376"/>
      <c r="P73" s="376"/>
      <c r="Q73" s="376"/>
      <c r="R73" s="377"/>
      <c r="S73" s="376"/>
      <c r="T73" s="245"/>
      <c r="U73" s="245"/>
      <c r="V73" s="245"/>
      <c r="W73" s="385"/>
      <c r="X73" s="385"/>
      <c r="Z73" s="397"/>
      <c r="AA73" s="386"/>
    </row>
    <row r="74" spans="1:27" s="244" customFormat="1">
      <c r="A74" s="344"/>
      <c r="B74" s="1226" t="s">
        <v>1547</v>
      </c>
      <c r="C74" s="1227"/>
      <c r="D74" s="1336" t="s">
        <v>395</v>
      </c>
      <c r="E74" s="1336"/>
      <c r="F74" s="999" t="s">
        <v>406</v>
      </c>
      <c r="G74" s="999" t="s">
        <v>399</v>
      </c>
      <c r="H74" s="228" t="s">
        <v>399</v>
      </c>
      <c r="I74" s="394"/>
      <c r="J74" s="407"/>
      <c r="K74" s="377" t="str">
        <f t="shared" si="2"/>
        <v>g. Female condoms</v>
      </c>
      <c r="L74" s="376"/>
      <c r="M74" s="376"/>
      <c r="N74" s="376"/>
      <c r="O74" s="376"/>
      <c r="P74" s="376"/>
      <c r="Q74" s="376"/>
      <c r="R74" s="377"/>
      <c r="S74" s="376"/>
      <c r="T74" s="245"/>
      <c r="U74" s="245"/>
      <c r="V74" s="245"/>
      <c r="W74" s="385"/>
      <c r="X74" s="385"/>
      <c r="Z74" s="397"/>
      <c r="AA74" s="386"/>
    </row>
    <row r="75" spans="1:27" s="244" customFormat="1">
      <c r="A75" s="344"/>
      <c r="B75" s="1226" t="s">
        <v>1548</v>
      </c>
      <c r="C75" s="1227"/>
      <c r="D75" s="1336" t="s">
        <v>395</v>
      </c>
      <c r="E75" s="1336"/>
      <c r="F75" s="999" t="s">
        <v>406</v>
      </c>
      <c r="G75" s="999" t="s">
        <v>399</v>
      </c>
      <c r="H75" s="228" t="s">
        <v>399</v>
      </c>
      <c r="I75" s="394"/>
      <c r="J75" s="407"/>
      <c r="K75" s="377" t="str">
        <f t="shared" si="2"/>
        <v>h. Emergency contraceptive pills (for example, Postinor)</v>
      </c>
      <c r="L75" s="376"/>
      <c r="M75" s="376"/>
      <c r="N75" s="376"/>
      <c r="O75" s="376"/>
      <c r="P75" s="376"/>
      <c r="Q75" s="376"/>
      <c r="R75" s="377"/>
      <c r="S75" s="376"/>
      <c r="T75" s="245"/>
      <c r="U75" s="245"/>
      <c r="V75" s="245"/>
      <c r="W75" s="385"/>
      <c r="X75" s="385"/>
      <c r="Z75" s="397"/>
      <c r="AA75" s="386"/>
    </row>
    <row r="76" spans="1:27" s="244" customFormat="1">
      <c r="A76" s="344"/>
      <c r="B76" s="1226" t="s">
        <v>1549</v>
      </c>
      <c r="C76" s="1227"/>
      <c r="D76" s="1336" t="s">
        <v>399</v>
      </c>
      <c r="E76" s="1336"/>
      <c r="F76" s="999" t="s">
        <v>406</v>
      </c>
      <c r="G76" s="999" t="s">
        <v>399</v>
      </c>
      <c r="H76" s="228" t="s">
        <v>399</v>
      </c>
      <c r="I76" s="394"/>
      <c r="J76" s="407"/>
      <c r="K76" s="377" t="str">
        <f t="shared" si="2"/>
        <v>i. Long-acting permanent method for males (vasectomy)</v>
      </c>
      <c r="L76" s="376"/>
      <c r="M76" s="376"/>
      <c r="N76" s="376"/>
      <c r="O76" s="376"/>
      <c r="P76" s="376"/>
      <c r="Q76" s="376"/>
      <c r="R76" s="377"/>
      <c r="S76" s="376"/>
      <c r="T76" s="245"/>
      <c r="U76" s="245"/>
      <c r="V76" s="245"/>
      <c r="W76" s="385"/>
      <c r="X76" s="385"/>
      <c r="Z76" s="397"/>
      <c r="AA76" s="386"/>
    </row>
    <row r="77" spans="1:27" s="244" customFormat="1">
      <c r="A77" s="344"/>
      <c r="B77" s="1226" t="s">
        <v>1550</v>
      </c>
      <c r="C77" s="1227"/>
      <c r="D77" s="1336" t="s">
        <v>395</v>
      </c>
      <c r="E77" s="1336"/>
      <c r="F77" s="999" t="s">
        <v>406</v>
      </c>
      <c r="G77" s="999" t="s">
        <v>399</v>
      </c>
      <c r="H77" s="228" t="s">
        <v>399</v>
      </c>
      <c r="I77" s="394"/>
      <c r="J77" s="407"/>
      <c r="K77" s="377" t="str">
        <f t="shared" si="2"/>
        <v>j. Long-acting permanent method for females (tubal ligation)</v>
      </c>
      <c r="L77" s="376"/>
      <c r="M77" s="376"/>
      <c r="N77" s="376"/>
      <c r="O77" s="376"/>
      <c r="P77" s="376"/>
      <c r="Q77" s="376"/>
      <c r="R77" s="377"/>
      <c r="S77" s="376"/>
      <c r="T77" s="245"/>
      <c r="U77" s="245"/>
      <c r="V77" s="245"/>
      <c r="W77" s="385"/>
      <c r="X77" s="385"/>
      <c r="Z77" s="397"/>
      <c r="AA77" s="386"/>
    </row>
    <row r="78" spans="1:27" s="244" customFormat="1">
      <c r="A78" s="344"/>
      <c r="B78" s="1226" t="s">
        <v>1551</v>
      </c>
      <c r="C78" s="1227"/>
      <c r="D78" s="1336" t="s">
        <v>395</v>
      </c>
      <c r="E78" s="1336"/>
      <c r="F78" s="999" t="s">
        <v>406</v>
      </c>
      <c r="G78" s="999" t="s">
        <v>399</v>
      </c>
      <c r="H78" s="228" t="s">
        <v>399</v>
      </c>
      <c r="I78" s="394"/>
      <c r="J78" s="407"/>
      <c r="K78" s="377" t="str">
        <f t="shared" si="2"/>
        <v>k. CycleBeads</v>
      </c>
      <c r="L78" s="376"/>
      <c r="M78" s="376"/>
      <c r="N78" s="376"/>
      <c r="O78" s="376"/>
      <c r="P78" s="376"/>
      <c r="Q78" s="376"/>
      <c r="R78" s="377"/>
      <c r="S78" s="376"/>
      <c r="T78" s="245"/>
      <c r="U78" s="245"/>
      <c r="V78" s="245"/>
      <c r="W78" s="385"/>
      <c r="X78" s="385"/>
      <c r="Z78" s="397"/>
      <c r="AA78" s="386"/>
    </row>
    <row r="79" spans="1:27" s="244" customFormat="1" ht="45">
      <c r="A79" s="345"/>
      <c r="B79" s="1229" t="s">
        <v>1552</v>
      </c>
      <c r="C79" s="1230"/>
      <c r="D79" s="1336"/>
      <c r="E79" s="1336"/>
      <c r="F79" s="999"/>
      <c r="G79" s="999"/>
      <c r="H79" s="228"/>
      <c r="I79" s="394"/>
      <c r="J79" s="407"/>
      <c r="K79" s="377" t="str">
        <f t="shared" si="2"/>
        <v>l. Other contraceptive methods - specify 
(Please provide the name of the other contraceptive(s) offered, by sector.)</v>
      </c>
      <c r="L79" s="376"/>
      <c r="M79" s="376"/>
      <c r="N79" s="376"/>
      <c r="O79" s="376"/>
      <c r="P79" s="376"/>
      <c r="Q79" s="376"/>
      <c r="R79" s="377"/>
      <c r="S79" s="376"/>
      <c r="T79" s="245"/>
      <c r="U79" s="245"/>
      <c r="V79" s="245"/>
      <c r="W79" s="385"/>
      <c r="X79" s="385"/>
      <c r="Z79" s="397"/>
      <c r="AA79" s="386"/>
    </row>
    <row r="80" spans="1:27" s="244" customFormat="1" ht="75.75" thickBot="1">
      <c r="A80" s="1183" t="s">
        <v>1553</v>
      </c>
      <c r="B80" s="1184"/>
      <c r="C80" s="1185"/>
      <c r="D80" s="1608" t="s">
        <v>675</v>
      </c>
      <c r="E80" s="1609"/>
      <c r="F80" s="1609"/>
      <c r="G80" s="1609"/>
      <c r="H80" s="1610"/>
      <c r="I80" s="394"/>
      <c r="J80" s="407"/>
      <c r="K80" s="377" t="str">
        <f>A80</f>
        <v>C2. Please note any comments about the commodities offered.</v>
      </c>
      <c r="L80" s="376"/>
      <c r="M80" s="376"/>
      <c r="N80" s="376"/>
      <c r="O80" s="377" t="str">
        <f>D80</f>
        <v>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v>
      </c>
      <c r="P80" s="376"/>
      <c r="Q80" s="376"/>
      <c r="R80" s="377"/>
      <c r="S80" s="376"/>
      <c r="T80" s="245"/>
      <c r="U80" s="245"/>
      <c r="V80" s="245"/>
      <c r="W80" s="385"/>
      <c r="X80" s="385"/>
      <c r="Z80" s="397"/>
      <c r="AA80" s="386"/>
    </row>
    <row r="81" spans="1:28" s="262" customFormat="1" ht="16.5" customHeight="1" thickBot="1">
      <c r="A81" s="1239" t="s">
        <v>1554</v>
      </c>
      <c r="B81" s="1240"/>
      <c r="C81" s="1240"/>
      <c r="D81" s="1240"/>
      <c r="E81" s="1240"/>
      <c r="F81" s="1240"/>
      <c r="G81" s="1240"/>
      <c r="H81" s="346"/>
      <c r="I81" s="388"/>
      <c r="J81" s="421"/>
      <c r="K81" s="377"/>
      <c r="L81" s="238"/>
      <c r="M81" s="238"/>
      <c r="N81" s="238"/>
      <c r="O81" s="238"/>
      <c r="P81" s="238"/>
      <c r="Q81" s="238"/>
      <c r="R81" s="403"/>
      <c r="S81" s="238"/>
      <c r="T81" s="422"/>
      <c r="U81" s="422"/>
      <c r="V81" s="422"/>
      <c r="W81" s="423"/>
      <c r="X81" s="423"/>
      <c r="Z81" s="425"/>
      <c r="AA81" s="386"/>
    </row>
    <row r="82" spans="1:28" s="244" customFormat="1" ht="30" customHeight="1">
      <c r="A82" s="1190" t="s">
        <v>1555</v>
      </c>
      <c r="B82" s="1177"/>
      <c r="C82" s="1177"/>
      <c r="D82" s="1177"/>
      <c r="E82" s="1177"/>
      <c r="F82" s="1177"/>
      <c r="G82" s="1182"/>
      <c r="H82" s="299" t="s">
        <v>395</v>
      </c>
      <c r="I82" s="426" t="str">
        <f>A82</f>
        <v>D1. Is there a contraceptive security or reproductive health commodity security strategy or is contraceptive security explicitly included in a country strategy? (Please select from the dropdown list.)</v>
      </c>
      <c r="J82" s="407"/>
      <c r="K82" s="377"/>
      <c r="L82" s="376"/>
      <c r="M82" s="376"/>
      <c r="N82" s="376"/>
      <c r="O82" s="376"/>
      <c r="P82" s="376"/>
      <c r="Q82" s="376"/>
      <c r="R82" s="377"/>
      <c r="S82" s="376"/>
      <c r="T82" s="245"/>
      <c r="U82" s="245"/>
      <c r="V82" s="245"/>
      <c r="W82" s="385"/>
      <c r="X82" s="385"/>
      <c r="Z82" s="397"/>
      <c r="AA82" s="386"/>
    </row>
    <row r="83" spans="1:28" s="244" customFormat="1" ht="15.75" thickBot="1">
      <c r="A83" s="1241" t="s">
        <v>1556</v>
      </c>
      <c r="B83" s="1242"/>
      <c r="C83" s="1242"/>
      <c r="D83" s="347"/>
      <c r="E83" s="347"/>
      <c r="F83" s="347"/>
      <c r="G83" s="347"/>
      <c r="H83" s="348"/>
      <c r="I83" s="427"/>
      <c r="J83" s="407"/>
      <c r="K83" s="377"/>
      <c r="L83" s="376"/>
      <c r="M83" s="376"/>
      <c r="N83" s="376"/>
      <c r="O83" s="376"/>
      <c r="P83" s="376"/>
      <c r="Q83" s="376"/>
      <c r="R83" s="377"/>
      <c r="S83" s="376"/>
      <c r="T83" s="245"/>
      <c r="U83" s="245"/>
      <c r="V83" s="245"/>
      <c r="W83" s="385"/>
      <c r="X83" s="385"/>
      <c r="Z83" s="397"/>
      <c r="AA83" s="386"/>
    </row>
    <row r="84" spans="1:28" s="244" customFormat="1" ht="64.5" customHeight="1">
      <c r="A84" s="1243"/>
      <c r="B84" s="1245" t="s">
        <v>1557</v>
      </c>
      <c r="C84" s="1246"/>
      <c r="D84" s="1246" t="s">
        <v>1558</v>
      </c>
      <c r="E84" s="1246"/>
      <c r="F84" s="993" t="s">
        <v>1559</v>
      </c>
      <c r="G84" s="1246" t="s">
        <v>1560</v>
      </c>
      <c r="H84" s="1247"/>
      <c r="I84" s="426"/>
      <c r="J84" s="416" t="str">
        <f>G84</f>
        <v>Is the contraceptive security strategy being implemented?</v>
      </c>
      <c r="K84" s="377" t="str">
        <f>B84</f>
        <v>Strategy name</v>
      </c>
      <c r="L84" s="376"/>
      <c r="M84" s="398">
        <f>E84</f>
        <v>0</v>
      </c>
      <c r="N84" s="376"/>
      <c r="O84" s="376"/>
      <c r="P84" s="376"/>
      <c r="Q84" s="376"/>
      <c r="R84" s="377"/>
      <c r="S84" s="377" t="str">
        <f>D84</f>
        <v>Years Covered (including strategy updates)</v>
      </c>
      <c r="T84" s="245"/>
      <c r="U84" s="245"/>
      <c r="V84" s="245"/>
      <c r="W84" s="385"/>
      <c r="X84" s="385"/>
      <c r="Z84" s="397"/>
      <c r="AA84" s="386"/>
    </row>
    <row r="85" spans="1:28" s="244" customFormat="1" ht="15.75" thickBot="1">
      <c r="A85" s="1244"/>
      <c r="B85" s="349" t="s">
        <v>1561</v>
      </c>
      <c r="C85" s="1017" t="s">
        <v>676</v>
      </c>
      <c r="D85" s="1473" t="s">
        <v>677</v>
      </c>
      <c r="E85" s="1474"/>
      <c r="F85" s="987" t="s">
        <v>395</v>
      </c>
      <c r="G85" s="1269" t="s">
        <v>395</v>
      </c>
      <c r="H85" s="1475"/>
      <c r="I85" s="426"/>
      <c r="J85" s="416" t="str">
        <f>G85</f>
        <v>Yes</v>
      </c>
      <c r="K85" s="377" t="str">
        <f>B85</f>
        <v>a</v>
      </c>
      <c r="L85" s="376"/>
      <c r="M85" s="398">
        <f>E85</f>
        <v>0</v>
      </c>
      <c r="N85" s="376"/>
      <c r="O85" s="376"/>
      <c r="P85" s="376"/>
      <c r="Q85" s="376"/>
      <c r="R85" s="377"/>
      <c r="S85" s="377" t="str">
        <f>D85</f>
        <v>2005-2015</v>
      </c>
      <c r="T85" s="245"/>
      <c r="U85" s="245"/>
      <c r="V85" s="245"/>
      <c r="W85" s="385"/>
      <c r="X85" s="385"/>
      <c r="Z85" s="397"/>
      <c r="AA85" s="386"/>
    </row>
    <row r="86" spans="1:28" s="244" customFormat="1" ht="28.5" customHeight="1">
      <c r="A86" s="1180" t="s">
        <v>193</v>
      </c>
      <c r="B86" s="1181"/>
      <c r="C86" s="1181"/>
      <c r="D86" s="1181"/>
      <c r="E86" s="1181"/>
      <c r="F86" s="1233" t="s">
        <v>395</v>
      </c>
      <c r="G86" s="1234"/>
      <c r="H86" s="1235"/>
      <c r="I86" s="426"/>
      <c r="J86" s="416"/>
      <c r="K86" s="377"/>
      <c r="L86" s="376"/>
      <c r="M86" s="376"/>
      <c r="N86" s="376"/>
      <c r="O86" s="376"/>
      <c r="P86" s="376"/>
      <c r="Q86" s="378" t="str">
        <f>F86</f>
        <v>Yes</v>
      </c>
      <c r="R86" s="377" t="str">
        <f>A86</f>
        <v>D2. Are any family planning commodities subject to duties, import taxes, or other fees?</v>
      </c>
      <c r="S86" s="376"/>
      <c r="T86" s="245"/>
      <c r="U86" s="245"/>
      <c r="V86" s="245"/>
      <c r="W86" s="385"/>
      <c r="X86" s="385"/>
      <c r="Z86" s="397"/>
      <c r="AA86" s="386"/>
    </row>
    <row r="87" spans="1:28" s="244" customFormat="1" ht="30">
      <c r="A87" s="291"/>
      <c r="B87" s="1163" t="s">
        <v>1562</v>
      </c>
      <c r="C87" s="1163"/>
      <c r="D87" s="1164"/>
      <c r="E87" s="1262" t="s">
        <v>678</v>
      </c>
      <c r="F87" s="1332"/>
      <c r="G87" s="1332"/>
      <c r="H87" s="1263"/>
      <c r="I87" s="426"/>
      <c r="J87" s="416"/>
      <c r="K87" s="377"/>
      <c r="L87" s="376"/>
      <c r="M87" s="398"/>
      <c r="N87" s="398" t="str">
        <f>E87</f>
        <v>Commercial sector, social marketing, and NGO</v>
      </c>
      <c r="O87" s="376"/>
      <c r="P87" s="377" t="str">
        <f>B87</f>
        <v>a. If yes, for which sectors (public, NGO, social marketing, commercial)?</v>
      </c>
      <c r="Q87" s="376"/>
      <c r="R87" s="377"/>
      <c r="S87" s="376"/>
      <c r="T87" s="245"/>
      <c r="U87" s="245"/>
      <c r="V87" s="245"/>
      <c r="W87" s="385"/>
      <c r="X87" s="385"/>
      <c r="Z87" s="397"/>
      <c r="AA87" s="386"/>
    </row>
    <row r="88" spans="1:28" s="244" customFormat="1" ht="90">
      <c r="A88" s="291"/>
      <c r="B88" s="1163" t="s">
        <v>1563</v>
      </c>
      <c r="C88" s="1163"/>
      <c r="D88" s="1164"/>
      <c r="E88" s="1262" t="s">
        <v>679</v>
      </c>
      <c r="F88" s="1332"/>
      <c r="G88" s="1332"/>
      <c r="H88" s="1263"/>
      <c r="I88" s="426"/>
      <c r="J88" s="416"/>
      <c r="K88" s="377"/>
      <c r="L88" s="376"/>
      <c r="M88" s="398"/>
      <c r="N88" s="398" t="str">
        <f>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O88" s="376"/>
      <c r="P88" s="377" t="str">
        <f>B88</f>
        <v>b. If yes, how much are the duties, taxes, or fees?</v>
      </c>
      <c r="Q88" s="376"/>
      <c r="R88" s="377"/>
      <c r="S88" s="376"/>
      <c r="T88" s="245"/>
      <c r="U88" s="245"/>
      <c r="V88" s="245"/>
      <c r="W88" s="385"/>
      <c r="X88" s="385"/>
      <c r="Z88" s="397"/>
      <c r="AA88" s="386"/>
    </row>
    <row r="89" spans="1:28" s="244" customFormat="1" ht="30" customHeight="1">
      <c r="A89" s="1179" t="s">
        <v>1564</v>
      </c>
      <c r="B89" s="1163"/>
      <c r="C89" s="1163"/>
      <c r="D89" s="1163"/>
      <c r="E89" s="1163"/>
      <c r="F89" s="1163"/>
      <c r="G89" s="1164"/>
      <c r="H89" s="302" t="s">
        <v>399</v>
      </c>
      <c r="I89" s="426" t="str">
        <f>A89</f>
        <v>D3. Are there policies that hinder the ability of the private sector (commercial sector, NGOs, or social marketing) to provide contraceptive methods (for example: price controls, distribution limitations, taxes/duties, advertising bans, etc.)?</v>
      </c>
      <c r="J89" s="416"/>
      <c r="K89" s="377"/>
      <c r="L89" s="376"/>
      <c r="M89" s="376"/>
      <c r="N89" s="376"/>
      <c r="O89" s="376"/>
      <c r="P89" s="377"/>
      <c r="Q89" s="376"/>
      <c r="R89" s="377"/>
      <c r="S89" s="376"/>
      <c r="T89" s="245"/>
      <c r="U89" s="245"/>
      <c r="V89" s="245"/>
      <c r="W89" s="385"/>
      <c r="X89" s="385"/>
      <c r="Z89" s="397"/>
      <c r="AA89" s="386"/>
    </row>
    <row r="90" spans="1:28" s="244" customFormat="1">
      <c r="A90" s="291"/>
      <c r="B90" s="1163" t="s">
        <v>1565</v>
      </c>
      <c r="C90" s="1163"/>
      <c r="D90" s="1165" t="s">
        <v>406</v>
      </c>
      <c r="E90" s="1166"/>
      <c r="F90" s="1166"/>
      <c r="G90" s="1166"/>
      <c r="H90" s="1167"/>
      <c r="I90" s="426"/>
      <c r="J90" s="416"/>
      <c r="K90" s="377" t="str">
        <f>B90</f>
        <v>a. If yes, describe the policies.</v>
      </c>
      <c r="L90" s="376"/>
      <c r="M90" s="376"/>
      <c r="N90" s="428"/>
      <c r="O90" s="378" t="str">
        <f>D90</f>
        <v>Not applicable</v>
      </c>
      <c r="P90" s="377"/>
      <c r="Q90" s="376"/>
      <c r="R90" s="376"/>
      <c r="S90" s="376"/>
      <c r="T90" s="245"/>
      <c r="U90" s="245"/>
      <c r="V90" s="245"/>
      <c r="W90" s="385"/>
      <c r="X90" s="385"/>
      <c r="Z90" s="397"/>
      <c r="AA90" s="386"/>
    </row>
    <row r="91" spans="1:28" s="244" customFormat="1" ht="30" customHeight="1">
      <c r="A91" s="1179" t="s">
        <v>1566</v>
      </c>
      <c r="B91" s="1163"/>
      <c r="C91" s="1163"/>
      <c r="D91" s="1163"/>
      <c r="E91" s="1163"/>
      <c r="F91" s="1163"/>
      <c r="G91" s="1164"/>
      <c r="H91" s="302" t="s">
        <v>399</v>
      </c>
      <c r="I91" s="426" t="str">
        <f>A91</f>
        <v>D4. Are there policies that enable the private sector (commercial sector, NGOs, or social marketing) to provide contraceptive methods?</v>
      </c>
      <c r="J91" s="416"/>
      <c r="K91" s="377"/>
      <c r="L91" s="376"/>
      <c r="M91" s="376"/>
      <c r="N91" s="376"/>
      <c r="O91" s="376"/>
      <c r="P91" s="377"/>
      <c r="Q91" s="376"/>
      <c r="R91" s="377"/>
      <c r="S91" s="376"/>
      <c r="T91" s="245"/>
      <c r="U91" s="245"/>
      <c r="V91" s="245"/>
      <c r="W91" s="385"/>
      <c r="X91" s="385"/>
      <c r="Z91" s="397"/>
      <c r="AA91" s="386"/>
    </row>
    <row r="92" spans="1:28" s="244" customFormat="1">
      <c r="A92" s="291"/>
      <c r="B92" s="1163" t="s">
        <v>1565</v>
      </c>
      <c r="C92" s="1163"/>
      <c r="D92" s="1165" t="s">
        <v>406</v>
      </c>
      <c r="E92" s="1166"/>
      <c r="F92" s="1166"/>
      <c r="G92" s="1166"/>
      <c r="H92" s="1167"/>
      <c r="I92" s="426"/>
      <c r="J92" s="416"/>
      <c r="K92" s="377" t="str">
        <f>B92</f>
        <v>a. If yes, describe the policies.</v>
      </c>
      <c r="L92" s="376"/>
      <c r="M92" s="376"/>
      <c r="N92" s="428"/>
      <c r="O92" s="378" t="str">
        <f>D92</f>
        <v>Not applicable</v>
      </c>
      <c r="P92" s="377"/>
      <c r="Q92" s="376"/>
      <c r="R92" s="376"/>
      <c r="S92" s="376"/>
      <c r="T92" s="245"/>
      <c r="U92" s="245"/>
      <c r="V92" s="245"/>
      <c r="W92" s="385"/>
      <c r="X92" s="385"/>
      <c r="Z92" s="397"/>
      <c r="AA92" s="38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430"/>
      <c r="J94" s="431" t="str">
        <f t="shared" ref="J94:J102" si="3">G94</f>
        <v>Note the lowest level provider that is allowed to sell or dispense the method in the private sector</v>
      </c>
      <c r="K94" s="377"/>
      <c r="L94" s="376"/>
      <c r="M94" s="398"/>
      <c r="N94" s="376"/>
      <c r="O94" s="377"/>
      <c r="P94" s="377"/>
      <c r="Q94" s="376"/>
      <c r="R94" s="376"/>
      <c r="S94" s="376"/>
      <c r="T94" s="432" t="str">
        <f t="shared" ref="T94:T102" si="4">D94</f>
        <v>Note the lowest level provider that is allowed to sell or dispense the method in the public sector</v>
      </c>
      <c r="U94" s="433"/>
      <c r="V94" s="245"/>
      <c r="W94" s="385"/>
      <c r="X94" s="385"/>
      <c r="Z94" s="397"/>
      <c r="AA94" s="386"/>
    </row>
    <row r="95" spans="1:28" s="244" customFormat="1" ht="45">
      <c r="A95" s="263"/>
      <c r="B95" s="221" t="s">
        <v>1561</v>
      </c>
      <c r="C95" s="217" t="s">
        <v>1571</v>
      </c>
      <c r="D95" s="1259" t="s">
        <v>680</v>
      </c>
      <c r="E95" s="1260"/>
      <c r="F95" s="1261"/>
      <c r="G95" s="1262" t="s">
        <v>681</v>
      </c>
      <c r="H95" s="1263"/>
      <c r="I95" s="434"/>
      <c r="J95" s="416" t="str">
        <f t="shared" si="3"/>
        <v>Doctor must prescribe and the commodity should be dispensed or sold by pharmacists in the pharmacy</v>
      </c>
      <c r="K95" s="377"/>
      <c r="L95" s="376"/>
      <c r="M95" s="398"/>
      <c r="N95" s="376"/>
      <c r="O95" s="377"/>
      <c r="P95" s="377"/>
      <c r="Q95" s="376"/>
      <c r="R95" s="376"/>
      <c r="S95" s="376"/>
      <c r="T95" s="432" t="str">
        <f t="shared" si="4"/>
        <v xml:space="preserve">Not applicable, there is no public sector </v>
      </c>
      <c r="U95" s="433"/>
      <c r="V95" s="245"/>
      <c r="W95" s="385"/>
      <c r="X95" s="385"/>
      <c r="Z95" s="397"/>
      <c r="AA95" s="386"/>
    </row>
    <row r="96" spans="1:28" s="244" customFormat="1">
      <c r="A96" s="263"/>
      <c r="B96" s="221" t="s">
        <v>1572</v>
      </c>
      <c r="C96" s="218" t="s">
        <v>1573</v>
      </c>
      <c r="D96" s="1259" t="s">
        <v>680</v>
      </c>
      <c r="E96" s="1260"/>
      <c r="F96" s="1261"/>
      <c r="G96" s="1262" t="s">
        <v>406</v>
      </c>
      <c r="H96" s="1263"/>
      <c r="I96" s="434"/>
      <c r="J96" s="416" t="str">
        <f t="shared" si="3"/>
        <v>Not applicable</v>
      </c>
      <c r="K96" s="377"/>
      <c r="L96" s="376"/>
      <c r="M96" s="398"/>
      <c r="N96" s="376"/>
      <c r="O96" s="377"/>
      <c r="P96" s="377"/>
      <c r="Q96" s="376"/>
      <c r="R96" s="376"/>
      <c r="S96" s="376"/>
      <c r="T96" s="432" t="str">
        <f t="shared" si="4"/>
        <v xml:space="preserve">Not applicable, there is no public sector </v>
      </c>
      <c r="U96" s="433"/>
      <c r="V96" s="245"/>
      <c r="W96" s="385"/>
      <c r="X96" s="385"/>
      <c r="Z96" s="397"/>
      <c r="AA96" s="386"/>
    </row>
    <row r="97" spans="1:27" s="244" customFormat="1" ht="15" customHeight="1">
      <c r="A97" s="263"/>
      <c r="B97" s="221" t="s">
        <v>1574</v>
      </c>
      <c r="C97" s="218" t="s">
        <v>1575</v>
      </c>
      <c r="D97" s="1259" t="s">
        <v>680</v>
      </c>
      <c r="E97" s="1260"/>
      <c r="F97" s="1261"/>
      <c r="G97" s="1262" t="s">
        <v>415</v>
      </c>
      <c r="H97" s="1263"/>
      <c r="I97" s="434"/>
      <c r="J97" s="416" t="str">
        <f t="shared" si="3"/>
        <v>Doctor</v>
      </c>
      <c r="K97" s="377"/>
      <c r="L97" s="376"/>
      <c r="M97" s="398"/>
      <c r="N97" s="376"/>
      <c r="O97" s="377"/>
      <c r="P97" s="377"/>
      <c r="Q97" s="376"/>
      <c r="R97" s="376"/>
      <c r="S97" s="376"/>
      <c r="T97" s="432" t="str">
        <f t="shared" si="4"/>
        <v xml:space="preserve">Not applicable, there is no public sector </v>
      </c>
      <c r="U97" s="433"/>
      <c r="V97" s="245"/>
      <c r="W97" s="385"/>
      <c r="X97" s="385"/>
      <c r="Z97" s="397"/>
      <c r="AA97" s="386"/>
    </row>
    <row r="98" spans="1:27" s="244" customFormat="1" ht="15" customHeight="1">
      <c r="A98" s="263"/>
      <c r="B98" s="220" t="s">
        <v>1576</v>
      </c>
      <c r="C98" s="218" t="s">
        <v>1577</v>
      </c>
      <c r="D98" s="1259" t="s">
        <v>680</v>
      </c>
      <c r="E98" s="1260"/>
      <c r="F98" s="1261"/>
      <c r="G98" s="1262" t="s">
        <v>415</v>
      </c>
      <c r="H98" s="1263"/>
      <c r="I98" s="434"/>
      <c r="J98" s="416" t="str">
        <f t="shared" si="3"/>
        <v>Doctor</v>
      </c>
      <c r="K98" s="377"/>
      <c r="L98" s="376"/>
      <c r="M98" s="398"/>
      <c r="N98" s="376"/>
      <c r="O98" s="377"/>
      <c r="P98" s="377"/>
      <c r="Q98" s="376"/>
      <c r="R98" s="376"/>
      <c r="S98" s="376"/>
      <c r="T98" s="432" t="str">
        <f t="shared" si="4"/>
        <v xml:space="preserve">Not applicable, there is no public sector </v>
      </c>
      <c r="U98" s="433"/>
      <c r="V98" s="245"/>
      <c r="W98" s="385"/>
      <c r="X98" s="385"/>
      <c r="Z98" s="397"/>
      <c r="AA98" s="386"/>
    </row>
    <row r="99" spans="1:27" s="244" customFormat="1" ht="15" customHeight="1">
      <c r="A99" s="263"/>
      <c r="B99" s="221" t="s">
        <v>1578</v>
      </c>
      <c r="C99" s="218" t="s">
        <v>1579</v>
      </c>
      <c r="D99" s="1259" t="s">
        <v>680</v>
      </c>
      <c r="E99" s="1260"/>
      <c r="F99" s="1261"/>
      <c r="G99" s="1262" t="s">
        <v>414</v>
      </c>
      <c r="H99" s="1263"/>
      <c r="I99" s="434"/>
      <c r="J99" s="416" t="str">
        <f t="shared" si="3"/>
        <v>Community health worker</v>
      </c>
      <c r="K99" s="377"/>
      <c r="L99" s="376"/>
      <c r="M99" s="398"/>
      <c r="N99" s="376"/>
      <c r="O99" s="377"/>
      <c r="P99" s="377"/>
      <c r="Q99" s="376"/>
      <c r="R99" s="376"/>
      <c r="S99" s="376"/>
      <c r="T99" s="432" t="str">
        <f t="shared" si="4"/>
        <v xml:space="preserve">Not applicable, there is no public sector </v>
      </c>
      <c r="U99" s="433"/>
      <c r="V99" s="245"/>
      <c r="W99" s="385"/>
      <c r="X99" s="385"/>
      <c r="Z99" s="397"/>
      <c r="AA99" s="386"/>
    </row>
    <row r="100" spans="1:27" s="244" customFormat="1" ht="45">
      <c r="A100" s="263"/>
      <c r="B100" s="221" t="s">
        <v>1580</v>
      </c>
      <c r="C100" s="218" t="s">
        <v>1581</v>
      </c>
      <c r="D100" s="1259" t="s">
        <v>680</v>
      </c>
      <c r="E100" s="1260"/>
      <c r="F100" s="1261"/>
      <c r="G100" s="1262" t="s">
        <v>681</v>
      </c>
      <c r="H100" s="1263"/>
      <c r="I100" s="434"/>
      <c r="J100" s="416" t="str">
        <f t="shared" si="3"/>
        <v>Doctor must prescribe and the commodity should be dispensed or sold by pharmacists in the pharmacy</v>
      </c>
      <c r="K100" s="377"/>
      <c r="L100" s="376"/>
      <c r="M100" s="398"/>
      <c r="N100" s="376"/>
      <c r="O100" s="377"/>
      <c r="P100" s="377"/>
      <c r="Q100" s="376"/>
      <c r="R100" s="376"/>
      <c r="S100" s="376"/>
      <c r="T100" s="432" t="str">
        <f t="shared" si="4"/>
        <v xml:space="preserve">Not applicable, there is no public sector </v>
      </c>
      <c r="U100" s="433"/>
      <c r="V100" s="245"/>
      <c r="W100" s="385"/>
      <c r="X100" s="385"/>
      <c r="Z100" s="397"/>
      <c r="AA100" s="386"/>
    </row>
    <row r="101" spans="1:27" s="244" customFormat="1" ht="15" customHeight="1">
      <c r="A101" s="263"/>
      <c r="B101" s="221" t="s">
        <v>1582</v>
      </c>
      <c r="C101" s="218" t="s">
        <v>1583</v>
      </c>
      <c r="D101" s="1259" t="s">
        <v>680</v>
      </c>
      <c r="E101" s="1260"/>
      <c r="F101" s="1261"/>
      <c r="G101" s="1262" t="s">
        <v>415</v>
      </c>
      <c r="H101" s="1263"/>
      <c r="I101" s="434"/>
      <c r="J101" s="416" t="str">
        <f t="shared" si="3"/>
        <v>Doctor</v>
      </c>
      <c r="K101" s="377"/>
      <c r="L101" s="376"/>
      <c r="M101" s="398"/>
      <c r="N101" s="376"/>
      <c r="O101" s="377"/>
      <c r="P101" s="377"/>
      <c r="Q101" s="376"/>
      <c r="R101" s="376"/>
      <c r="S101" s="376"/>
      <c r="T101" s="432" t="str">
        <f t="shared" si="4"/>
        <v xml:space="preserve">Not applicable, there is no public sector </v>
      </c>
      <c r="U101" s="433"/>
      <c r="V101" s="245"/>
      <c r="W101" s="385"/>
      <c r="X101" s="385"/>
      <c r="Z101" s="397"/>
      <c r="AA101" s="386"/>
    </row>
    <row r="102" spans="1:27" s="244" customFormat="1" ht="15" customHeight="1" thickBot="1">
      <c r="A102" s="263"/>
      <c r="B102" s="222" t="s">
        <v>1584</v>
      </c>
      <c r="C102" s="219" t="s">
        <v>1585</v>
      </c>
      <c r="D102" s="1269" t="s">
        <v>680</v>
      </c>
      <c r="E102" s="1270"/>
      <c r="F102" s="1271"/>
      <c r="G102" s="1272" t="s">
        <v>414</v>
      </c>
      <c r="H102" s="1273"/>
      <c r="I102" s="434"/>
      <c r="J102" s="416" t="str">
        <f t="shared" si="3"/>
        <v>Community health worker</v>
      </c>
      <c r="K102" s="377"/>
      <c r="L102" s="376"/>
      <c r="M102" s="398"/>
      <c r="N102" s="376"/>
      <c r="O102" s="377"/>
      <c r="P102" s="377"/>
      <c r="Q102" s="376"/>
      <c r="R102" s="376"/>
      <c r="S102" s="376"/>
      <c r="T102" s="432" t="str">
        <f t="shared" si="4"/>
        <v xml:space="preserve">Not applicable, there is no public sector </v>
      </c>
      <c r="U102" s="433"/>
      <c r="V102" s="245"/>
      <c r="W102" s="385"/>
      <c r="X102" s="385"/>
      <c r="Z102" s="397"/>
      <c r="AA102" s="386"/>
    </row>
    <row r="103" spans="1:27" s="244" customFormat="1" ht="105">
      <c r="A103" s="1186" t="s">
        <v>1586</v>
      </c>
      <c r="B103" s="1274"/>
      <c r="C103" s="1275"/>
      <c r="D103" s="1276" t="s">
        <v>682</v>
      </c>
      <c r="E103" s="1277"/>
      <c r="F103" s="1277"/>
      <c r="G103" s="1277"/>
      <c r="H103" s="1278"/>
      <c r="I103" s="394"/>
      <c r="J103" s="407"/>
      <c r="K103" s="37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76"/>
      <c r="M103" s="376"/>
      <c r="N103" s="376"/>
      <c r="O103" s="377" t="str">
        <f>D103</f>
        <v>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v>
      </c>
      <c r="P103" s="376"/>
      <c r="Q103" s="376"/>
      <c r="R103" s="377"/>
      <c r="S103" s="376"/>
      <c r="T103" s="435"/>
      <c r="U103" s="245"/>
      <c r="V103" s="245"/>
      <c r="W103" s="385"/>
      <c r="X103" s="385"/>
      <c r="Z103" s="397"/>
      <c r="AA103" s="386"/>
    </row>
    <row r="104" spans="1:27" s="352" customFormat="1" ht="15.75" thickBot="1">
      <c r="A104" s="1279"/>
      <c r="B104" s="1280"/>
      <c r="C104" s="1280"/>
      <c r="D104" s="1280"/>
      <c r="E104" s="1280"/>
      <c r="F104" s="1280"/>
      <c r="G104" s="1280"/>
      <c r="H104" s="1281"/>
      <c r="I104" s="436"/>
      <c r="J104" s="437"/>
      <c r="K104" s="438">
        <f>C104</f>
        <v>0</v>
      </c>
      <c r="L104" s="438"/>
      <c r="M104" s="438"/>
      <c r="N104" s="438"/>
      <c r="O104" s="438"/>
      <c r="P104" s="438"/>
      <c r="Q104" s="438"/>
      <c r="R104" s="438"/>
      <c r="S104" s="438"/>
      <c r="T104" s="438"/>
      <c r="U104" s="438"/>
      <c r="V104" s="438"/>
      <c r="W104" s="439"/>
      <c r="X104" s="439"/>
      <c r="AA104" s="440"/>
    </row>
    <row r="105" spans="1:27" s="244" customFormat="1" ht="45" customHeight="1">
      <c r="A105" s="1160" t="s">
        <v>218</v>
      </c>
      <c r="B105" s="1161"/>
      <c r="C105" s="1161"/>
      <c r="D105" s="353" t="s">
        <v>1587</v>
      </c>
      <c r="E105" s="1282" t="s">
        <v>1588</v>
      </c>
      <c r="F105" s="1283"/>
      <c r="G105" s="1284"/>
      <c r="H105" s="354" t="s">
        <v>1589</v>
      </c>
      <c r="I105" s="420"/>
      <c r="J105" s="416"/>
      <c r="K105" s="377" t="str">
        <f>A105</f>
        <v>D7. Does the country have laws, regulations, or policies that make it difficult for the following sub-populations to access effective family planning services?</v>
      </c>
      <c r="L105" s="376"/>
      <c r="M105" s="376"/>
      <c r="N105" s="376"/>
      <c r="O105" s="377"/>
      <c r="P105" s="376"/>
      <c r="Q105" s="376"/>
      <c r="R105" s="376"/>
      <c r="S105" s="376"/>
      <c r="T105" s="245"/>
      <c r="U105" s="245"/>
      <c r="V105" s="433" t="str">
        <f>E105</f>
        <v xml:space="preserve">If yes, describe laws/regulations/policies affecting access </v>
      </c>
      <c r="W105" s="385"/>
      <c r="X105" s="385"/>
      <c r="Z105" s="397"/>
      <c r="AA105" s="386"/>
    </row>
    <row r="106" spans="1:27" s="244" customFormat="1">
      <c r="A106" s="291"/>
      <c r="B106" s="1163" t="s">
        <v>1590</v>
      </c>
      <c r="C106" s="1163"/>
      <c r="D106" s="229" t="s">
        <v>399</v>
      </c>
      <c r="E106" s="1165"/>
      <c r="F106" s="1166"/>
      <c r="G106" s="1264"/>
      <c r="H106" s="302"/>
      <c r="I106" s="417"/>
      <c r="J106" s="416"/>
      <c r="K106" s="377" t="str">
        <f>B106</f>
        <v>a. Unmarried people</v>
      </c>
      <c r="L106" s="376"/>
      <c r="M106" s="398">
        <f>E106</f>
        <v>0</v>
      </c>
      <c r="N106" s="376"/>
      <c r="O106" s="377"/>
      <c r="P106" s="376"/>
      <c r="Q106" s="376"/>
      <c r="R106" s="376"/>
      <c r="S106" s="376"/>
      <c r="T106" s="245"/>
      <c r="U106" s="245"/>
      <c r="V106" s="433">
        <f>E106</f>
        <v>0</v>
      </c>
      <c r="W106" s="385"/>
      <c r="X106" s="385"/>
      <c r="Z106" s="397"/>
      <c r="AA106" s="386"/>
    </row>
    <row r="107" spans="1:27" s="244" customFormat="1">
      <c r="A107" s="291"/>
      <c r="B107" s="1163" t="s">
        <v>1591</v>
      </c>
      <c r="C107" s="1163"/>
      <c r="D107" s="229" t="s">
        <v>399</v>
      </c>
      <c r="E107" s="1165"/>
      <c r="F107" s="1166"/>
      <c r="G107" s="1264"/>
      <c r="H107" s="302"/>
      <c r="I107" s="417"/>
      <c r="J107" s="416"/>
      <c r="K107" s="377" t="str">
        <f>B107</f>
        <v>b. Young people</v>
      </c>
      <c r="L107" s="376"/>
      <c r="M107" s="398">
        <f>E107</f>
        <v>0</v>
      </c>
      <c r="N107" s="376"/>
      <c r="O107" s="377"/>
      <c r="P107" s="376"/>
      <c r="Q107" s="376"/>
      <c r="R107" s="376"/>
      <c r="S107" s="376"/>
      <c r="T107" s="245"/>
      <c r="U107" s="245"/>
      <c r="V107" s="433">
        <f>E107</f>
        <v>0</v>
      </c>
      <c r="W107" s="385"/>
      <c r="X107" s="385"/>
      <c r="Z107" s="397"/>
      <c r="AA107" s="386"/>
    </row>
    <row r="108" spans="1:27" s="244" customFormat="1" ht="15.75" thickBot="1">
      <c r="A108" s="355"/>
      <c r="B108" s="1265" t="s">
        <v>1592</v>
      </c>
      <c r="C108" s="1265"/>
      <c r="D108" s="264" t="s">
        <v>399</v>
      </c>
      <c r="E108" s="1266"/>
      <c r="F108" s="1267"/>
      <c r="G108" s="1268"/>
      <c r="H108" s="370"/>
      <c r="I108" s="417"/>
      <c r="J108" s="416"/>
      <c r="K108" s="377" t="str">
        <f>B108</f>
        <v>c. Other</v>
      </c>
      <c r="L108" s="376"/>
      <c r="M108" s="398">
        <f>E108</f>
        <v>0</v>
      </c>
      <c r="N108" s="376"/>
      <c r="O108" s="377"/>
      <c r="P108" s="376"/>
      <c r="Q108" s="376"/>
      <c r="R108" s="376"/>
      <c r="S108" s="376"/>
      <c r="T108" s="245"/>
      <c r="U108" s="245"/>
      <c r="V108" s="433">
        <f>E108</f>
        <v>0</v>
      </c>
      <c r="W108" s="385"/>
      <c r="X108" s="385"/>
      <c r="Z108" s="397"/>
      <c r="AA108" s="386"/>
    </row>
    <row r="109" spans="1:27" s="247" customFormat="1">
      <c r="A109" s="1279"/>
      <c r="B109" s="1280"/>
      <c r="C109" s="1280"/>
      <c r="D109" s="1280"/>
      <c r="E109" s="1280"/>
      <c r="F109" s="1280"/>
      <c r="G109" s="1280"/>
      <c r="H109" s="1281"/>
      <c r="I109" s="427"/>
      <c r="J109" s="416"/>
      <c r="K109" s="382">
        <f>C109</f>
        <v>0</v>
      </c>
      <c r="L109" s="383"/>
      <c r="M109" s="383"/>
      <c r="N109" s="383"/>
      <c r="O109" s="382"/>
      <c r="P109" s="383"/>
      <c r="Q109" s="383"/>
      <c r="R109" s="383"/>
      <c r="S109" s="383"/>
      <c r="T109" s="383"/>
      <c r="U109" s="383"/>
      <c r="V109" s="383"/>
      <c r="W109" s="400"/>
      <c r="X109" s="400"/>
      <c r="AA109" s="440"/>
    </row>
    <row r="110" spans="1:27" s="244" customFormat="1" ht="45">
      <c r="A110" s="1179" t="s">
        <v>1593</v>
      </c>
      <c r="B110" s="1163"/>
      <c r="C110" s="1163"/>
      <c r="D110" s="1163"/>
      <c r="E110" s="1163"/>
      <c r="F110" s="1163"/>
      <c r="G110" s="1163"/>
      <c r="H110" s="1197"/>
      <c r="I110" s="420"/>
      <c r="J110" s="416"/>
      <c r="K110" s="377"/>
      <c r="L110" s="376"/>
      <c r="M110" s="376"/>
      <c r="N110" s="376"/>
      <c r="O110" s="377"/>
      <c r="P110" s="376"/>
      <c r="Q110" s="376"/>
      <c r="R110" s="376"/>
      <c r="S110" s="376"/>
      <c r="T110" s="245"/>
      <c r="U110" s="245"/>
      <c r="V110" s="245"/>
      <c r="W110" s="385"/>
      <c r="X110" s="384" t="str">
        <f>A110</f>
        <v xml:space="preserve">D8. Are there charges* to the client in the public sector for family planning:
*(This question refers to charges by policy, not under-the-table charges.)
</v>
      </c>
      <c r="Z110" s="397"/>
      <c r="AA110" s="386"/>
    </row>
    <row r="111" spans="1:27" s="244" customFormat="1" ht="15" customHeight="1">
      <c r="A111" s="291"/>
      <c r="B111" s="1163" t="s">
        <v>1594</v>
      </c>
      <c r="C111" s="1163"/>
      <c r="D111" s="1163"/>
      <c r="E111" s="1163"/>
      <c r="F111" s="1164"/>
      <c r="G111" s="1259" t="s">
        <v>406</v>
      </c>
      <c r="H111" s="1331"/>
      <c r="I111" s="434"/>
      <c r="J111" s="416" t="str">
        <f>G111</f>
        <v>Not applicable</v>
      </c>
      <c r="K111" s="377"/>
      <c r="L111" s="376"/>
      <c r="M111" s="376"/>
      <c r="N111" s="376"/>
      <c r="O111" s="377"/>
      <c r="P111" s="376"/>
      <c r="Q111" s="376"/>
      <c r="R111" s="376"/>
      <c r="S111" s="376"/>
      <c r="T111" s="245"/>
      <c r="U111" s="245"/>
      <c r="V111" s="245"/>
      <c r="W111" s="385"/>
      <c r="X111" s="385"/>
      <c r="Y111" s="410" t="str">
        <f>B111</f>
        <v>a. Services?</v>
      </c>
      <c r="Z111" s="397"/>
      <c r="AA111" s="386"/>
    </row>
    <row r="112" spans="1:27" s="244" customFormat="1" ht="15" customHeight="1">
      <c r="A112" s="291"/>
      <c r="B112" s="1163" t="s">
        <v>1595</v>
      </c>
      <c r="C112" s="1163"/>
      <c r="D112" s="1163"/>
      <c r="E112" s="1163"/>
      <c r="F112" s="1164"/>
      <c r="G112" s="1259" t="s">
        <v>406</v>
      </c>
      <c r="H112" s="1331"/>
      <c r="I112" s="434"/>
      <c r="J112" s="416" t="str">
        <f>G112</f>
        <v>Not applicable</v>
      </c>
      <c r="K112" s="377"/>
      <c r="L112" s="376"/>
      <c r="M112" s="376"/>
      <c r="N112" s="376"/>
      <c r="O112" s="377"/>
      <c r="P112" s="376"/>
      <c r="Q112" s="376"/>
      <c r="R112" s="376"/>
      <c r="S112" s="376"/>
      <c r="T112" s="245"/>
      <c r="U112" s="245"/>
      <c r="V112" s="245"/>
      <c r="W112" s="385"/>
      <c r="X112" s="385"/>
      <c r="Y112" s="410" t="str">
        <f>B112</f>
        <v>b. Commodities?</v>
      </c>
      <c r="Z112" s="397"/>
      <c r="AA112" s="386"/>
    </row>
    <row r="113" spans="1:27" s="244" customFormat="1" ht="15" customHeight="1">
      <c r="A113" s="291"/>
      <c r="B113" s="1163" t="s">
        <v>1596</v>
      </c>
      <c r="C113" s="1163"/>
      <c r="D113" s="1163"/>
      <c r="E113" s="1163"/>
      <c r="F113" s="1164"/>
      <c r="G113" s="1259" t="s">
        <v>406</v>
      </c>
      <c r="H113" s="1331"/>
      <c r="I113" s="434"/>
      <c r="J113" s="416" t="str">
        <f>G113</f>
        <v>Not applicable</v>
      </c>
      <c r="K113" s="377"/>
      <c r="L113" s="376"/>
      <c r="M113" s="376"/>
      <c r="N113" s="376"/>
      <c r="O113" s="377"/>
      <c r="P113" s="376"/>
      <c r="Q113" s="376"/>
      <c r="R113" s="376"/>
      <c r="S113" s="376"/>
      <c r="T113" s="245"/>
      <c r="U113" s="245"/>
      <c r="V113" s="245"/>
      <c r="W113" s="385"/>
      <c r="X113" s="385"/>
      <c r="Y113" s="410" t="str">
        <f>B113</f>
        <v>c. If yes, are there exemptions for people who cannot afford to pay?</v>
      </c>
      <c r="Z113" s="397"/>
      <c r="AA113" s="386"/>
    </row>
    <row r="114" spans="1:27" s="244" customFormat="1" ht="33.75" customHeight="1">
      <c r="A114" s="291"/>
      <c r="B114" s="318"/>
      <c r="C114" s="319" t="s">
        <v>1597</v>
      </c>
      <c r="D114" s="1262" t="s">
        <v>683</v>
      </c>
      <c r="E114" s="1332"/>
      <c r="F114" s="1332"/>
      <c r="G114" s="1332"/>
      <c r="H114" s="1263"/>
      <c r="I114" s="434"/>
      <c r="J114" s="416"/>
      <c r="K114" s="377" t="str">
        <f>C114</f>
        <v>i. If yes, describe the exemptions.</v>
      </c>
      <c r="L114" s="376"/>
      <c r="M114" s="376"/>
      <c r="N114" s="428"/>
      <c r="O114" s="378" t="str">
        <f>D114</f>
        <v>Not applicable because there are no public-sector facilities. There is a state insurance program for poor people.</v>
      </c>
      <c r="P114" s="376"/>
      <c r="Q114" s="376"/>
      <c r="R114" s="376"/>
      <c r="S114" s="376"/>
      <c r="T114" s="245"/>
      <c r="U114" s="245"/>
      <c r="V114" s="245"/>
      <c r="W114" s="385"/>
      <c r="X114" s="385"/>
      <c r="Z114" s="397"/>
      <c r="AA114" s="386"/>
    </row>
    <row r="115" spans="1:27" s="265" customFormat="1" ht="30">
      <c r="A115" s="1179" t="s">
        <v>1598</v>
      </c>
      <c r="B115" s="1163"/>
      <c r="C115" s="1163"/>
      <c r="D115" s="1163"/>
      <c r="E115" s="1163"/>
      <c r="F115" s="1163"/>
      <c r="G115" s="1163"/>
      <c r="H115" s="1197"/>
      <c r="I115" s="238"/>
      <c r="J115" s="441"/>
      <c r="K115" s="377"/>
      <c r="L115" s="377"/>
      <c r="M115" s="376"/>
      <c r="N115" s="376"/>
      <c r="O115" s="377"/>
      <c r="P115" s="376"/>
      <c r="R115" s="376"/>
      <c r="S115" s="389"/>
      <c r="T115" s="390"/>
      <c r="U115" s="390"/>
      <c r="V115" s="390"/>
      <c r="W115" s="391"/>
      <c r="X115" s="384" t="str">
        <f>A115</f>
        <v>D9. Are the following contraceptives included in the country's National Essential Medicine List (NEML) or other equivalent priority list? (for example, the National Medical Device List)</v>
      </c>
      <c r="Z115" s="442"/>
      <c r="AA115" s="386"/>
    </row>
    <row r="116" spans="1:27" s="265" customFormat="1" ht="15.75" customHeight="1">
      <c r="A116" s="356"/>
      <c r="B116" s="1163" t="s">
        <v>1599</v>
      </c>
      <c r="C116" s="1163"/>
      <c r="D116" s="1163"/>
      <c r="E116" s="1163"/>
      <c r="F116" s="1164"/>
      <c r="G116" s="1259" t="s">
        <v>399</v>
      </c>
      <c r="H116" s="1331"/>
      <c r="I116" s="238"/>
      <c r="J116" s="416" t="str">
        <f t="shared" ref="J116:J127" si="5">G116</f>
        <v>No</v>
      </c>
      <c r="K116" s="377"/>
      <c r="L116" s="377"/>
      <c r="M116" s="376"/>
      <c r="N116" s="376"/>
      <c r="O116" s="377"/>
      <c r="P116" s="376"/>
      <c r="R116" s="376"/>
      <c r="S116" s="389"/>
      <c r="T116" s="390"/>
      <c r="U116" s="390"/>
      <c r="V116" s="390"/>
      <c r="W116" s="391"/>
      <c r="X116" s="391"/>
      <c r="Y116" s="410" t="str">
        <f t="shared" ref="Y116:Y125" si="6">B116</f>
        <v>a. Combined oral contraceptives</v>
      </c>
      <c r="Z116" s="442"/>
      <c r="AA116" s="386"/>
    </row>
    <row r="117" spans="1:27" s="265" customFormat="1" ht="15.75" customHeight="1">
      <c r="A117" s="356"/>
      <c r="B117" s="1163" t="s">
        <v>1600</v>
      </c>
      <c r="C117" s="1163"/>
      <c r="D117" s="1163"/>
      <c r="E117" s="1163"/>
      <c r="F117" s="1164"/>
      <c r="G117" s="1259" t="s">
        <v>399</v>
      </c>
      <c r="H117" s="1331"/>
      <c r="I117" s="238"/>
      <c r="J117" s="416" t="str">
        <f t="shared" si="5"/>
        <v>No</v>
      </c>
      <c r="K117" s="377"/>
      <c r="L117" s="377"/>
      <c r="M117" s="376"/>
      <c r="N117" s="376"/>
      <c r="O117" s="377"/>
      <c r="P117" s="376"/>
      <c r="R117" s="376"/>
      <c r="S117" s="389"/>
      <c r="T117" s="390"/>
      <c r="U117" s="390"/>
      <c r="V117" s="390"/>
      <c r="W117" s="391"/>
      <c r="X117" s="391"/>
      <c r="Y117" s="410" t="str">
        <f t="shared" si="6"/>
        <v>b. Progestin-only pills</v>
      </c>
      <c r="Z117" s="442"/>
      <c r="AA117" s="386"/>
    </row>
    <row r="118" spans="1:27" s="265" customFormat="1" ht="15.75" customHeight="1">
      <c r="A118" s="356"/>
      <c r="B118" s="1163" t="s">
        <v>1601</v>
      </c>
      <c r="C118" s="1163"/>
      <c r="D118" s="1163"/>
      <c r="E118" s="1163"/>
      <c r="F118" s="1164"/>
      <c r="G118" s="1259" t="s">
        <v>399</v>
      </c>
      <c r="H118" s="1331"/>
      <c r="I118" s="238"/>
      <c r="J118" s="416" t="str">
        <f t="shared" si="5"/>
        <v>No</v>
      </c>
      <c r="K118" s="377"/>
      <c r="L118" s="377"/>
      <c r="M118" s="376"/>
      <c r="N118" s="376"/>
      <c r="O118" s="377"/>
      <c r="P118" s="376"/>
      <c r="R118" s="376"/>
      <c r="S118" s="389"/>
      <c r="T118" s="390"/>
      <c r="U118" s="390"/>
      <c r="V118" s="390"/>
      <c r="W118" s="391"/>
      <c r="X118" s="391"/>
      <c r="Y118" s="410" t="str">
        <f t="shared" si="6"/>
        <v>c. Injectables</v>
      </c>
      <c r="Z118" s="442"/>
      <c r="AA118" s="386"/>
    </row>
    <row r="119" spans="1:27" s="265" customFormat="1" ht="15.75" customHeight="1">
      <c r="A119" s="356"/>
      <c r="B119" s="1163" t="s">
        <v>1602</v>
      </c>
      <c r="C119" s="1163"/>
      <c r="D119" s="1163"/>
      <c r="E119" s="1163"/>
      <c r="F119" s="1164"/>
      <c r="G119" s="1259" t="s">
        <v>399</v>
      </c>
      <c r="H119" s="1331"/>
      <c r="I119" s="238"/>
      <c r="J119" s="416" t="str">
        <f t="shared" si="5"/>
        <v>No</v>
      </c>
      <c r="K119" s="377"/>
      <c r="L119" s="377"/>
      <c r="M119" s="376"/>
      <c r="N119" s="376"/>
      <c r="O119" s="377"/>
      <c r="P119" s="376"/>
      <c r="R119" s="376"/>
      <c r="S119" s="389"/>
      <c r="T119" s="390"/>
      <c r="U119" s="390"/>
      <c r="V119" s="390"/>
      <c r="W119" s="391"/>
      <c r="X119" s="391"/>
      <c r="Y119" s="410" t="str">
        <f t="shared" si="6"/>
        <v>d. Implants</v>
      </c>
      <c r="Z119" s="442"/>
      <c r="AA119" s="386"/>
    </row>
    <row r="120" spans="1:27" s="265" customFormat="1" ht="15.75" customHeight="1">
      <c r="A120" s="356"/>
      <c r="B120" s="1163" t="s">
        <v>1603</v>
      </c>
      <c r="C120" s="1163"/>
      <c r="D120" s="1163"/>
      <c r="E120" s="1163"/>
      <c r="F120" s="1164"/>
      <c r="G120" s="1259" t="s">
        <v>399</v>
      </c>
      <c r="H120" s="1331"/>
      <c r="I120" s="238"/>
      <c r="J120" s="416" t="str">
        <f t="shared" si="5"/>
        <v>No</v>
      </c>
      <c r="K120" s="377"/>
      <c r="L120" s="377"/>
      <c r="M120" s="376"/>
      <c r="N120" s="376"/>
      <c r="O120" s="377"/>
      <c r="P120" s="376"/>
      <c r="R120" s="376"/>
      <c r="S120" s="389"/>
      <c r="T120" s="390"/>
      <c r="U120" s="390"/>
      <c r="V120" s="390"/>
      <c r="W120" s="391"/>
      <c r="X120" s="391"/>
      <c r="Y120" s="410" t="str">
        <f t="shared" si="6"/>
        <v>e. Intrauterine devices (IUDs)</v>
      </c>
      <c r="Z120" s="442"/>
      <c r="AA120" s="386"/>
    </row>
    <row r="121" spans="1:27" s="265" customFormat="1" ht="15.75" customHeight="1">
      <c r="A121" s="356"/>
      <c r="B121" s="1163" t="s">
        <v>1546</v>
      </c>
      <c r="C121" s="1163"/>
      <c r="D121" s="1163"/>
      <c r="E121" s="1163"/>
      <c r="F121" s="1164"/>
      <c r="G121" s="1259" t="s">
        <v>399</v>
      </c>
      <c r="H121" s="1331"/>
      <c r="I121" s="238"/>
      <c r="J121" s="416" t="str">
        <f t="shared" si="5"/>
        <v>No</v>
      </c>
      <c r="K121" s="377"/>
      <c r="L121" s="377"/>
      <c r="M121" s="376"/>
      <c r="N121" s="376"/>
      <c r="O121" s="377"/>
      <c r="P121" s="376"/>
      <c r="R121" s="376"/>
      <c r="S121" s="389"/>
      <c r="T121" s="390"/>
      <c r="U121" s="390"/>
      <c r="V121" s="390"/>
      <c r="W121" s="391"/>
      <c r="X121" s="391"/>
      <c r="Y121" s="410" t="str">
        <f t="shared" si="6"/>
        <v>f. Male condoms</v>
      </c>
      <c r="Z121" s="442"/>
      <c r="AA121" s="386"/>
    </row>
    <row r="122" spans="1:27" s="265" customFormat="1" ht="15.75" customHeight="1">
      <c r="A122" s="356"/>
      <c r="B122" s="1163" t="s">
        <v>1547</v>
      </c>
      <c r="C122" s="1163"/>
      <c r="D122" s="1163"/>
      <c r="E122" s="1163"/>
      <c r="F122" s="1164"/>
      <c r="G122" s="1259" t="s">
        <v>399</v>
      </c>
      <c r="H122" s="1331"/>
      <c r="I122" s="238"/>
      <c r="J122" s="416" t="str">
        <f t="shared" si="5"/>
        <v>No</v>
      </c>
      <c r="K122" s="377"/>
      <c r="L122" s="377"/>
      <c r="M122" s="376"/>
      <c r="N122" s="376"/>
      <c r="O122" s="377"/>
      <c r="P122" s="376"/>
      <c r="R122" s="376"/>
      <c r="S122" s="389"/>
      <c r="T122" s="390"/>
      <c r="U122" s="390"/>
      <c r="V122" s="390"/>
      <c r="W122" s="391"/>
      <c r="X122" s="391"/>
      <c r="Y122" s="410" t="str">
        <f t="shared" si="6"/>
        <v>g. Female condoms</v>
      </c>
      <c r="Z122" s="442"/>
      <c r="AA122" s="386"/>
    </row>
    <row r="123" spans="1:27" s="265" customFormat="1" ht="15.75" customHeight="1">
      <c r="A123" s="356"/>
      <c r="B123" s="1163" t="s">
        <v>1604</v>
      </c>
      <c r="C123" s="1163"/>
      <c r="D123" s="1163"/>
      <c r="E123" s="1163"/>
      <c r="F123" s="1164"/>
      <c r="G123" s="1259" t="s">
        <v>399</v>
      </c>
      <c r="H123" s="1331"/>
      <c r="I123" s="238"/>
      <c r="J123" s="416" t="str">
        <f t="shared" si="5"/>
        <v>No</v>
      </c>
      <c r="K123" s="377"/>
      <c r="L123" s="377"/>
      <c r="M123" s="376"/>
      <c r="N123" s="376"/>
      <c r="O123" s="377"/>
      <c r="P123" s="376"/>
      <c r="R123" s="376"/>
      <c r="S123" s="389"/>
      <c r="T123" s="390"/>
      <c r="U123" s="390"/>
      <c r="V123" s="390"/>
      <c r="W123" s="391"/>
      <c r="X123" s="391"/>
      <c r="Y123" s="410" t="str">
        <f t="shared" si="6"/>
        <v>h. Emergency contraceptive pills</v>
      </c>
      <c r="Z123" s="442"/>
      <c r="AA123" s="386"/>
    </row>
    <row r="124" spans="1:27" s="265" customFormat="1" ht="15.75" customHeight="1">
      <c r="A124" s="356"/>
      <c r="B124" s="1163" t="s">
        <v>1605</v>
      </c>
      <c r="C124" s="1163"/>
      <c r="D124" s="1163"/>
      <c r="E124" s="1163"/>
      <c r="F124" s="1164"/>
      <c r="G124" s="1259" t="s">
        <v>399</v>
      </c>
      <c r="H124" s="1331"/>
      <c r="I124" s="238"/>
      <c r="J124" s="416" t="str">
        <f t="shared" si="5"/>
        <v>No</v>
      </c>
      <c r="K124" s="377"/>
      <c r="L124" s="377"/>
      <c r="M124" s="376"/>
      <c r="N124" s="376"/>
      <c r="O124" s="377"/>
      <c r="P124" s="376"/>
      <c r="R124" s="376"/>
      <c r="S124" s="389"/>
      <c r="T124" s="390"/>
      <c r="U124" s="390"/>
      <c r="V124" s="390"/>
      <c r="W124" s="391"/>
      <c r="X124" s="391"/>
      <c r="Y124" s="410" t="str">
        <f t="shared" si="6"/>
        <v>i. CycleBeads</v>
      </c>
      <c r="Z124" s="442"/>
      <c r="AA124" s="386"/>
    </row>
    <row r="125" spans="1:27" s="265" customFormat="1" ht="15.75" customHeight="1">
      <c r="A125" s="356"/>
      <c r="B125" s="1163" t="s">
        <v>1606</v>
      </c>
      <c r="C125" s="1163"/>
      <c r="D125" s="1163"/>
      <c r="E125" s="1163"/>
      <c r="F125" s="1164"/>
      <c r="G125" s="1259" t="s">
        <v>399</v>
      </c>
      <c r="H125" s="1331"/>
      <c r="I125" s="238"/>
      <c r="J125" s="416" t="str">
        <f t="shared" si="5"/>
        <v>No</v>
      </c>
      <c r="K125" s="377"/>
      <c r="L125" s="377"/>
      <c r="M125" s="376"/>
      <c r="N125" s="376"/>
      <c r="O125" s="377"/>
      <c r="P125" s="376"/>
      <c r="R125" s="376"/>
      <c r="S125" s="389"/>
      <c r="T125" s="390"/>
      <c r="U125" s="390"/>
      <c r="V125" s="390"/>
      <c r="W125" s="391"/>
      <c r="X125" s="391"/>
      <c r="Y125" s="410" t="str">
        <f t="shared" si="6"/>
        <v>j. Any other contraceptive(s)?</v>
      </c>
      <c r="Z125" s="442"/>
      <c r="AA125" s="386"/>
    </row>
    <row r="126" spans="1:27" s="265" customFormat="1" ht="15.75">
      <c r="A126" s="356"/>
      <c r="B126" s="984"/>
      <c r="C126" s="1163" t="s">
        <v>1607</v>
      </c>
      <c r="D126" s="1163"/>
      <c r="E126" s="1164"/>
      <c r="F126" s="1322" t="s">
        <v>406</v>
      </c>
      <c r="G126" s="1323"/>
      <c r="H126" s="1324"/>
      <c r="I126" s="238"/>
      <c r="J126" s="416">
        <f t="shared" si="5"/>
        <v>0</v>
      </c>
      <c r="K126" s="377"/>
      <c r="L126" s="377"/>
      <c r="M126" s="376"/>
      <c r="N126" s="376"/>
      <c r="O126" s="377"/>
      <c r="P126" s="376"/>
      <c r="R126" s="377">
        <f>B126</f>
        <v>0</v>
      </c>
      <c r="S126" s="389"/>
      <c r="T126" s="390"/>
      <c r="U126" s="390"/>
      <c r="V126" s="390"/>
      <c r="W126" s="391"/>
      <c r="X126" s="391"/>
      <c r="Z126" s="442"/>
      <c r="AA126" s="386"/>
    </row>
    <row r="127" spans="1:27" s="265" customFormat="1" ht="15.75">
      <c r="A127" s="1288" t="s">
        <v>1608</v>
      </c>
      <c r="B127" s="1289"/>
      <c r="C127" s="1289"/>
      <c r="D127" s="1290"/>
      <c r="E127" s="1291"/>
      <c r="F127" s="1485" t="s">
        <v>406</v>
      </c>
      <c r="G127" s="1326"/>
      <c r="H127" s="1327"/>
      <c r="I127" s="238"/>
      <c r="J127" s="416">
        <f t="shared" si="5"/>
        <v>0</v>
      </c>
      <c r="K127" s="377"/>
      <c r="L127" s="377"/>
      <c r="M127" s="376"/>
      <c r="N127" s="376"/>
      <c r="O127" s="377"/>
      <c r="P127" s="376"/>
      <c r="R127" s="377">
        <f>B127</f>
        <v>0</v>
      </c>
      <c r="S127" s="389"/>
      <c r="T127" s="390"/>
      <c r="U127" s="390"/>
      <c r="V127" s="390"/>
      <c r="W127" s="391"/>
      <c r="X127" s="391"/>
      <c r="Z127" s="442"/>
      <c r="AA127" s="386"/>
    </row>
    <row r="128" spans="1:27" s="265" customFormat="1" ht="30">
      <c r="A128" s="1179" t="s">
        <v>1636</v>
      </c>
      <c r="B128" s="1163"/>
      <c r="C128" s="1164"/>
      <c r="D128" s="1316" t="s">
        <v>684</v>
      </c>
      <c r="E128" s="1317"/>
      <c r="F128" s="1317"/>
      <c r="G128" s="1317"/>
      <c r="H128" s="1318"/>
      <c r="I128" s="238"/>
      <c r="J128" s="441"/>
      <c r="K128" s="377" t="str">
        <f>A128</f>
        <v xml:space="preserve">D11. Name of the list(s)
</v>
      </c>
      <c r="L128" s="377"/>
      <c r="M128" s="376"/>
      <c r="N128" s="376"/>
      <c r="O128" s="377" t="str">
        <f>D128</f>
        <v>Insurance company lists</v>
      </c>
      <c r="P128" s="376"/>
      <c r="R128" s="376"/>
      <c r="S128" s="389"/>
      <c r="T128" s="390"/>
      <c r="U128" s="390"/>
      <c r="V128" s="390"/>
      <c r="W128" s="391"/>
      <c r="X128" s="391"/>
      <c r="Z128" s="442"/>
      <c r="AA128" s="386"/>
    </row>
    <row r="129" spans="1:27" s="265" customFormat="1" ht="30">
      <c r="A129" s="1179" t="s">
        <v>1637</v>
      </c>
      <c r="B129" s="1163"/>
      <c r="C129" s="1164"/>
      <c r="D129" s="1170"/>
      <c r="E129" s="1171"/>
      <c r="F129" s="1171"/>
      <c r="G129" s="1171"/>
      <c r="H129" s="1172"/>
      <c r="I129" s="238"/>
      <c r="J129" s="441"/>
      <c r="K129" s="377" t="str">
        <f>A129</f>
        <v xml:space="preserve">D12. Notes about the list(s)
</v>
      </c>
      <c r="L129" s="377"/>
      <c r="M129" s="376"/>
      <c r="N129" s="376"/>
      <c r="O129" s="377">
        <f>D129</f>
        <v>0</v>
      </c>
      <c r="P129" s="376"/>
      <c r="R129" s="376"/>
      <c r="S129" s="389"/>
      <c r="T129" s="390"/>
      <c r="U129" s="390"/>
      <c r="V129" s="390"/>
      <c r="W129" s="391"/>
      <c r="X129" s="391"/>
      <c r="Z129" s="442"/>
      <c r="AA129" s="386"/>
    </row>
    <row r="130" spans="1:27" s="244" customFormat="1" ht="21.75" customHeight="1">
      <c r="A130" s="1179" t="s">
        <v>1638</v>
      </c>
      <c r="B130" s="1163"/>
      <c r="C130" s="1163"/>
      <c r="D130" s="1163"/>
      <c r="E130" s="1163"/>
      <c r="F130" s="1163"/>
      <c r="G130" s="1163"/>
      <c r="H130" s="1197"/>
      <c r="I130" s="277"/>
      <c r="J130" s="416"/>
      <c r="K130" s="377"/>
      <c r="L130" s="376"/>
      <c r="M130" s="376"/>
      <c r="N130" s="376"/>
      <c r="O130" s="377"/>
      <c r="P130" s="376"/>
      <c r="Q130" s="376"/>
      <c r="R130" s="376"/>
      <c r="S130" s="376"/>
      <c r="T130" s="245"/>
      <c r="U130" s="245"/>
      <c r="V130" s="245"/>
      <c r="W130" s="385"/>
      <c r="X130" s="384" t="str">
        <f>A130</f>
        <v xml:space="preserve">D13.  Information on country's Poverty Reduction Strategy Paper (PRSP)
</v>
      </c>
      <c r="Z130" s="397"/>
      <c r="AA130" s="386"/>
    </row>
    <row r="131" spans="1:27" s="265" customFormat="1" ht="30.75" customHeight="1">
      <c r="A131" s="357"/>
      <c r="B131" s="1295" t="s">
        <v>1612</v>
      </c>
      <c r="C131" s="1863"/>
      <c r="D131" s="1863"/>
      <c r="E131" s="1864"/>
      <c r="F131" s="1296">
        <v>2003</v>
      </c>
      <c r="G131" s="1297"/>
      <c r="H131" s="1298"/>
      <c r="I131" s="238"/>
      <c r="J131" s="416">
        <f>G131</f>
        <v>0</v>
      </c>
      <c r="K131" s="377"/>
      <c r="L131" s="377"/>
      <c r="M131" s="376"/>
      <c r="N131" s="376"/>
      <c r="O131" s="377"/>
      <c r="P131" s="376"/>
      <c r="R131" s="377" t="str">
        <f>B131</f>
        <v>a. What year is the Poverty Reduction Strategy Paper from? (most recent actual PRSP on IMF's site [not progress or summary report])</v>
      </c>
      <c r="S131" s="389"/>
      <c r="T131" s="390"/>
      <c r="U131" s="390"/>
      <c r="V131" s="390"/>
      <c r="W131" s="391"/>
      <c r="X131" s="391"/>
      <c r="Z131" s="442"/>
      <c r="AA131" s="386"/>
    </row>
    <row r="132" spans="1:27" s="265" customFormat="1" ht="15.75" customHeight="1">
      <c r="A132" s="356"/>
      <c r="B132" s="1163" t="s">
        <v>1613</v>
      </c>
      <c r="C132" s="1163"/>
      <c r="D132" s="1163"/>
      <c r="E132" s="1163"/>
      <c r="F132" s="1164"/>
      <c r="G132" s="1223" t="s">
        <v>399</v>
      </c>
      <c r="H132" s="1225"/>
      <c r="I132" s="238"/>
      <c r="J132" s="416" t="str">
        <f>G132</f>
        <v>No</v>
      </c>
      <c r="K132" s="377"/>
      <c r="L132" s="377"/>
      <c r="M132" s="376"/>
      <c r="N132" s="376"/>
      <c r="O132" s="377"/>
      <c r="P132" s="376"/>
      <c r="R132" s="376"/>
      <c r="S132" s="389"/>
      <c r="T132" s="390"/>
      <c r="U132" s="390"/>
      <c r="V132" s="390"/>
      <c r="W132" s="391"/>
      <c r="X132" s="391"/>
      <c r="Y132" s="410" t="str">
        <f>B132</f>
        <v>b. Is family planning or reproductive health a priority in the PRSP?</v>
      </c>
      <c r="Z132" s="442"/>
      <c r="AA132" s="386"/>
    </row>
    <row r="133" spans="1:27" s="265" customFormat="1" ht="15.75" customHeight="1">
      <c r="A133" s="356"/>
      <c r="B133" s="1163" t="s">
        <v>1614</v>
      </c>
      <c r="C133" s="1163"/>
      <c r="D133" s="1163"/>
      <c r="E133" s="1163"/>
      <c r="F133" s="1164"/>
      <c r="G133" s="1223" t="s">
        <v>399</v>
      </c>
      <c r="H133" s="1225"/>
      <c r="I133" s="238"/>
      <c r="J133" s="416" t="str">
        <f>G133</f>
        <v>No</v>
      </c>
      <c r="K133" s="377"/>
      <c r="L133" s="377"/>
      <c r="M133" s="376"/>
      <c r="N133" s="376"/>
      <c r="O133" s="377"/>
      <c r="P133" s="376"/>
      <c r="R133" s="376"/>
      <c r="S133" s="389"/>
      <c r="T133" s="390"/>
      <c r="U133" s="390"/>
      <c r="V133" s="390"/>
      <c r="W133" s="391"/>
      <c r="X133" s="391"/>
      <c r="Y133" s="410" t="str">
        <f>B133</f>
        <v>c. Is contraceptive security included in the PRSP?</v>
      </c>
      <c r="Z133" s="442"/>
      <c r="AA133" s="386"/>
    </row>
    <row r="134" spans="1:27" s="265" customFormat="1" ht="15.75" customHeight="1">
      <c r="A134" s="356"/>
      <c r="B134" s="1163" t="s">
        <v>1615</v>
      </c>
      <c r="C134" s="1163"/>
      <c r="D134" s="1163"/>
      <c r="E134" s="1163"/>
      <c r="F134" s="1164"/>
      <c r="G134" s="1223" t="s">
        <v>399</v>
      </c>
      <c r="H134" s="1225"/>
      <c r="I134" s="238"/>
      <c r="J134" s="416" t="str">
        <f>G134</f>
        <v>No</v>
      </c>
      <c r="K134" s="377"/>
      <c r="L134" s="377"/>
      <c r="M134" s="376"/>
      <c r="N134" s="376"/>
      <c r="O134" s="377"/>
      <c r="P134" s="376"/>
      <c r="R134" s="376"/>
      <c r="S134" s="389"/>
      <c r="T134" s="390"/>
      <c r="U134" s="390"/>
      <c r="V134" s="390"/>
      <c r="W134" s="391"/>
      <c r="X134" s="391"/>
      <c r="Y134" s="410" t="str">
        <f>B134</f>
        <v>d. Is contraceptive prevalence rate (CPR) included as an indicator in the PRSP?</v>
      </c>
      <c r="Z134" s="442"/>
      <c r="AA134" s="386"/>
    </row>
    <row r="135" spans="1:27" s="265" customFormat="1" ht="15.75" customHeight="1">
      <c r="A135" s="356"/>
      <c r="B135" s="1163" t="s">
        <v>1616</v>
      </c>
      <c r="C135" s="1163"/>
      <c r="D135" s="1163"/>
      <c r="E135" s="1163"/>
      <c r="F135" s="1164"/>
      <c r="G135" s="1223" t="s">
        <v>399</v>
      </c>
      <c r="H135" s="1225"/>
      <c r="I135" s="238"/>
      <c r="J135" s="416" t="str">
        <f>G135</f>
        <v>No</v>
      </c>
      <c r="K135" s="377"/>
      <c r="L135" s="377"/>
      <c r="M135" s="376"/>
      <c r="N135" s="376"/>
      <c r="O135" s="377"/>
      <c r="P135" s="376"/>
      <c r="R135" s="376"/>
      <c r="S135" s="389"/>
      <c r="T135" s="390"/>
      <c r="U135" s="390"/>
      <c r="V135" s="390"/>
      <c r="W135" s="391"/>
      <c r="X135" s="391"/>
      <c r="Y135" s="410" t="str">
        <f>B135</f>
        <v>e. Are contraceptive supply indicators included in the PRSP?</v>
      </c>
      <c r="Z135" s="442"/>
      <c r="AA135" s="386"/>
    </row>
    <row r="136" spans="1:27" s="265" customFormat="1" ht="15.75" customHeight="1" thickBot="1">
      <c r="A136" s="291" t="s">
        <v>1617</v>
      </c>
      <c r="B136" s="1163" t="s">
        <v>1618</v>
      </c>
      <c r="C136" s="1164"/>
      <c r="D136" s="1236"/>
      <c r="E136" s="1237"/>
      <c r="F136" s="1237"/>
      <c r="G136" s="1237"/>
      <c r="H136" s="1238"/>
      <c r="I136" s="238"/>
      <c r="J136" s="441"/>
      <c r="K136" s="377" t="str">
        <f>B136</f>
        <v>f. Notes about the Poverty Reduction Strategy Paper</v>
      </c>
      <c r="L136" s="377"/>
      <c r="M136" s="376"/>
      <c r="N136" s="376"/>
      <c r="O136" s="377">
        <f>D136</f>
        <v>0</v>
      </c>
      <c r="P136" s="376"/>
      <c r="R136" s="376"/>
      <c r="S136" s="389"/>
      <c r="T136" s="390"/>
      <c r="U136" s="390"/>
      <c r="V136" s="390"/>
      <c r="W136" s="391"/>
      <c r="X136" s="391"/>
      <c r="Z136" s="442"/>
      <c r="AA136" s="386"/>
    </row>
    <row r="137" spans="1:27" s="244" customFormat="1" ht="16.5" customHeight="1" thickBot="1">
      <c r="A137" s="1299" t="s">
        <v>255</v>
      </c>
      <c r="B137" s="1300"/>
      <c r="C137" s="1300"/>
      <c r="D137" s="1300"/>
      <c r="E137" s="1300"/>
      <c r="F137" s="1300"/>
      <c r="G137" s="1300"/>
      <c r="H137" s="358"/>
      <c r="I137" s="387"/>
      <c r="J137" s="416"/>
      <c r="K137" s="377"/>
      <c r="L137" s="376"/>
      <c r="M137" s="376"/>
      <c r="N137" s="376"/>
      <c r="O137" s="377"/>
      <c r="P137" s="376"/>
      <c r="Q137" s="376"/>
      <c r="R137" s="376"/>
      <c r="S137" s="376"/>
      <c r="T137" s="245"/>
      <c r="U137" s="245"/>
      <c r="V137" s="245"/>
      <c r="W137" s="385"/>
      <c r="X137" s="385"/>
      <c r="Z137" s="397"/>
      <c r="AA137" s="386"/>
    </row>
    <row r="138" spans="1:27" s="244" customFormat="1" ht="30" customHeight="1">
      <c r="A138" s="1160" t="s">
        <v>1619</v>
      </c>
      <c r="B138" s="1161"/>
      <c r="C138" s="1161"/>
      <c r="D138" s="1161"/>
      <c r="E138" s="1161"/>
      <c r="F138" s="1162"/>
      <c r="G138" s="1301" t="s">
        <v>406</v>
      </c>
      <c r="H138" s="1302"/>
      <c r="I138" s="394"/>
      <c r="J138" s="416" t="str">
        <f>G138</f>
        <v>Not applicable</v>
      </c>
      <c r="K138" s="377"/>
      <c r="L138" s="376"/>
      <c r="M138" s="376"/>
      <c r="N138" s="376"/>
      <c r="O138" s="377"/>
      <c r="P138" s="376"/>
      <c r="Q138" s="376"/>
      <c r="R138" s="376"/>
      <c r="S138" s="376"/>
      <c r="T138" s="245"/>
      <c r="U138" s="245"/>
      <c r="V138" s="245"/>
      <c r="W138" s="385"/>
      <c r="X138" s="385"/>
      <c r="Y138" s="410" t="str">
        <f>A138</f>
        <v>E1. Have stockouts occurred for any contraceptive at the central* level in the last 12 months?  
*(The central level refers to the central level warehouse for the public sector.)</v>
      </c>
      <c r="Z138" s="397"/>
      <c r="AA138" s="386"/>
    </row>
    <row r="139" spans="1:27" s="244" customFormat="1" ht="45">
      <c r="A139" s="1179" t="s">
        <v>1639</v>
      </c>
      <c r="B139" s="1163"/>
      <c r="C139" s="1163"/>
      <c r="D139" s="1163"/>
      <c r="E139" s="1163"/>
      <c r="F139" s="1163"/>
      <c r="G139" s="1163"/>
      <c r="H139" s="1197"/>
      <c r="I139" s="401"/>
      <c r="J139" s="416"/>
      <c r="K139" s="377"/>
      <c r="L139" s="376"/>
      <c r="M139" s="376"/>
      <c r="N139" s="376"/>
      <c r="O139" s="377"/>
      <c r="P139" s="376"/>
      <c r="Q139" s="376"/>
      <c r="R139" s="376"/>
      <c r="S139" s="376"/>
      <c r="T139" s="245"/>
      <c r="U139" s="245"/>
      <c r="V139" s="245"/>
      <c r="W139" s="385"/>
      <c r="X139" s="38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397"/>
      <c r="AA139" s="386"/>
    </row>
    <row r="140" spans="1:27" s="244" customFormat="1" ht="15" customHeight="1">
      <c r="A140" s="986"/>
      <c r="B140" s="1163" t="s">
        <v>1599</v>
      </c>
      <c r="C140" s="1163"/>
      <c r="D140" s="1163"/>
      <c r="E140" s="1163"/>
      <c r="F140" s="1164"/>
      <c r="G140" s="1223" t="s">
        <v>406</v>
      </c>
      <c r="H140" s="1225"/>
      <c r="I140" s="394"/>
      <c r="J140" s="416" t="str">
        <f t="shared" ref="J140:J148" si="7">G140</f>
        <v>Not applicable</v>
      </c>
      <c r="K140" s="377"/>
      <c r="L140" s="376"/>
      <c r="M140" s="376"/>
      <c r="N140" s="376"/>
      <c r="O140" s="377"/>
      <c r="P140" s="376"/>
      <c r="Q140" s="376"/>
      <c r="R140" s="376"/>
      <c r="S140" s="376"/>
      <c r="T140" s="245"/>
      <c r="U140" s="245"/>
      <c r="V140" s="245"/>
      <c r="W140" s="385"/>
      <c r="X140" s="385"/>
      <c r="Y140" s="410" t="str">
        <f t="shared" ref="Y140:Y148" si="8">B140</f>
        <v>a. Combined oral contraceptives</v>
      </c>
      <c r="Z140" s="397"/>
      <c r="AA140" s="386"/>
    </row>
    <row r="141" spans="1:27" s="244" customFormat="1" ht="15" customHeight="1">
      <c r="A141" s="992"/>
      <c r="B141" s="1163" t="s">
        <v>1600</v>
      </c>
      <c r="C141" s="1163"/>
      <c r="D141" s="1163"/>
      <c r="E141" s="1163"/>
      <c r="F141" s="1164"/>
      <c r="G141" s="1223" t="s">
        <v>406</v>
      </c>
      <c r="H141" s="1225"/>
      <c r="I141" s="394"/>
      <c r="J141" s="416" t="str">
        <f t="shared" si="7"/>
        <v>Not applicable</v>
      </c>
      <c r="K141" s="377"/>
      <c r="L141" s="376"/>
      <c r="M141" s="376"/>
      <c r="N141" s="376"/>
      <c r="O141" s="376"/>
      <c r="P141" s="376"/>
      <c r="Q141" s="376"/>
      <c r="R141" s="376"/>
      <c r="S141" s="376"/>
      <c r="T141" s="245"/>
      <c r="U141" s="245"/>
      <c r="V141" s="245"/>
      <c r="W141" s="385"/>
      <c r="X141" s="385"/>
      <c r="Y141" s="410" t="str">
        <f t="shared" si="8"/>
        <v>b. Progestin-only pills</v>
      </c>
      <c r="Z141" s="397"/>
      <c r="AA141" s="386"/>
    </row>
    <row r="142" spans="1:27" s="244" customFormat="1" ht="15" customHeight="1">
      <c r="A142" s="986"/>
      <c r="B142" s="1163" t="s">
        <v>1601</v>
      </c>
      <c r="C142" s="1163"/>
      <c r="D142" s="1163"/>
      <c r="E142" s="1163"/>
      <c r="F142" s="1164"/>
      <c r="G142" s="1223" t="s">
        <v>406</v>
      </c>
      <c r="H142" s="1225"/>
      <c r="I142" s="394"/>
      <c r="J142" s="416" t="str">
        <f t="shared" si="7"/>
        <v>Not applicable</v>
      </c>
      <c r="K142" s="377"/>
      <c r="L142" s="376"/>
      <c r="M142" s="376"/>
      <c r="N142" s="376"/>
      <c r="O142" s="376"/>
      <c r="P142" s="376"/>
      <c r="Q142" s="376"/>
      <c r="R142" s="376"/>
      <c r="S142" s="376"/>
      <c r="T142" s="245"/>
      <c r="U142" s="245"/>
      <c r="V142" s="245"/>
      <c r="W142" s="385"/>
      <c r="X142" s="385"/>
      <c r="Y142" s="410" t="str">
        <f t="shared" si="8"/>
        <v>c. Injectables</v>
      </c>
      <c r="Z142" s="397"/>
      <c r="AA142" s="386"/>
    </row>
    <row r="143" spans="1:27" s="244" customFormat="1" ht="15" customHeight="1">
      <c r="A143" s="986"/>
      <c r="B143" s="1163" t="s">
        <v>1602</v>
      </c>
      <c r="C143" s="1163"/>
      <c r="D143" s="1163"/>
      <c r="E143" s="1163"/>
      <c r="F143" s="1164"/>
      <c r="G143" s="1223" t="s">
        <v>406</v>
      </c>
      <c r="H143" s="1225"/>
      <c r="I143" s="394"/>
      <c r="J143" s="416" t="str">
        <f t="shared" si="7"/>
        <v>Not applicable</v>
      </c>
      <c r="K143" s="377"/>
      <c r="L143" s="376"/>
      <c r="M143" s="376"/>
      <c r="N143" s="376"/>
      <c r="O143" s="376"/>
      <c r="P143" s="376"/>
      <c r="Q143" s="376"/>
      <c r="R143" s="376"/>
      <c r="S143" s="376"/>
      <c r="T143" s="245"/>
      <c r="U143" s="245"/>
      <c r="V143" s="245"/>
      <c r="W143" s="385"/>
      <c r="X143" s="385"/>
      <c r="Y143" s="410" t="str">
        <f t="shared" si="8"/>
        <v>d. Implants</v>
      </c>
      <c r="Z143" s="397"/>
      <c r="AA143" s="386"/>
    </row>
    <row r="144" spans="1:27" s="244" customFormat="1" ht="15" customHeight="1">
      <c r="A144" s="986"/>
      <c r="B144" s="1163" t="s">
        <v>1603</v>
      </c>
      <c r="C144" s="1163"/>
      <c r="D144" s="1163"/>
      <c r="E144" s="1163"/>
      <c r="F144" s="1164"/>
      <c r="G144" s="1223" t="s">
        <v>406</v>
      </c>
      <c r="H144" s="1225"/>
      <c r="I144" s="394"/>
      <c r="J144" s="416" t="str">
        <f t="shared" si="7"/>
        <v>Not applicable</v>
      </c>
      <c r="K144" s="377"/>
      <c r="L144" s="376"/>
      <c r="M144" s="376"/>
      <c r="N144" s="376"/>
      <c r="O144" s="376"/>
      <c r="P144" s="376"/>
      <c r="Q144" s="376"/>
      <c r="R144" s="376"/>
      <c r="S144" s="376"/>
      <c r="T144" s="245"/>
      <c r="U144" s="245"/>
      <c r="V144" s="245"/>
      <c r="W144" s="385"/>
      <c r="X144" s="385"/>
      <c r="Y144" s="410" t="str">
        <f t="shared" si="8"/>
        <v>e. Intrauterine devices (IUDs)</v>
      </c>
      <c r="Z144" s="397"/>
      <c r="AA144" s="386"/>
    </row>
    <row r="145" spans="1:27" s="244" customFormat="1" ht="15" customHeight="1">
      <c r="A145" s="986"/>
      <c r="B145" s="1163" t="s">
        <v>1546</v>
      </c>
      <c r="C145" s="1163"/>
      <c r="D145" s="1163"/>
      <c r="E145" s="1163"/>
      <c r="F145" s="1164"/>
      <c r="G145" s="1223" t="s">
        <v>406</v>
      </c>
      <c r="H145" s="1225"/>
      <c r="I145" s="394"/>
      <c r="J145" s="416" t="str">
        <f t="shared" si="7"/>
        <v>Not applicable</v>
      </c>
      <c r="K145" s="377"/>
      <c r="L145" s="376"/>
      <c r="M145" s="376"/>
      <c r="N145" s="376"/>
      <c r="O145" s="376"/>
      <c r="P145" s="376"/>
      <c r="Q145" s="376"/>
      <c r="R145" s="376"/>
      <c r="S145" s="376"/>
      <c r="T145" s="245"/>
      <c r="U145" s="245"/>
      <c r="V145" s="245"/>
      <c r="W145" s="385"/>
      <c r="X145" s="385"/>
      <c r="Y145" s="410" t="str">
        <f t="shared" si="8"/>
        <v>f. Male condoms</v>
      </c>
      <c r="Z145" s="397"/>
      <c r="AA145" s="386"/>
    </row>
    <row r="146" spans="1:27" s="244" customFormat="1" ht="15" customHeight="1">
      <c r="A146" s="986"/>
      <c r="B146" s="1163" t="s">
        <v>1547</v>
      </c>
      <c r="C146" s="1163"/>
      <c r="D146" s="1163"/>
      <c r="E146" s="1163"/>
      <c r="F146" s="1164"/>
      <c r="G146" s="1223" t="s">
        <v>406</v>
      </c>
      <c r="H146" s="1225"/>
      <c r="I146" s="394"/>
      <c r="J146" s="416" t="str">
        <f t="shared" si="7"/>
        <v>Not applicable</v>
      </c>
      <c r="K146" s="377"/>
      <c r="L146" s="376"/>
      <c r="M146" s="376"/>
      <c r="N146" s="376"/>
      <c r="O146" s="376"/>
      <c r="P146" s="376"/>
      <c r="Q146" s="376"/>
      <c r="R146" s="376"/>
      <c r="S146" s="376"/>
      <c r="T146" s="245"/>
      <c r="U146" s="245"/>
      <c r="V146" s="245"/>
      <c r="W146" s="385"/>
      <c r="X146" s="385"/>
      <c r="Y146" s="410" t="str">
        <f t="shared" si="8"/>
        <v>g. Female condoms</v>
      </c>
      <c r="Z146" s="397"/>
      <c r="AA146" s="386"/>
    </row>
    <row r="147" spans="1:27" s="244" customFormat="1" ht="15" customHeight="1">
      <c r="A147" s="986"/>
      <c r="B147" s="1163" t="s">
        <v>1604</v>
      </c>
      <c r="C147" s="1163"/>
      <c r="D147" s="1163"/>
      <c r="E147" s="1163"/>
      <c r="F147" s="1164"/>
      <c r="G147" s="1223" t="s">
        <v>406</v>
      </c>
      <c r="H147" s="1225"/>
      <c r="I147" s="394"/>
      <c r="J147" s="416" t="str">
        <f t="shared" si="7"/>
        <v>Not applicable</v>
      </c>
      <c r="K147" s="377"/>
      <c r="L147" s="376"/>
      <c r="M147" s="376"/>
      <c r="N147" s="376"/>
      <c r="O147" s="376"/>
      <c r="P147" s="376"/>
      <c r="Q147" s="376"/>
      <c r="R147" s="376"/>
      <c r="S147" s="376"/>
      <c r="T147" s="245"/>
      <c r="U147" s="245"/>
      <c r="V147" s="245"/>
      <c r="W147" s="385"/>
      <c r="X147" s="385"/>
      <c r="Y147" s="410" t="str">
        <f t="shared" si="8"/>
        <v>h. Emergency contraceptive pills</v>
      </c>
      <c r="Z147" s="397"/>
      <c r="AA147" s="386"/>
    </row>
    <row r="148" spans="1:27" s="244" customFormat="1" ht="15" customHeight="1">
      <c r="A148" s="986"/>
      <c r="B148" s="1163" t="s">
        <v>1605</v>
      </c>
      <c r="C148" s="1163"/>
      <c r="D148" s="1163"/>
      <c r="E148" s="1163"/>
      <c r="F148" s="1164"/>
      <c r="G148" s="1223" t="s">
        <v>406</v>
      </c>
      <c r="H148" s="1225"/>
      <c r="I148" s="394"/>
      <c r="J148" s="416" t="str">
        <f t="shared" si="7"/>
        <v>Not applicable</v>
      </c>
      <c r="K148" s="377"/>
      <c r="L148" s="376"/>
      <c r="M148" s="376"/>
      <c r="N148" s="376"/>
      <c r="O148" s="376"/>
      <c r="P148" s="376"/>
      <c r="Q148" s="376"/>
      <c r="R148" s="376"/>
      <c r="S148" s="376"/>
      <c r="T148" s="245"/>
      <c r="U148" s="245"/>
      <c r="V148" s="245"/>
      <c r="W148" s="385"/>
      <c r="X148" s="385"/>
      <c r="Y148" s="410" t="str">
        <f t="shared" si="8"/>
        <v>i. CycleBeads</v>
      </c>
      <c r="Z148" s="397"/>
      <c r="AA148" s="386"/>
    </row>
    <row r="149" spans="1:27" s="244" customFormat="1" ht="30">
      <c r="A149" s="986"/>
      <c r="B149" s="1163" t="s">
        <v>1621</v>
      </c>
      <c r="C149" s="1163"/>
      <c r="D149" s="1163"/>
      <c r="E149" s="1163"/>
      <c r="F149" s="1668" t="s">
        <v>445</v>
      </c>
      <c r="G149" s="1171"/>
      <c r="H149" s="1172"/>
      <c r="I149" s="394"/>
      <c r="J149" s="416"/>
      <c r="K149" s="377"/>
      <c r="L149" s="376"/>
      <c r="M149" s="377"/>
      <c r="N149" s="376"/>
      <c r="O149" s="376"/>
      <c r="P149" s="376"/>
      <c r="Q149" s="377" t="str">
        <f>F149</f>
        <v>01/12-12/12</v>
      </c>
      <c r="R149" s="377" t="str">
        <f>B149</f>
        <v xml:space="preserve">j. Time period covered by reports reviewed
(mm/yy - mm/yy) (for example, reports from 01/12-12/12) </v>
      </c>
      <c r="S149" s="376"/>
      <c r="T149" s="245"/>
      <c r="U149" s="245"/>
      <c r="V149" s="245"/>
      <c r="W149" s="385"/>
      <c r="X149" s="385"/>
      <c r="Z149" s="397"/>
      <c r="AA149" s="386"/>
    </row>
    <row r="150" spans="1:27" s="244" customFormat="1" ht="45">
      <c r="A150" s="291"/>
      <c r="B150" s="1163" t="s">
        <v>1622</v>
      </c>
      <c r="C150" s="1163"/>
      <c r="D150" s="1163"/>
      <c r="E150" s="1163"/>
      <c r="F150" s="1170" t="s">
        <v>685</v>
      </c>
      <c r="G150" s="1171"/>
      <c r="H150" s="1172"/>
      <c r="I150" s="394"/>
      <c r="J150" s="416"/>
      <c r="K150" s="377"/>
      <c r="L150" s="377"/>
      <c r="M150" s="376"/>
      <c r="N150" s="376"/>
      <c r="O150" s="376"/>
      <c r="P150" s="376"/>
      <c r="Q150" s="377" t="str">
        <f>F150</f>
        <v>Public-sector facilities ceased to exist in 2012.</v>
      </c>
      <c r="R150" s="377" t="str">
        <f>B150</f>
        <v>k. Data source
(for example: Procurement Planning and Monitoring Report, Logistics Management Information System, periodic physical inventory, warehouse reports)</v>
      </c>
      <c r="S150" s="376"/>
      <c r="T150" s="245"/>
      <c r="U150" s="245"/>
      <c r="V150" s="245"/>
      <c r="W150" s="385"/>
      <c r="X150" s="385"/>
      <c r="Z150" s="397"/>
      <c r="AA150" s="386"/>
    </row>
    <row r="151" spans="1:27" s="244" customFormat="1">
      <c r="A151" s="1179" t="s">
        <v>1640</v>
      </c>
      <c r="B151" s="1163"/>
      <c r="C151" s="1163"/>
      <c r="D151" s="1163"/>
      <c r="E151" s="1163"/>
      <c r="F151" s="1163"/>
      <c r="G151" s="1163"/>
      <c r="H151" s="1197"/>
      <c r="I151" s="401"/>
      <c r="J151" s="407"/>
      <c r="K151" s="377"/>
      <c r="L151" s="376"/>
      <c r="M151" s="376"/>
      <c r="N151" s="376"/>
      <c r="O151" s="377"/>
      <c r="P151" s="376"/>
      <c r="Q151" s="376"/>
      <c r="R151" s="376"/>
      <c r="S151" s="376"/>
      <c r="T151" s="245"/>
      <c r="U151" s="245"/>
      <c r="V151" s="245"/>
      <c r="W151" s="385"/>
      <c r="X151" s="385"/>
      <c r="Z151" s="397"/>
      <c r="AA151" s="386"/>
    </row>
    <row r="152" spans="1:27" s="244" customFormat="1" ht="15" customHeight="1">
      <c r="A152" s="991"/>
      <c r="B152" s="1184" t="s">
        <v>1624</v>
      </c>
      <c r="C152" s="1184"/>
      <c r="D152" s="1184"/>
      <c r="E152" s="1184"/>
      <c r="F152" s="1185"/>
      <c r="G152" s="1311" t="s">
        <v>406</v>
      </c>
      <c r="H152" s="1312"/>
      <c r="I152" s="394"/>
      <c r="J152" s="416" t="str">
        <f>G152</f>
        <v>Not applicable</v>
      </c>
      <c r="K152" s="377"/>
      <c r="L152" s="376"/>
      <c r="M152" s="376"/>
      <c r="N152" s="376"/>
      <c r="O152" s="377"/>
      <c r="P152" s="376"/>
      <c r="Q152" s="376"/>
      <c r="R152" s="376"/>
      <c r="S152" s="376"/>
      <c r="T152" s="245"/>
      <c r="U152" s="245"/>
      <c r="V152" s="245"/>
      <c r="W152" s="385"/>
      <c r="X152" s="385"/>
      <c r="Y152" s="410" t="str">
        <f>B152</f>
        <v>a. service delivery point level (i.e., public sector health facilities)</v>
      </c>
      <c r="Z152" s="397"/>
      <c r="AA152" s="386"/>
    </row>
    <row r="153" spans="1:27" s="244" customFormat="1" ht="15.75" customHeight="1">
      <c r="A153" s="986"/>
      <c r="B153" s="1163" t="s">
        <v>1625</v>
      </c>
      <c r="C153" s="1163"/>
      <c r="D153" s="1163"/>
      <c r="E153" s="1163"/>
      <c r="F153" s="1164"/>
      <c r="G153" s="1223" t="s">
        <v>406</v>
      </c>
      <c r="H153" s="1225"/>
      <c r="I153" s="394"/>
      <c r="J153" s="382" t="str">
        <f>G153</f>
        <v>Not applicable</v>
      </c>
      <c r="K153" s="377"/>
      <c r="L153" s="376"/>
      <c r="M153" s="376"/>
      <c r="N153" s="376"/>
      <c r="O153" s="377"/>
      <c r="P153" s="376"/>
      <c r="Q153" s="376"/>
      <c r="R153" s="376"/>
      <c r="S153" s="376"/>
      <c r="T153" s="245"/>
      <c r="U153" s="245"/>
      <c r="V153" s="245"/>
      <c r="W153" s="385"/>
      <c r="X153" s="385"/>
      <c r="Y153" s="410" t="str">
        <f>B153</f>
        <v>b. central level (i.e., central level warehouse for the public sector)</v>
      </c>
      <c r="Z153" s="397"/>
      <c r="AA153" s="443"/>
    </row>
    <row r="154" spans="1:27" s="244" customFormat="1" ht="45.75" thickBot="1">
      <c r="A154" s="1303" t="s">
        <v>1641</v>
      </c>
      <c r="B154" s="1304"/>
      <c r="C154" s="1305"/>
      <c r="D154" s="1306"/>
      <c r="E154" s="1307"/>
      <c r="F154" s="1307"/>
      <c r="G154" s="1307"/>
      <c r="H154" s="1308"/>
      <c r="I154" s="394"/>
      <c r="J154" s="416"/>
      <c r="K154" s="377" t="str">
        <f>A154</f>
        <v xml:space="preserve">F. Please note any overall comments about challenges and/or successes with contraceptive security in your country.
</v>
      </c>
      <c r="L154" s="376"/>
      <c r="M154" s="376"/>
      <c r="N154" s="376"/>
      <c r="O154" s="377">
        <f>D154</f>
        <v>0</v>
      </c>
      <c r="P154" s="376"/>
      <c r="Q154" s="376"/>
      <c r="R154" s="376"/>
      <c r="S154" s="376"/>
      <c r="T154" s="245"/>
      <c r="U154" s="245"/>
      <c r="V154" s="245"/>
      <c r="W154" s="385"/>
      <c r="X154" s="385"/>
      <c r="Z154" s="397"/>
      <c r="AA154" s="386"/>
    </row>
    <row r="155" spans="1:27" s="265" customFormat="1" ht="15.75">
      <c r="A155" s="1667"/>
      <c r="B155" s="1667"/>
      <c r="C155" s="1667"/>
      <c r="D155" s="1667"/>
      <c r="E155" s="1667"/>
      <c r="F155" s="1667"/>
      <c r="G155" s="1667"/>
      <c r="H155" s="1667"/>
      <c r="I155" s="238"/>
      <c r="J155" s="441"/>
      <c r="K155" s="377"/>
      <c r="L155" s="377"/>
      <c r="M155" s="376"/>
      <c r="N155" s="376"/>
      <c r="O155" s="377"/>
      <c r="P155" s="376"/>
      <c r="R155" s="376"/>
      <c r="S155" s="389"/>
      <c r="T155" s="390"/>
      <c r="U155" s="390"/>
      <c r="V155" s="390"/>
      <c r="W155" s="391"/>
      <c r="X155" s="391"/>
      <c r="Z155" s="442"/>
      <c r="AA155" s="386"/>
    </row>
    <row r="156" spans="1:27" ht="18">
      <c r="A156" s="1310"/>
      <c r="B156" s="1310"/>
      <c r="C156" s="1310"/>
      <c r="D156" s="1310"/>
      <c r="E156" s="1310"/>
      <c r="F156" s="1310"/>
      <c r="G156" s="1310"/>
      <c r="H156" s="1310"/>
      <c r="I156" s="998"/>
      <c r="O156" s="377"/>
      <c r="X156" s="444">
        <f>A156</f>
        <v>0</v>
      </c>
    </row>
    <row r="157" spans="1:27" s="265" customFormat="1" ht="9.75" customHeight="1">
      <c r="A157" s="445"/>
      <c r="B157" s="445"/>
      <c r="C157" s="445"/>
      <c r="D157" s="445"/>
      <c r="E157" s="445"/>
      <c r="F157" s="445"/>
      <c r="G157" s="445"/>
      <c r="H157" s="445"/>
      <c r="I157" s="377"/>
      <c r="J157" s="441"/>
      <c r="K157" s="377"/>
      <c r="L157" s="376"/>
      <c r="M157" s="376"/>
      <c r="N157" s="376"/>
      <c r="O157" s="377"/>
      <c r="P157" s="376"/>
      <c r="Q157" s="376"/>
      <c r="R157" s="376"/>
      <c r="S157" s="389"/>
      <c r="T157" s="390"/>
      <c r="U157" s="390"/>
      <c r="V157" s="390"/>
      <c r="W157" s="391"/>
      <c r="X157" s="391"/>
      <c r="Z157" s="442"/>
      <c r="AA157" s="386"/>
    </row>
    <row r="158" spans="1:27" s="265" customFormat="1" ht="15" customHeight="1">
      <c r="A158" s="445"/>
      <c r="B158" s="445"/>
      <c r="C158" s="445"/>
      <c r="D158" s="445"/>
      <c r="E158" s="445"/>
      <c r="F158" s="445"/>
      <c r="G158" s="445"/>
      <c r="H158" s="445"/>
      <c r="I158" s="377"/>
      <c r="J158" s="383"/>
      <c r="K158" s="377"/>
      <c r="L158" s="376"/>
      <c r="M158" s="376"/>
      <c r="N158" s="376"/>
      <c r="O158" s="377"/>
      <c r="P158" s="376"/>
      <c r="Q158" s="376"/>
      <c r="R158" s="376"/>
      <c r="S158" s="389"/>
      <c r="T158" s="390"/>
      <c r="U158" s="390"/>
      <c r="V158" s="390"/>
      <c r="W158" s="391"/>
      <c r="X158" s="391"/>
      <c r="Z158" s="442"/>
      <c r="AA158" s="386"/>
    </row>
    <row r="159" spans="1:27">
      <c r="A159" s="266"/>
      <c r="B159" s="267"/>
      <c r="C159" s="267"/>
      <c r="D159" s="267"/>
      <c r="E159" s="267"/>
      <c r="F159" s="267"/>
      <c r="G159" s="268"/>
      <c r="H159" s="269"/>
      <c r="I159" s="376"/>
      <c r="O159" s="377"/>
    </row>
    <row r="160" spans="1:27">
      <c r="A160" s="270"/>
      <c r="B160" s="270"/>
      <c r="G160" s="271"/>
      <c r="H160" s="235"/>
      <c r="I160" s="376"/>
    </row>
    <row r="161" spans="1:134">
      <c r="A161" s="270"/>
      <c r="B161" s="270"/>
      <c r="G161" s="271"/>
      <c r="H161" s="235"/>
      <c r="I161" s="376"/>
    </row>
    <row r="162" spans="1:134">
      <c r="A162" s="270"/>
      <c r="B162" s="270"/>
      <c r="G162" s="271"/>
      <c r="H162" s="235"/>
      <c r="I162" s="376"/>
    </row>
    <row r="163" spans="1:134">
      <c r="A163" s="270"/>
      <c r="B163" s="270"/>
      <c r="G163" s="271"/>
      <c r="H163" s="235"/>
      <c r="I163" s="376"/>
    </row>
    <row r="164" spans="1:134">
      <c r="A164" s="270"/>
      <c r="B164" s="270"/>
      <c r="G164" s="271"/>
      <c r="H164" s="235"/>
      <c r="I164" s="376"/>
    </row>
    <row r="165" spans="1:134">
      <c r="A165" s="270"/>
      <c r="B165" s="270"/>
      <c r="G165" s="271"/>
      <c r="H165" s="235"/>
      <c r="I165" s="376"/>
    </row>
    <row r="166" spans="1:134">
      <c r="A166" s="270"/>
      <c r="B166" s="270"/>
      <c r="G166" s="271"/>
      <c r="H166" s="235"/>
      <c r="I166" s="376"/>
    </row>
    <row r="167" spans="1:134">
      <c r="A167" s="270"/>
      <c r="B167" s="270"/>
      <c r="G167" s="271"/>
      <c r="H167" s="235"/>
      <c r="I167" s="376"/>
    </row>
    <row r="168" spans="1:134">
      <c r="A168" s="270"/>
      <c r="B168" s="270"/>
      <c r="G168" s="271"/>
      <c r="H168" s="235"/>
      <c r="I168" s="376"/>
    </row>
    <row r="169" spans="1:134">
      <c r="A169" s="270"/>
      <c r="B169" s="270"/>
      <c r="G169" s="271"/>
      <c r="H169" s="235"/>
      <c r="I169" s="376"/>
    </row>
    <row r="170" spans="1:134">
      <c r="A170" s="270"/>
      <c r="B170" s="270"/>
      <c r="G170" s="271"/>
      <c r="H170" s="235"/>
      <c r="I170" s="376"/>
    </row>
    <row r="171" spans="1:134">
      <c r="A171" s="270"/>
      <c r="B171" s="270"/>
      <c r="G171" s="271"/>
      <c r="H171" s="235"/>
      <c r="I171" s="376"/>
    </row>
    <row r="172" spans="1:134">
      <c r="A172" s="270"/>
      <c r="B172" s="270"/>
      <c r="G172" s="271"/>
      <c r="H172" s="235"/>
      <c r="I172" s="376"/>
    </row>
    <row r="173" spans="1:134" s="270" customFormat="1">
      <c r="G173" s="271"/>
      <c r="H173" s="235"/>
      <c r="I173" s="376"/>
      <c r="J173" s="383"/>
      <c r="K173" s="377"/>
      <c r="L173" s="376"/>
      <c r="M173" s="376"/>
      <c r="N173" s="376"/>
      <c r="O173" s="376"/>
      <c r="P173" s="376"/>
      <c r="Q173" s="376"/>
      <c r="R173" s="376"/>
      <c r="S173" s="389"/>
      <c r="T173" s="390"/>
      <c r="U173" s="390"/>
      <c r="V173" s="390"/>
      <c r="W173" s="391"/>
      <c r="X173" s="391"/>
      <c r="Y173" s="242"/>
      <c r="AA173" s="38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376"/>
      <c r="J174" s="383"/>
      <c r="K174" s="377"/>
      <c r="L174" s="376"/>
      <c r="M174" s="376"/>
      <c r="N174" s="376"/>
      <c r="O174" s="376"/>
      <c r="P174" s="376"/>
      <c r="Q174" s="376"/>
      <c r="R174" s="376"/>
      <c r="S174" s="389"/>
      <c r="T174" s="390"/>
      <c r="U174" s="390"/>
      <c r="V174" s="390"/>
      <c r="W174" s="391"/>
      <c r="X174" s="391"/>
      <c r="Y174" s="242"/>
      <c r="AA174" s="38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376"/>
      <c r="J175" s="383"/>
      <c r="K175" s="377"/>
      <c r="L175" s="376"/>
      <c r="M175" s="376"/>
      <c r="N175" s="376"/>
      <c r="O175" s="376"/>
      <c r="P175" s="376"/>
      <c r="Q175" s="376"/>
      <c r="R175" s="376"/>
      <c r="S175" s="389"/>
      <c r="T175" s="390"/>
      <c r="U175" s="390"/>
      <c r="V175" s="390"/>
      <c r="W175" s="391"/>
      <c r="X175" s="391"/>
      <c r="Y175" s="242"/>
      <c r="AA175" s="38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376"/>
      <c r="J176" s="383"/>
      <c r="K176" s="377"/>
      <c r="L176" s="376"/>
      <c r="M176" s="376"/>
      <c r="N176" s="376"/>
      <c r="O176" s="376"/>
      <c r="P176" s="376"/>
      <c r="Q176" s="376"/>
      <c r="R176" s="376"/>
      <c r="S176" s="389"/>
      <c r="T176" s="390"/>
      <c r="U176" s="390"/>
      <c r="V176" s="390"/>
      <c r="W176" s="391"/>
      <c r="X176" s="391"/>
      <c r="Y176" s="242"/>
      <c r="AA176" s="38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376"/>
      <c r="J177" s="383"/>
      <c r="K177" s="377"/>
      <c r="L177" s="376"/>
      <c r="M177" s="376"/>
      <c r="N177" s="376"/>
      <c r="O177" s="376"/>
      <c r="P177" s="376"/>
      <c r="Q177" s="376"/>
      <c r="R177" s="376"/>
      <c r="S177" s="389"/>
      <c r="T177" s="390"/>
      <c r="U177" s="390"/>
      <c r="V177" s="390"/>
      <c r="W177" s="391"/>
      <c r="X177" s="391"/>
      <c r="Y177" s="242"/>
      <c r="AA177" s="38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376"/>
      <c r="J178" s="383"/>
      <c r="K178" s="377"/>
      <c r="L178" s="376"/>
      <c r="M178" s="376"/>
      <c r="N178" s="376"/>
      <c r="O178" s="376"/>
      <c r="P178" s="376"/>
      <c r="Q178" s="376"/>
      <c r="R178" s="376"/>
      <c r="S178" s="389"/>
      <c r="T178" s="390"/>
      <c r="U178" s="390"/>
      <c r="V178" s="390"/>
      <c r="W178" s="391"/>
      <c r="X178" s="391"/>
      <c r="Y178" s="242"/>
      <c r="AA178" s="38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376"/>
      <c r="J179" s="383"/>
      <c r="K179" s="377"/>
      <c r="L179" s="376"/>
      <c r="M179" s="376"/>
      <c r="N179" s="376"/>
      <c r="O179" s="376"/>
      <c r="P179" s="376"/>
      <c r="Q179" s="376"/>
      <c r="R179" s="376"/>
      <c r="S179" s="389"/>
      <c r="T179" s="390"/>
      <c r="U179" s="390"/>
      <c r="V179" s="390"/>
      <c r="W179" s="391"/>
      <c r="X179" s="391"/>
      <c r="Y179" s="242"/>
      <c r="AA179" s="38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376"/>
      <c r="J180" s="383"/>
      <c r="K180" s="377"/>
      <c r="L180" s="376"/>
      <c r="M180" s="376"/>
      <c r="N180" s="376"/>
      <c r="O180" s="376"/>
      <c r="P180" s="376"/>
      <c r="Q180" s="376"/>
      <c r="R180" s="376"/>
      <c r="S180" s="389"/>
      <c r="T180" s="390"/>
      <c r="U180" s="390"/>
      <c r="V180" s="390"/>
      <c r="W180" s="391"/>
      <c r="X180" s="391"/>
      <c r="Y180" s="242"/>
      <c r="AA180" s="38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376"/>
      <c r="J181" s="383"/>
      <c r="K181" s="377"/>
      <c r="L181" s="376"/>
      <c r="M181" s="376"/>
      <c r="N181" s="376"/>
      <c r="O181" s="376"/>
      <c r="P181" s="376"/>
      <c r="Q181" s="376"/>
      <c r="R181" s="376"/>
      <c r="S181" s="389"/>
      <c r="T181" s="390"/>
      <c r="U181" s="390"/>
      <c r="V181" s="390"/>
      <c r="W181" s="391"/>
      <c r="X181" s="391"/>
      <c r="Y181" s="242"/>
      <c r="AA181" s="38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376"/>
      <c r="J182" s="383"/>
      <c r="K182" s="377"/>
      <c r="L182" s="376"/>
      <c r="M182" s="376"/>
      <c r="N182" s="376"/>
      <c r="O182" s="376"/>
      <c r="P182" s="376"/>
      <c r="Q182" s="376"/>
      <c r="R182" s="376"/>
      <c r="S182" s="389"/>
      <c r="T182" s="390"/>
      <c r="U182" s="390"/>
      <c r="V182" s="390"/>
      <c r="W182" s="391"/>
      <c r="X182" s="391"/>
      <c r="Y182" s="242"/>
      <c r="AA182" s="38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376"/>
      <c r="J183" s="383"/>
      <c r="K183" s="377"/>
      <c r="L183" s="376"/>
      <c r="M183" s="376"/>
      <c r="N183" s="376"/>
      <c r="O183" s="376"/>
      <c r="P183" s="376"/>
      <c r="Q183" s="376"/>
      <c r="R183" s="376"/>
      <c r="S183" s="389"/>
      <c r="T183" s="390"/>
      <c r="U183" s="390"/>
      <c r="V183" s="390"/>
      <c r="W183" s="391"/>
      <c r="X183" s="391"/>
      <c r="Y183" s="242"/>
      <c r="AA183" s="38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1000-000000000000}">
      <formula1>$W$1:$W$3</formula1>
    </dataValidation>
    <dataValidation type="list" allowBlank="1" showInputMessage="1" showErrorMessage="1" errorTitle="Choose from dropdown" error="Please choose from the dropdown list." prompt="Please select from the dropdown list." sqref="H12 H82" xr:uid="{00000000-0002-0000-1000-000001000000}">
      <formula1>$W$1:$W$3</formula1>
    </dataValidation>
    <dataValidation type="list" allowBlank="1" showInputMessage="1" showErrorMessage="1" error="Please choose from the dropdown list." sqref="H24" xr:uid="{00000000-0002-0000-1000-000002000000}">
      <formula1>$O$1:$O$6</formula1>
    </dataValidation>
    <dataValidation type="list" allowBlank="1" showErrorMessage="1" error="Please choose from the dropdown list." sqref="H38" xr:uid="{00000000-0002-0000-10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000-000004000000}">
      <formula1>$W$1:$W$4</formula1>
    </dataValidation>
    <dataValidation type="list" allowBlank="1" showInputMessage="1" showErrorMessage="1" errorTitle="Choose from dropdown" error="Please choose from the dropdown list." prompt="Please select from the dropdown list." sqref="G138 D15 D68" xr:uid="{00000000-0002-0000-1000-000005000000}">
      <formula1>$W$1:$W$4</formula1>
    </dataValidation>
    <dataValidation type="list" allowBlank="1" showInputMessage="1" showErrorMessage="1" error="Please choose from the dropdown list." sqref="F61:H61" xr:uid="{00000000-0002-0000-10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000-000007000000}">
      <formula1>$N$1:$N$2</formula1>
    </dataValidation>
    <dataValidation type="list" allowBlank="1" showErrorMessage="1" errorTitle="Choose from dropdown" error="Please choose from the dropdown list." sqref="F28" xr:uid="{00000000-0002-0000-1000-000008000000}">
      <formula1>$Y$1:$Y$13</formula1>
    </dataValidation>
    <dataValidation type="list" allowBlank="1" showInputMessage="1" showErrorMessage="1" errorTitle="Choose from dropdown" error="Please choose from the dropdown list." sqref="H28" xr:uid="{00000000-0002-0000-1000-000009000000}">
      <formula1>$Y$1:$Y$13</formula1>
    </dataValidation>
    <dataValidation type="list" allowBlank="1" showInputMessage="1" prompt="Please select from the dropdown list if possible. If you cannot find a provider cadre that fits, you may write it in." sqref="D95:H95" xr:uid="{00000000-0002-0000-1000-00000A000000}">
      <formula1>$Q$1:$Q$9</formula1>
    </dataValidation>
    <dataValidation type="list" allowBlank="1" prompt="Please choose from the dropdown if possible. If you cannot find a cadre that fits what you are looking for, you may write it in." sqref="D96:H102" xr:uid="{00000000-0002-0000-1000-00000B000000}">
      <formula1>$Q$1:$Q$9</formula1>
    </dataValidation>
  </dataValidations>
  <hyperlinks>
    <hyperlink ref="A5" location="Introduction!A1" display="To jump to the Introduction sheet, click here." xr:uid="{00000000-0004-0000-1000-000000000000}"/>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383" hidden="1" customWidth="1"/>
    <col min="10" max="10" width="38.5703125" style="383" hidden="1" customWidth="1"/>
    <col min="11" max="11" width="64.42578125" style="377" hidden="1" customWidth="1"/>
    <col min="12" max="12" width="87.7109375" style="376" hidden="1" customWidth="1"/>
    <col min="13" max="13" width="37.28515625" style="376" hidden="1" customWidth="1"/>
    <col min="14" max="14" width="75.28515625" style="376" hidden="1" customWidth="1"/>
    <col min="15" max="15" width="81.7109375" style="376" hidden="1" customWidth="1"/>
    <col min="16" max="16" width="69.42578125" style="376" hidden="1" customWidth="1"/>
    <col min="17" max="17" width="57" style="376" hidden="1" customWidth="1"/>
    <col min="18" max="18" width="87.7109375" style="376" hidden="1" customWidth="1"/>
    <col min="19" max="19" width="25.42578125" style="389" hidden="1" customWidth="1"/>
    <col min="20" max="20" width="43.7109375" style="390" hidden="1" customWidth="1"/>
    <col min="21" max="21" width="37.28515625" style="390" hidden="1" customWidth="1"/>
    <col min="22" max="22" width="56.28515625" style="390" hidden="1" customWidth="1"/>
    <col min="23" max="23" width="11.7109375" style="391" hidden="1" customWidth="1"/>
    <col min="24" max="24" width="146.85546875" style="391" hidden="1" customWidth="1"/>
    <col min="25" max="25" width="107.42578125" style="242" hidden="1" customWidth="1"/>
    <col min="26" max="26" width="1.28515625" style="270" customWidth="1"/>
    <col min="27" max="27" width="13.42578125" style="38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669"/>
      <c r="B1" s="1669"/>
      <c r="C1" s="1669"/>
      <c r="D1" s="1669"/>
      <c r="E1" s="1669"/>
      <c r="F1" s="1669"/>
      <c r="G1" s="1669"/>
      <c r="H1" s="1669"/>
      <c r="I1" s="375" t="s">
        <v>1431</v>
      </c>
      <c r="J1" s="376" t="s">
        <v>1432</v>
      </c>
      <c r="K1" s="377"/>
      <c r="L1" s="376" t="s">
        <v>1433</v>
      </c>
      <c r="M1" s="376" t="s">
        <v>1434</v>
      </c>
      <c r="N1" s="377" t="s">
        <v>1435</v>
      </c>
      <c r="O1" s="378" t="s">
        <v>404</v>
      </c>
      <c r="P1" s="376"/>
      <c r="Q1" s="207" t="s">
        <v>414</v>
      </c>
      <c r="R1" s="377" t="s">
        <v>491</v>
      </c>
      <c r="S1" s="376"/>
      <c r="T1" s="376"/>
      <c r="U1" s="376"/>
      <c r="V1" s="376"/>
      <c r="W1" s="379" t="s">
        <v>395</v>
      </c>
      <c r="X1" s="380" t="s">
        <v>1436</v>
      </c>
      <c r="Y1" s="237" t="s">
        <v>430</v>
      </c>
      <c r="Z1" s="237"/>
      <c r="AA1" s="381"/>
    </row>
    <row r="2" spans="1:134" s="234" customFormat="1" ht="15.75">
      <c r="A2" s="1149"/>
      <c r="B2" s="1149"/>
      <c r="C2" s="1149"/>
      <c r="D2" s="1150"/>
      <c r="E2" s="1150"/>
      <c r="F2" s="997"/>
      <c r="G2" s="269"/>
      <c r="H2" s="269"/>
      <c r="I2" s="382"/>
      <c r="J2" s="383"/>
      <c r="K2" s="377" t="s">
        <v>1437</v>
      </c>
      <c r="L2" s="376"/>
      <c r="M2" s="376"/>
      <c r="N2" s="377"/>
      <c r="O2" s="378" t="s">
        <v>539</v>
      </c>
      <c r="P2" s="376" t="s">
        <v>1438</v>
      </c>
      <c r="Q2" s="207" t="s">
        <v>453</v>
      </c>
      <c r="R2" s="377" t="s">
        <v>437</v>
      </c>
      <c r="S2" s="376" t="s">
        <v>1439</v>
      </c>
      <c r="T2" s="384" t="s">
        <v>1440</v>
      </c>
      <c r="U2" s="245"/>
      <c r="V2" s="245" t="s">
        <v>1441</v>
      </c>
      <c r="W2" s="385" t="s">
        <v>399</v>
      </c>
      <c r="X2" s="385"/>
      <c r="Y2" s="234" t="s">
        <v>408</v>
      </c>
      <c r="Z2" s="237"/>
      <c r="AA2" s="386"/>
    </row>
    <row r="3" spans="1:134" s="234" customFormat="1" ht="15.75" customHeight="1">
      <c r="A3" s="1151"/>
      <c r="B3" s="1151"/>
      <c r="C3" s="1151"/>
      <c r="D3" s="1151"/>
      <c r="E3" s="1151"/>
      <c r="F3" s="1151"/>
      <c r="G3" s="1151"/>
      <c r="H3" s="1151"/>
      <c r="I3" s="382"/>
      <c r="J3" s="383"/>
      <c r="K3" s="377"/>
      <c r="L3" s="376"/>
      <c r="M3" s="376"/>
      <c r="N3" s="377"/>
      <c r="O3" s="378" t="s">
        <v>478</v>
      </c>
      <c r="P3" s="376"/>
      <c r="Q3" s="207" t="s">
        <v>838</v>
      </c>
      <c r="R3" s="377" t="s">
        <v>593</v>
      </c>
      <c r="S3" s="376"/>
      <c r="T3" s="384"/>
      <c r="U3" s="245"/>
      <c r="V3" s="245"/>
      <c r="W3" s="385" t="s">
        <v>405</v>
      </c>
      <c r="X3" s="385"/>
      <c r="Y3" s="234" t="s">
        <v>407</v>
      </c>
      <c r="Z3" s="237"/>
      <c r="AA3" s="386"/>
    </row>
    <row r="4" spans="1:134" s="234" customFormat="1" ht="27.75" customHeight="1">
      <c r="A4" s="278"/>
      <c r="B4" s="278"/>
      <c r="C4" s="278"/>
      <c r="D4" s="1152"/>
      <c r="E4" s="1152"/>
      <c r="F4" s="1153"/>
      <c r="G4" s="1153"/>
      <c r="H4" s="1153"/>
      <c r="I4" s="387"/>
      <c r="J4" s="383"/>
      <c r="K4" s="377"/>
      <c r="L4" s="376"/>
      <c r="M4" s="376"/>
      <c r="N4" s="377"/>
      <c r="O4" s="377" t="s">
        <v>635</v>
      </c>
      <c r="P4" s="376"/>
      <c r="Q4" s="207" t="s">
        <v>527</v>
      </c>
      <c r="R4" s="385" t="s">
        <v>1442</v>
      </c>
      <c r="S4" s="376"/>
      <c r="T4" s="384"/>
      <c r="U4" s="245"/>
      <c r="V4" s="245"/>
      <c r="W4" s="385" t="s">
        <v>406</v>
      </c>
      <c r="X4" s="385"/>
      <c r="Y4" s="234" t="s">
        <v>830</v>
      </c>
      <c r="Z4" s="237"/>
      <c r="AA4" s="386"/>
    </row>
    <row r="5" spans="1:134" s="234" customFormat="1" ht="34.5" customHeight="1">
      <c r="A5" s="1158" t="s">
        <v>1</v>
      </c>
      <c r="B5" s="1158"/>
      <c r="C5" s="1158"/>
      <c r="D5" s="766"/>
      <c r="E5" s="767"/>
      <c r="F5" s="766"/>
      <c r="G5" s="624"/>
      <c r="H5" s="768"/>
      <c r="I5" s="387"/>
      <c r="J5" s="383"/>
      <c r="K5" s="377"/>
      <c r="L5" s="376"/>
      <c r="M5" s="376"/>
      <c r="N5" s="377"/>
      <c r="O5" s="377" t="s">
        <v>405</v>
      </c>
      <c r="P5" s="376"/>
      <c r="Q5" s="207" t="s">
        <v>441</v>
      </c>
      <c r="R5" s="377" t="s">
        <v>405</v>
      </c>
      <c r="S5" s="376"/>
      <c r="T5" s="384"/>
      <c r="U5" s="245"/>
      <c r="V5" s="245"/>
      <c r="X5" s="385"/>
      <c r="Y5" s="234" t="s">
        <v>1444</v>
      </c>
      <c r="Z5" s="237"/>
      <c r="AA5" s="386"/>
    </row>
    <row r="6" spans="1:134" ht="15.75" hidden="1" customHeight="1">
      <c r="A6" s="280"/>
      <c r="B6" s="280"/>
      <c r="C6" s="280"/>
      <c r="D6" s="280"/>
      <c r="E6" s="280"/>
      <c r="F6" s="280"/>
      <c r="G6" s="281"/>
      <c r="H6" s="282"/>
      <c r="I6" s="388"/>
      <c r="O6" s="376" t="s">
        <v>406</v>
      </c>
      <c r="Q6" s="376" t="s">
        <v>442</v>
      </c>
      <c r="R6" s="377" t="s">
        <v>406</v>
      </c>
      <c r="Y6" s="242" t="s">
        <v>482</v>
      </c>
    </row>
    <row r="7" spans="1:134" ht="24.75" customHeight="1">
      <c r="A7" s="625" t="s">
        <v>1632</v>
      </c>
      <c r="D7" s="283"/>
      <c r="E7" s="283"/>
      <c r="F7" s="283"/>
      <c r="G7" s="1169"/>
      <c r="H7" s="1169"/>
      <c r="I7" s="387"/>
      <c r="J7" s="382"/>
      <c r="N7" s="377"/>
      <c r="Q7" s="207" t="s">
        <v>415</v>
      </c>
      <c r="T7" s="392"/>
      <c r="X7" s="779" t="str">
        <f>A7</f>
        <v>Contraceptive Security (CS) Indicators Data, 2013</v>
      </c>
      <c r="Y7" s="242" t="s">
        <v>481</v>
      </c>
    </row>
    <row r="8" spans="1:134" ht="37.5" customHeight="1">
      <c r="A8" s="1601" t="s">
        <v>1745</v>
      </c>
      <c r="B8" s="1168"/>
      <c r="C8" s="1168"/>
      <c r="D8" s="1169"/>
      <c r="E8" s="1169"/>
      <c r="F8" s="283"/>
      <c r="G8" s="1169"/>
      <c r="H8" s="1169"/>
      <c r="I8" s="394"/>
      <c r="J8" s="382"/>
      <c r="K8" s="782" t="str">
        <f>A8</f>
        <v>Country: Ghana</v>
      </c>
      <c r="N8" s="377"/>
      <c r="P8" s="376" t="s">
        <v>1453</v>
      </c>
      <c r="Q8" s="207" t="s">
        <v>405</v>
      </c>
      <c r="S8" s="393"/>
      <c r="Y8" s="242" t="s">
        <v>1454</v>
      </c>
    </row>
    <row r="9" spans="1:134" s="284" customFormat="1" ht="45">
      <c r="A9" s="1337" t="s">
        <v>1634</v>
      </c>
      <c r="B9" s="1337"/>
      <c r="C9" s="1337"/>
      <c r="D9" s="1337"/>
      <c r="E9" s="1337"/>
      <c r="F9" s="1337"/>
      <c r="G9" s="1337"/>
      <c r="H9" s="1337"/>
      <c r="I9" s="395" t="s">
        <v>1458</v>
      </c>
      <c r="J9" s="376"/>
      <c r="K9" s="377"/>
      <c r="L9" s="376"/>
      <c r="M9" s="376"/>
      <c r="N9" s="376"/>
      <c r="O9" s="377"/>
      <c r="P9" s="376"/>
      <c r="Q9" s="207" t="s">
        <v>406</v>
      </c>
      <c r="R9" s="376" t="s">
        <v>1433</v>
      </c>
      <c r="S9" s="376"/>
      <c r="T9" s="376"/>
      <c r="U9" s="376"/>
      <c r="V9" s="376"/>
      <c r="W9" s="376"/>
      <c r="X9" s="245" t="str">
        <f>A9</f>
        <v>The CS Indicators are presented in the following sections:
               A. leadership &amp; cooordination               B. finance &amp; procurement               C. commodities               D. policies               E. supply chain</v>
      </c>
      <c r="Y9" s="239" t="s">
        <v>782</v>
      </c>
      <c r="Z9" s="239"/>
      <c r="AA9" s="386"/>
      <c r="AB9" s="286"/>
      <c r="AC9" s="286"/>
      <c r="AD9" s="286"/>
      <c r="AE9" s="286"/>
      <c r="AF9" s="286"/>
      <c r="AG9" s="286"/>
      <c r="AH9" s="286"/>
    </row>
    <row r="10" spans="1:134" ht="150.75" thickBot="1">
      <c r="A10" s="1338" t="s">
        <v>1635</v>
      </c>
      <c r="B10" s="1339"/>
      <c r="C10" s="1339"/>
      <c r="D10" s="1339"/>
      <c r="E10" s="1339"/>
      <c r="F10" s="1339"/>
      <c r="G10" s="1339"/>
      <c r="H10" s="1339"/>
      <c r="O10" s="377" t="s">
        <v>1456</v>
      </c>
      <c r="Q10" s="242"/>
      <c r="X10" s="393"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2" t="s">
        <v>781</v>
      </c>
    </row>
    <row r="11" spans="1:134" s="234" customFormat="1" ht="16.5" customHeight="1" thickBot="1">
      <c r="A11" s="1156" t="s">
        <v>42</v>
      </c>
      <c r="B11" s="1157"/>
      <c r="C11" s="1157"/>
      <c r="D11" s="1157"/>
      <c r="E11" s="1157"/>
      <c r="F11" s="1157"/>
      <c r="G11" s="1157"/>
      <c r="H11" s="287"/>
      <c r="I11" s="388"/>
      <c r="J11" s="383"/>
      <c r="K11" s="377"/>
      <c r="L11" s="376"/>
      <c r="M11" s="376"/>
      <c r="N11" s="376"/>
      <c r="O11" s="376"/>
      <c r="P11" s="376"/>
      <c r="Q11" s="238" t="s">
        <v>1459</v>
      </c>
      <c r="R11" s="376"/>
      <c r="S11" s="376"/>
      <c r="T11" s="245"/>
      <c r="U11" s="245"/>
      <c r="V11" s="245"/>
      <c r="W11" s="385"/>
      <c r="X11" s="385"/>
      <c r="Y11" s="234" t="s">
        <v>1460</v>
      </c>
      <c r="Z11" s="237"/>
      <c r="AA11" s="386"/>
    </row>
    <row r="12" spans="1:134" s="244" customFormat="1" ht="45">
      <c r="A12" s="1160" t="s">
        <v>1643</v>
      </c>
      <c r="B12" s="1161"/>
      <c r="C12" s="1161"/>
      <c r="D12" s="1161"/>
      <c r="E12" s="1161"/>
      <c r="F12" s="1161"/>
      <c r="G12" s="1162"/>
      <c r="H12" s="243" t="s">
        <v>395</v>
      </c>
      <c r="I12" s="39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83"/>
      <c r="K12" s="377"/>
      <c r="L12" s="376"/>
      <c r="M12" s="376"/>
      <c r="N12" s="376"/>
      <c r="O12" s="376"/>
      <c r="P12" s="376"/>
      <c r="Q12" s="376"/>
      <c r="R12" s="376"/>
      <c r="S12" s="376"/>
      <c r="T12" s="245"/>
      <c r="U12" s="245"/>
      <c r="V12" s="245"/>
      <c r="W12" s="385"/>
      <c r="X12" s="385"/>
      <c r="Y12" s="244" t="s">
        <v>431</v>
      </c>
      <c r="Z12" s="397"/>
      <c r="AA12" s="386"/>
      <c r="DS12" s="245"/>
      <c r="DT12" s="245"/>
      <c r="DU12" s="245"/>
      <c r="DV12" s="245"/>
      <c r="DW12" s="245"/>
      <c r="DX12" s="245"/>
      <c r="DY12" s="245"/>
      <c r="DZ12" s="245"/>
      <c r="EA12" s="245"/>
      <c r="EB12" s="245"/>
      <c r="EC12" s="246"/>
      <c r="ED12" s="246"/>
    </row>
    <row r="13" spans="1:134" s="244" customFormat="1">
      <c r="A13" s="288"/>
      <c r="B13" s="1163" t="s">
        <v>1462</v>
      </c>
      <c r="C13" s="1164"/>
      <c r="D13" s="1262" t="s">
        <v>686</v>
      </c>
      <c r="E13" s="1332"/>
      <c r="F13" s="1332"/>
      <c r="G13" s="1332"/>
      <c r="H13" s="1263"/>
      <c r="I13" s="394"/>
      <c r="J13" s="383"/>
      <c r="K13" s="377" t="str">
        <f>B13</f>
        <v>a. What is the name of the committee?</v>
      </c>
      <c r="L13" s="398" t="str">
        <f>D13</f>
        <v>Inter-Agency Coordinating Committee on Contraceptive Security (ICC/CS)</v>
      </c>
      <c r="M13" s="376"/>
      <c r="N13" s="376"/>
      <c r="O13" s="378" t="str">
        <f>D13</f>
        <v>Inter-Agency Coordinating Committee on Contraceptive Security (ICC/CS)</v>
      </c>
      <c r="P13" s="376"/>
      <c r="Q13" s="376"/>
      <c r="R13" s="376"/>
      <c r="S13" s="376"/>
      <c r="T13" s="245"/>
      <c r="U13" s="245"/>
      <c r="V13" s="245"/>
      <c r="W13" s="385"/>
      <c r="X13" s="385"/>
      <c r="Y13" s="244" t="s">
        <v>405</v>
      </c>
      <c r="Z13" s="397"/>
      <c r="AA13" s="38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396"/>
      <c r="J14" s="383"/>
      <c r="K14" s="377" t="str">
        <f>A14</f>
        <v>A2. Are the following organizations represented on the committee?</v>
      </c>
      <c r="L14" s="376"/>
      <c r="M14" s="376"/>
      <c r="N14" s="376"/>
      <c r="O14" s="377"/>
      <c r="P14" s="376"/>
      <c r="Q14" s="376"/>
      <c r="R14" s="376"/>
      <c r="S14" s="376"/>
      <c r="T14" s="245"/>
      <c r="U14" s="245"/>
      <c r="V14" s="245"/>
      <c r="W14" s="385"/>
      <c r="X14" s="385"/>
      <c r="Z14" s="397"/>
      <c r="AA14" s="38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687</v>
      </c>
      <c r="G15" s="1317"/>
      <c r="H15" s="1318"/>
      <c r="I15" s="394"/>
      <c r="J15" s="383"/>
      <c r="K15" s="377" t="str">
        <f t="shared" ref="K15:K23" si="0">B15</f>
        <v>a. Social marketing</v>
      </c>
      <c r="L15" s="376"/>
      <c r="M15" s="376"/>
      <c r="N15" s="376"/>
      <c r="O15" s="377"/>
      <c r="P15" s="376"/>
      <c r="Q15" s="377" t="str">
        <f t="shared" ref="Q15:Q23" si="1">F15</f>
        <v>EXP Social Marketing (ESM), Ghana Social Marketing Foundation (GSMF), DKT International</v>
      </c>
      <c r="R15" s="376"/>
      <c r="S15" s="376"/>
      <c r="T15" s="245"/>
      <c r="U15" s="245"/>
      <c r="V15" s="245"/>
      <c r="W15" s="385"/>
      <c r="X15" s="385"/>
      <c r="Z15" s="397"/>
      <c r="AA15" s="386"/>
      <c r="DS15" s="245"/>
      <c r="DT15" s="245"/>
      <c r="DU15" s="245"/>
      <c r="DV15" s="245"/>
      <c r="DW15" s="245"/>
      <c r="DX15" s="245"/>
      <c r="DY15" s="245"/>
      <c r="DZ15" s="245"/>
      <c r="EA15" s="245"/>
      <c r="EB15" s="245"/>
      <c r="EC15" s="246"/>
      <c r="ED15" s="246"/>
    </row>
    <row r="16" spans="1:134" s="244" customFormat="1" ht="45">
      <c r="A16" s="291"/>
      <c r="B16" s="1163" t="s">
        <v>1644</v>
      </c>
      <c r="C16" s="1164"/>
      <c r="D16" s="988" t="s">
        <v>395</v>
      </c>
      <c r="E16" s="292" t="s">
        <v>1465</v>
      </c>
      <c r="F16" s="1316" t="s">
        <v>688</v>
      </c>
      <c r="G16" s="1317"/>
      <c r="H16" s="1318"/>
      <c r="I16" s="394"/>
      <c r="J16" s="383"/>
      <c r="K16" s="377" t="str">
        <f t="shared" si="0"/>
        <v>b. NGO (for example: service delivery, advocacy, Planned Parenthood affiliate, Marie Stopes affiliate, faith-based organizations, etc.)</v>
      </c>
      <c r="L16" s="376"/>
      <c r="M16" s="376"/>
      <c r="N16" s="376"/>
      <c r="O16" s="377"/>
      <c r="P16" s="376"/>
      <c r="Q16" s="377" t="str">
        <f t="shared" si="1"/>
        <v>Planned Parenthood Association of Ghana (PPAG), Marie Stopes International Ghana (MSIG), Christian Health Association of Ghana</v>
      </c>
      <c r="R16" s="376"/>
      <c r="S16" s="376"/>
      <c r="T16" s="245"/>
      <c r="U16" s="245"/>
      <c r="V16" s="245"/>
      <c r="W16" s="385"/>
      <c r="X16" s="385"/>
      <c r="Z16" s="397"/>
      <c r="AA16" s="386"/>
      <c r="DS16" s="245"/>
      <c r="DT16" s="245"/>
      <c r="DU16" s="245"/>
      <c r="DV16" s="245"/>
      <c r="DW16" s="245"/>
      <c r="DX16" s="245"/>
      <c r="DY16" s="245"/>
      <c r="DZ16" s="245"/>
      <c r="EA16" s="245"/>
      <c r="EB16" s="245"/>
      <c r="EC16" s="246"/>
      <c r="ED16" s="246"/>
    </row>
    <row r="17" spans="1:134" s="244" customFormat="1" ht="60">
      <c r="A17" s="291"/>
      <c r="B17" s="1163" t="s">
        <v>1645</v>
      </c>
      <c r="C17" s="1164"/>
      <c r="D17" s="988" t="s">
        <v>395</v>
      </c>
      <c r="E17" s="292" t="s">
        <v>1465</v>
      </c>
      <c r="F17" s="1316" t="s">
        <v>689</v>
      </c>
      <c r="G17" s="1317"/>
      <c r="H17" s="1318"/>
      <c r="I17" s="394"/>
      <c r="J17" s="383"/>
      <c r="K17" s="377" t="str">
        <f t="shared" si="0"/>
        <v>c. Commercial sector (for example: pharmacy associations, manufacturers, etc.)</v>
      </c>
      <c r="L17" s="376"/>
      <c r="M17" s="376"/>
      <c r="N17" s="376"/>
      <c r="O17" s="377"/>
      <c r="P17" s="376"/>
      <c r="Q17" s="377" t="str">
        <f t="shared" si="1"/>
        <v>Ghana Registered Midwives Association, Ghana Registered Nurses Association, Society of Private Medical and Dental Practitioners, Pharmaceutical Society of Ghana, Ghana Medical Association</v>
      </c>
      <c r="R17" s="376"/>
      <c r="S17" s="376"/>
      <c r="T17" s="245"/>
      <c r="U17" s="245"/>
      <c r="V17" s="245"/>
      <c r="W17" s="385"/>
      <c r="X17" s="385"/>
      <c r="Z17" s="397"/>
      <c r="AA17" s="38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690</v>
      </c>
      <c r="G18" s="1317"/>
      <c r="H18" s="1318"/>
      <c r="I18" s="394"/>
      <c r="J18" s="383"/>
      <c r="K18" s="377" t="str">
        <f t="shared" si="0"/>
        <v>d. Donors</v>
      </c>
      <c r="L18" s="376"/>
      <c r="M18" s="376"/>
      <c r="N18" s="376"/>
      <c r="O18" s="377"/>
      <c r="P18" s="376"/>
      <c r="Q18" s="377" t="str">
        <f t="shared" si="1"/>
        <v>USAID, UNFPA, EU, DANIDA, DfID, WHO, WAHO</v>
      </c>
      <c r="R18" s="376"/>
      <c r="S18" s="376"/>
      <c r="T18" s="245"/>
      <c r="U18" s="245"/>
      <c r="V18" s="245"/>
      <c r="W18" s="385"/>
      <c r="X18" s="385"/>
      <c r="Z18" s="397"/>
      <c r="AA18" s="38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691</v>
      </c>
      <c r="G19" s="1317"/>
      <c r="H19" s="1318"/>
      <c r="I19" s="394"/>
      <c r="J19" s="383"/>
      <c r="K19" s="377" t="str">
        <f t="shared" si="0"/>
        <v>e. UN agencies</v>
      </c>
      <c r="L19" s="376"/>
      <c r="M19" s="376"/>
      <c r="N19" s="376"/>
      <c r="O19" s="377"/>
      <c r="P19" s="376"/>
      <c r="Q19" s="377" t="str">
        <f t="shared" si="1"/>
        <v>UNAIDS, UNFPA, WHO</v>
      </c>
      <c r="R19" s="376"/>
      <c r="S19" s="376"/>
      <c r="T19" s="245"/>
      <c r="U19" s="245"/>
      <c r="V19" s="245"/>
      <c r="W19" s="385"/>
      <c r="X19" s="385"/>
      <c r="Z19" s="397"/>
      <c r="AA19" s="386"/>
      <c r="DS19" s="245"/>
      <c r="DT19" s="245"/>
      <c r="DU19" s="245"/>
      <c r="DV19" s="246"/>
      <c r="DW19" s="246"/>
      <c r="DX19" s="246"/>
      <c r="DY19" s="246"/>
      <c r="DZ19" s="246"/>
      <c r="EA19" s="246"/>
      <c r="EB19" s="246"/>
      <c r="EC19" s="246"/>
      <c r="ED19" s="246"/>
    </row>
    <row r="20" spans="1:134" s="244" customFormat="1" ht="135">
      <c r="A20" s="291"/>
      <c r="B20" s="1163" t="s">
        <v>1646</v>
      </c>
      <c r="C20" s="1164"/>
      <c r="D20" s="988" t="s">
        <v>395</v>
      </c>
      <c r="E20" s="292" t="s">
        <v>1473</v>
      </c>
      <c r="F20" s="1316" t="s">
        <v>692</v>
      </c>
      <c r="G20" s="1317"/>
      <c r="H20" s="1318"/>
      <c r="I20" s="394"/>
      <c r="J20" s="383"/>
      <c r="K20" s="377" t="str">
        <f t="shared" si="0"/>
        <v>f. Ministry of Health (for example: logistics, reproductive health, family planning, maternal and child health, HIV/AIDS, pharmacy units, etc.)</v>
      </c>
      <c r="L20" s="376"/>
      <c r="M20" s="376"/>
      <c r="N20" s="376"/>
      <c r="O20" s="377"/>
      <c r="P20" s="376"/>
      <c r="Q20" s="399" t="str">
        <f t="shared" si="1"/>
        <v>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v>
      </c>
      <c r="R20" s="376"/>
      <c r="S20" s="376"/>
      <c r="T20" s="245"/>
      <c r="U20" s="245"/>
      <c r="V20" s="245"/>
      <c r="W20" s="385"/>
      <c r="X20" s="385"/>
      <c r="Z20" s="397"/>
      <c r="AA20" s="386"/>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693</v>
      </c>
      <c r="G21" s="1317"/>
      <c r="H21" s="1318"/>
      <c r="I21" s="394"/>
      <c r="J21" s="383"/>
      <c r="K21" s="377" t="str">
        <f t="shared" si="0"/>
        <v>g. Central Medical Store or Central Warehouse</v>
      </c>
      <c r="L21" s="376"/>
      <c r="M21" s="376"/>
      <c r="N21" s="376"/>
      <c r="O21" s="377"/>
      <c r="P21" s="376"/>
      <c r="Q21" s="377" t="str">
        <f t="shared" si="1"/>
        <v>Central Medical Stores (CMS)</v>
      </c>
      <c r="R21" s="376"/>
      <c r="S21" s="376"/>
      <c r="T21" s="245"/>
      <c r="U21" s="245"/>
      <c r="V21" s="245"/>
      <c r="W21" s="385"/>
      <c r="X21" s="385"/>
      <c r="Z21" s="397"/>
      <c r="AA21" s="386"/>
    </row>
    <row r="22" spans="1:134" s="244" customFormat="1" ht="30">
      <c r="A22" s="291"/>
      <c r="B22" s="1177" t="s">
        <v>1476</v>
      </c>
      <c r="C22" s="1177"/>
      <c r="D22" s="988" t="s">
        <v>395</v>
      </c>
      <c r="E22" s="292" t="s">
        <v>1475</v>
      </c>
      <c r="F22" s="1316" t="s">
        <v>694</v>
      </c>
      <c r="G22" s="1317"/>
      <c r="H22" s="1318"/>
      <c r="I22" s="394"/>
      <c r="J22" s="383"/>
      <c r="K22" s="377" t="str">
        <f t="shared" si="0"/>
        <v xml:space="preserve">h. Ministry of Finance or Ministry of Planning </v>
      </c>
      <c r="L22" s="376"/>
      <c r="M22" s="376"/>
      <c r="N22" s="376"/>
      <c r="O22" s="377"/>
      <c r="P22" s="376"/>
      <c r="Q22" s="377" t="str">
        <f t="shared" si="1"/>
        <v>Ministry of Finance and Economic Planning (Health Desk Officer)</v>
      </c>
      <c r="R22" s="376"/>
      <c r="S22" s="376"/>
      <c r="T22" s="245"/>
      <c r="U22" s="245"/>
      <c r="V22" s="245"/>
      <c r="W22" s="385"/>
      <c r="X22" s="385"/>
      <c r="Z22" s="397"/>
      <c r="AA22" s="386"/>
    </row>
    <row r="23" spans="1:134" s="247" customFormat="1" ht="45">
      <c r="A23" s="291"/>
      <c r="B23" s="1177" t="s">
        <v>1647</v>
      </c>
      <c r="C23" s="1177"/>
      <c r="D23" s="988" t="s">
        <v>395</v>
      </c>
      <c r="E23" s="292" t="s">
        <v>1475</v>
      </c>
      <c r="F23" s="1316" t="s">
        <v>695</v>
      </c>
      <c r="G23" s="1317"/>
      <c r="H23" s="1318"/>
      <c r="I23" s="394"/>
      <c r="J23" s="383"/>
      <c r="K23" s="382" t="str">
        <f t="shared" si="0"/>
        <v>i. Other (for example: partners)</v>
      </c>
      <c r="L23" s="383"/>
      <c r="M23" s="383"/>
      <c r="N23" s="383"/>
      <c r="O23" s="382"/>
      <c r="P23" s="383"/>
      <c r="Q23" s="382" t="str">
        <f t="shared" si="1"/>
        <v>USAID | DELIVER PROJECT, Focus Regional Health Project (FRHP), Ghana Behavior Change Support Project (BCS), Population Council, EngenderHealth</v>
      </c>
      <c r="R23" s="383"/>
      <c r="S23" s="383"/>
      <c r="T23" s="383"/>
      <c r="U23" s="383"/>
      <c r="V23" s="383"/>
      <c r="W23" s="400"/>
      <c r="X23" s="400"/>
      <c r="AA23" s="386"/>
    </row>
    <row r="24" spans="1:134" s="244" customFormat="1">
      <c r="A24" s="1179" t="s">
        <v>1648</v>
      </c>
      <c r="B24" s="1163"/>
      <c r="C24" s="1163"/>
      <c r="D24" s="1163"/>
      <c r="E24" s="1163"/>
      <c r="F24" s="1163"/>
      <c r="G24" s="1163"/>
      <c r="H24" s="302" t="s">
        <v>478</v>
      </c>
      <c r="I24" s="401" t="str">
        <f>A24</f>
        <v>A3. How many times did the committee meet during the last year? (0, 1-2, 3-5, or 6+)  (Please select from the dropdown.)</v>
      </c>
      <c r="J24" s="383"/>
      <c r="K24" s="377"/>
      <c r="L24" s="376"/>
      <c r="M24" s="376"/>
      <c r="N24" s="376"/>
      <c r="O24" s="377"/>
      <c r="P24" s="376"/>
      <c r="Q24" s="376"/>
      <c r="R24" s="376"/>
      <c r="S24" s="376"/>
      <c r="T24" s="245"/>
      <c r="U24" s="245"/>
      <c r="V24" s="245"/>
      <c r="W24" s="385"/>
      <c r="X24" s="385"/>
      <c r="Z24" s="397"/>
      <c r="AA24" s="386"/>
    </row>
    <row r="25" spans="1:134" s="244" customFormat="1">
      <c r="A25" s="1180" t="s">
        <v>1649</v>
      </c>
      <c r="B25" s="1181"/>
      <c r="C25" s="1181"/>
      <c r="D25" s="1177"/>
      <c r="E25" s="1177"/>
      <c r="F25" s="1177"/>
      <c r="G25" s="1182"/>
      <c r="H25" s="302" t="s">
        <v>395</v>
      </c>
      <c r="I25" s="401" t="str">
        <f>A25</f>
        <v xml:space="preserve">A4. Does the committee have legal status?  (Please select from the dropdown.)                                  </v>
      </c>
      <c r="J25" s="383"/>
      <c r="K25" s="377"/>
      <c r="L25" s="376"/>
      <c r="M25" s="376"/>
      <c r="N25" s="376"/>
      <c r="O25" s="377"/>
      <c r="P25" s="376"/>
      <c r="Q25" s="376"/>
      <c r="R25" s="376"/>
      <c r="S25" s="376"/>
      <c r="T25" s="245"/>
      <c r="U25" s="245"/>
      <c r="V25" s="245"/>
      <c r="W25" s="385"/>
      <c r="X25" s="385"/>
      <c r="Z25" s="397"/>
      <c r="AA25" s="386"/>
    </row>
    <row r="26" spans="1:134" s="244" customFormat="1" ht="75.75" thickBot="1">
      <c r="A26" s="1183" t="s">
        <v>1650</v>
      </c>
      <c r="B26" s="1184"/>
      <c r="C26" s="1185"/>
      <c r="D26" s="293" t="s">
        <v>395</v>
      </c>
      <c r="E26" s="294" t="s">
        <v>1481</v>
      </c>
      <c r="F26" s="249" t="s">
        <v>696</v>
      </c>
      <c r="G26" s="296" t="s">
        <v>1482</v>
      </c>
      <c r="H26" s="250" t="s">
        <v>697</v>
      </c>
      <c r="I26" s="401"/>
      <c r="J26" s="383"/>
      <c r="K26" s="377" t="str">
        <f>A26</f>
        <v>A5. Is there a Contraceptive Security "champion"? (someone who consistently brings up and advocates for contraceptive supplies)</v>
      </c>
      <c r="L26" s="376"/>
      <c r="M26" s="376"/>
      <c r="N26" s="376"/>
      <c r="O26" s="377"/>
      <c r="P26" s="376"/>
      <c r="Q26" s="376"/>
      <c r="R26" s="376"/>
      <c r="S26" s="376"/>
      <c r="T26" s="245"/>
      <c r="U26" s="245"/>
      <c r="V26" s="245"/>
      <c r="W26" s="385"/>
      <c r="X26" s="385"/>
      <c r="Z26" s="397"/>
      <c r="AA26" s="386"/>
    </row>
    <row r="27" spans="1:134" s="251" customFormat="1" ht="16.5" customHeight="1" thickBot="1">
      <c r="A27" s="1156" t="s">
        <v>69</v>
      </c>
      <c r="B27" s="1157"/>
      <c r="C27" s="1157"/>
      <c r="D27" s="1157"/>
      <c r="E27" s="1157"/>
      <c r="F27" s="1157"/>
      <c r="G27" s="1157"/>
      <c r="H27" s="287"/>
      <c r="I27" s="388"/>
      <c r="J27" s="402"/>
      <c r="K27" s="403"/>
      <c r="L27" s="238"/>
      <c r="M27" s="238"/>
      <c r="N27" s="238"/>
      <c r="O27" s="238"/>
      <c r="P27" s="238"/>
      <c r="Q27" s="238"/>
      <c r="R27" s="238"/>
      <c r="S27" s="238"/>
      <c r="T27" s="402"/>
      <c r="U27" s="402"/>
      <c r="V27" s="402"/>
      <c r="W27" s="404"/>
      <c r="X27" s="404"/>
      <c r="Z27" s="405"/>
      <c r="AA27" s="386"/>
    </row>
    <row r="28" spans="1:134" s="244" customFormat="1">
      <c r="A28" s="1190" t="s">
        <v>1483</v>
      </c>
      <c r="B28" s="1177"/>
      <c r="C28" s="1182"/>
      <c r="D28" s="1191" t="s">
        <v>1484</v>
      </c>
      <c r="E28" s="1192"/>
      <c r="F28" s="297" t="s">
        <v>430</v>
      </c>
      <c r="G28" s="298" t="s">
        <v>1485</v>
      </c>
      <c r="H28" s="299" t="s">
        <v>431</v>
      </c>
      <c r="I28" s="406"/>
      <c r="J28" s="407"/>
      <c r="K28" s="377">
        <f>B28</f>
        <v>0</v>
      </c>
      <c r="L28" s="376"/>
      <c r="M28" s="376"/>
      <c r="N28" s="376"/>
      <c r="O28" s="376"/>
      <c r="P28" s="376"/>
      <c r="Q28" s="376"/>
      <c r="R28" s="376"/>
      <c r="S28" s="376"/>
      <c r="T28" s="245"/>
      <c r="U28" s="245"/>
      <c r="V28" s="245"/>
      <c r="W28" s="385"/>
      <c r="X28" s="385"/>
      <c r="Z28" s="397"/>
      <c r="AA28" s="386"/>
    </row>
    <row r="29" spans="1:134" s="244" customFormat="1" ht="75">
      <c r="A29" s="1179" t="s">
        <v>1651</v>
      </c>
      <c r="B29" s="1163"/>
      <c r="C29" s="1163"/>
      <c r="D29" s="1163"/>
      <c r="E29" s="1163"/>
      <c r="F29" s="1164"/>
      <c r="G29" s="1193">
        <v>5729112</v>
      </c>
      <c r="H29" s="1194"/>
      <c r="I29" s="408"/>
      <c r="J29" s="382">
        <f>G29</f>
        <v>5729112</v>
      </c>
      <c r="K29" s="377"/>
      <c r="L29" s="376"/>
      <c r="M29" s="409">
        <f>E29</f>
        <v>0</v>
      </c>
      <c r="N29" s="376"/>
      <c r="O29" s="376"/>
      <c r="P29" s="376"/>
      <c r="Q29" s="376"/>
      <c r="R29" s="376"/>
      <c r="S29" s="376"/>
      <c r="T29" s="245"/>
      <c r="U29" s="245"/>
      <c r="V29" s="245"/>
      <c r="W29" s="385"/>
      <c r="X29" s="385"/>
      <c r="Y29" s="41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397"/>
      <c r="AA29" s="386"/>
    </row>
    <row r="30" spans="1:134" s="244" customFormat="1" ht="75">
      <c r="A30" s="1179" t="s">
        <v>1652</v>
      </c>
      <c r="B30" s="1163"/>
      <c r="C30" s="1163"/>
      <c r="D30" s="1163"/>
      <c r="E30" s="300" t="s">
        <v>445</v>
      </c>
      <c r="F30" s="301" t="s">
        <v>1653</v>
      </c>
      <c r="G30" s="1195" t="s">
        <v>698</v>
      </c>
      <c r="H30" s="1196"/>
      <c r="I30" s="408"/>
      <c r="J30" s="382" t="str">
        <f>G30</f>
        <v xml:space="preserve">Led by MOH/GHS and implementing partners - ESM, PPAG, GSMF, MSIG, DKT International with technical assistance from USAID | DELIVER PROJECT </v>
      </c>
      <c r="K30" s="377"/>
      <c r="L30" s="376"/>
      <c r="M30" s="409" t="str">
        <f>E30</f>
        <v>01/12-12/12</v>
      </c>
      <c r="N30" s="376"/>
      <c r="O30" s="376"/>
      <c r="P30" s="376"/>
      <c r="Q30" s="376"/>
      <c r="R30" s="376"/>
      <c r="S30" s="376"/>
      <c r="T30" s="245"/>
      <c r="U30" s="245"/>
      <c r="V30" s="245"/>
      <c r="W30" s="385"/>
      <c r="X30" s="385"/>
      <c r="Y30" s="410" t="str">
        <f>A30</f>
        <v>B3. One-year time period covered by the forecast/quantification amount noted in B2 (mm/yy-mm/yy)
(should ideally be FY '11-'12)</v>
      </c>
      <c r="Z30" s="397"/>
      <c r="AA30" s="386"/>
    </row>
    <row r="31" spans="1:134" s="244" customFormat="1" ht="30">
      <c r="A31" s="1179" t="s">
        <v>1654</v>
      </c>
      <c r="B31" s="1163"/>
      <c r="C31" s="1163"/>
      <c r="D31" s="1163"/>
      <c r="E31" s="1163"/>
      <c r="F31" s="1163"/>
      <c r="G31" s="1164"/>
      <c r="H31" s="302" t="s">
        <v>399</v>
      </c>
      <c r="I31" s="401" t="str">
        <f>A31</f>
        <v>B4. Is there a government budget line item specifically for the procurement of contraceptives?  (Please select from the dropdown list.)</v>
      </c>
      <c r="J31" s="407"/>
      <c r="K31" s="377"/>
      <c r="L31" s="376"/>
      <c r="M31" s="376"/>
      <c r="N31" s="376"/>
      <c r="O31" s="376"/>
      <c r="P31" s="376"/>
      <c r="Q31" s="376"/>
      <c r="R31" s="376"/>
      <c r="S31" s="376"/>
      <c r="T31" s="245"/>
      <c r="U31" s="245"/>
      <c r="V31" s="245"/>
      <c r="W31" s="385"/>
      <c r="X31" s="385"/>
      <c r="Z31" s="397"/>
      <c r="AA31" s="386"/>
    </row>
    <row r="32" spans="1:134" s="244" customFormat="1" ht="90" customHeight="1">
      <c r="A32" s="1186" t="s">
        <v>1490</v>
      </c>
      <c r="B32" s="1187"/>
      <c r="C32" s="1187"/>
      <c r="D32" s="1187"/>
      <c r="E32" s="1187"/>
      <c r="F32" s="1187"/>
      <c r="G32" s="1188"/>
      <c r="H32" s="302" t="s">
        <v>395</v>
      </c>
      <c r="I32" s="40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07"/>
      <c r="K32" s="377"/>
      <c r="L32" s="376"/>
      <c r="M32" s="376"/>
      <c r="N32" s="376"/>
      <c r="O32" s="376"/>
      <c r="P32" s="376"/>
      <c r="Q32" s="376"/>
      <c r="R32" s="376"/>
      <c r="S32" s="376"/>
      <c r="T32" s="245"/>
      <c r="U32" s="245"/>
      <c r="V32" s="245"/>
      <c r="W32" s="385"/>
      <c r="X32" s="385"/>
      <c r="Z32" s="397"/>
      <c r="AA32" s="386"/>
    </row>
    <row r="33" spans="1:27" s="244" customFormat="1" ht="15.75" customHeight="1">
      <c r="A33" s="1179" t="s">
        <v>1655</v>
      </c>
      <c r="B33" s="1163"/>
      <c r="C33" s="1163"/>
      <c r="D33" s="1163"/>
      <c r="E33" s="1163"/>
      <c r="F33" s="1163"/>
      <c r="G33" s="1163"/>
      <c r="H33" s="1197"/>
      <c r="I33" s="401"/>
      <c r="J33" s="383"/>
      <c r="K33" s="377"/>
      <c r="L33" s="376"/>
      <c r="M33" s="376"/>
      <c r="N33" s="376"/>
      <c r="O33" s="376"/>
      <c r="P33" s="376"/>
      <c r="Q33" s="376"/>
      <c r="R33" s="376"/>
      <c r="S33" s="376"/>
      <c r="T33" s="245"/>
      <c r="U33" s="245"/>
      <c r="V33" s="245"/>
      <c r="W33" s="385"/>
      <c r="X33" s="410" t="str">
        <f>A33</f>
        <v>B6. Please complete the table below regarding government allocations for contraceptive procurement.</v>
      </c>
      <c r="Z33" s="397"/>
      <c r="AA33" s="386"/>
    </row>
    <row r="34" spans="1:27" s="244" customFormat="1" ht="147">
      <c r="A34" s="303"/>
      <c r="B34" s="1187" t="s">
        <v>1492</v>
      </c>
      <c r="C34" s="1187"/>
      <c r="D34" s="1188"/>
      <c r="E34" s="304" t="s">
        <v>1656</v>
      </c>
      <c r="F34" s="304" t="s">
        <v>1657</v>
      </c>
      <c r="G34" s="305" t="s">
        <v>1658</v>
      </c>
      <c r="H34" s="306" t="s">
        <v>1496</v>
      </c>
      <c r="I34" s="411"/>
      <c r="J34" s="407"/>
      <c r="K34" s="377" t="str">
        <f>B34</f>
        <v>Source of government funds allocated for contraceptive procurement
(funds originally designated for contraceptives, whether or not they ended up being spent on them)</v>
      </c>
      <c r="L34" s="376"/>
      <c r="M34" s="376"/>
      <c r="N34" s="376"/>
      <c r="O34" s="376"/>
      <c r="P34" s="376"/>
      <c r="Q34" s="376"/>
      <c r="R34" s="376"/>
      <c r="S34" s="376"/>
      <c r="T34" s="245"/>
      <c r="U34" s="245"/>
      <c r="V34" s="245"/>
      <c r="W34" s="385"/>
      <c r="X34" s="385"/>
      <c r="Z34" s="397"/>
      <c r="AA34" s="386"/>
    </row>
    <row r="35" spans="1:27" s="244" customFormat="1" ht="30">
      <c r="A35" s="291"/>
      <c r="B35" s="1187" t="s">
        <v>1497</v>
      </c>
      <c r="C35" s="1187"/>
      <c r="D35" s="1188"/>
      <c r="E35" s="307">
        <v>0</v>
      </c>
      <c r="F35" s="308" t="s">
        <v>445</v>
      </c>
      <c r="G35" s="309"/>
      <c r="H35" s="310"/>
      <c r="I35" s="406"/>
      <c r="J35" s="407"/>
      <c r="K35" s="377" t="str">
        <f>B35</f>
        <v>a. Internally generated funds allocated for contraceptive procurement</v>
      </c>
      <c r="L35" s="376"/>
      <c r="M35" s="376"/>
      <c r="N35" s="376"/>
      <c r="O35" s="376"/>
      <c r="P35" s="376"/>
      <c r="Q35" s="376"/>
      <c r="R35" s="376"/>
      <c r="S35" s="376"/>
      <c r="T35" s="245"/>
      <c r="U35" s="245"/>
      <c r="V35" s="245"/>
      <c r="W35" s="385"/>
      <c r="X35" s="385"/>
      <c r="Z35" s="397"/>
      <c r="AA35" s="386"/>
    </row>
    <row r="36" spans="1:27" s="244" customFormat="1" ht="75">
      <c r="A36" s="291"/>
      <c r="B36" s="1187" t="s">
        <v>1498</v>
      </c>
      <c r="C36" s="1187"/>
      <c r="D36" s="1188"/>
      <c r="E36" s="307">
        <v>2239000</v>
      </c>
      <c r="F36" s="308" t="s">
        <v>445</v>
      </c>
      <c r="G36" s="309" t="s">
        <v>699</v>
      </c>
      <c r="H36" s="310"/>
      <c r="I36" s="406"/>
      <c r="J36" s="407"/>
      <c r="K36" s="377" t="str">
        <f>B36</f>
        <v>b. Total of all other government funds allocated for contraceptive procurement. (For example, these other government funds could include basket funds, World Bank credits or loans, and other funds donors give to the government [e.g., direct budget support])</v>
      </c>
      <c r="L36" s="376"/>
      <c r="M36" s="376"/>
      <c r="N36" s="376"/>
      <c r="O36" s="376"/>
      <c r="P36" s="376"/>
      <c r="Q36" s="376"/>
      <c r="R36" s="376"/>
      <c r="S36" s="376"/>
      <c r="T36" s="245"/>
      <c r="U36" s="245"/>
      <c r="V36" s="245"/>
      <c r="W36" s="385"/>
      <c r="X36" s="385"/>
      <c r="Z36" s="397"/>
      <c r="AA36" s="386"/>
    </row>
    <row r="37" spans="1:27" s="244" customFormat="1" ht="45" customHeight="1">
      <c r="A37" s="311"/>
      <c r="B37" s="1184" t="s">
        <v>1659</v>
      </c>
      <c r="C37" s="1184"/>
      <c r="D37" s="1185"/>
      <c r="E37" s="312">
        <f>E35+E36</f>
        <v>2239000</v>
      </c>
      <c r="F37" s="313"/>
      <c r="G37" s="313"/>
      <c r="H37" s="314"/>
      <c r="I37" s="406"/>
      <c r="J37" s="407"/>
      <c r="K37" s="377" t="str">
        <f>B37</f>
        <v>c. TOTAL government funds allocated for contraceptive procurement
This will auto-calculate.  (It will sum a &amp; b above.)</v>
      </c>
      <c r="L37" s="376"/>
      <c r="M37" s="376"/>
      <c r="N37" s="376"/>
      <c r="O37" s="378"/>
      <c r="P37" s="376"/>
      <c r="Q37" s="376"/>
      <c r="R37" s="376"/>
      <c r="S37" s="376"/>
      <c r="T37" s="245"/>
      <c r="U37" s="245"/>
      <c r="V37" s="245"/>
      <c r="W37" s="385"/>
      <c r="X37" s="385"/>
      <c r="Z37" s="397"/>
      <c r="AA37" s="386"/>
    </row>
    <row r="38" spans="1:27" s="244" customFormat="1" ht="82.5" customHeight="1">
      <c r="A38" s="1179" t="s">
        <v>1660</v>
      </c>
      <c r="B38" s="1163"/>
      <c r="C38" s="1163"/>
      <c r="D38" s="1163"/>
      <c r="E38" s="1163"/>
      <c r="F38" s="1163"/>
      <c r="G38" s="1164"/>
      <c r="H38" s="302" t="s">
        <v>395</v>
      </c>
      <c r="I38" s="40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07"/>
      <c r="K38" s="377"/>
      <c r="L38" s="376"/>
      <c r="M38" s="376"/>
      <c r="N38" s="376"/>
      <c r="O38" s="376"/>
      <c r="P38" s="376"/>
      <c r="Q38" s="376"/>
      <c r="R38" s="376"/>
      <c r="S38" s="376"/>
      <c r="T38" s="245"/>
      <c r="U38" s="245"/>
      <c r="V38" s="245"/>
      <c r="W38" s="385"/>
      <c r="X38" s="385"/>
      <c r="Z38" s="397"/>
      <c r="AA38" s="386"/>
    </row>
    <row r="39" spans="1:27" s="244" customFormat="1" ht="74.25" customHeight="1" thickBot="1">
      <c r="A39" s="1179" t="s">
        <v>1661</v>
      </c>
      <c r="B39" s="1163"/>
      <c r="C39" s="1163"/>
      <c r="D39" s="1163"/>
      <c r="E39" s="1163"/>
      <c r="F39" s="1163"/>
      <c r="G39" s="1163"/>
      <c r="H39" s="1197"/>
      <c r="I39" s="401"/>
      <c r="J39" s="407"/>
      <c r="K39" s="377"/>
      <c r="L39" s="376"/>
      <c r="M39" s="376"/>
      <c r="N39" s="376"/>
      <c r="O39" s="376"/>
      <c r="P39" s="376"/>
      <c r="Q39" s="376"/>
      <c r="R39" s="376"/>
      <c r="S39" s="376"/>
      <c r="T39" s="245"/>
      <c r="U39" s="245"/>
      <c r="V39" s="245"/>
      <c r="W39" s="385"/>
      <c r="X39" s="41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397"/>
      <c r="AA39" s="386"/>
    </row>
    <row r="40" spans="1:27" s="244" customFormat="1" ht="129.75">
      <c r="A40" s="303"/>
      <c r="B40" s="1198" t="s">
        <v>1662</v>
      </c>
      <c r="C40" s="1860"/>
      <c r="D40" s="315" t="s">
        <v>1663</v>
      </c>
      <c r="E40" s="304" t="s">
        <v>1664</v>
      </c>
      <c r="F40" s="304" t="s">
        <v>1665</v>
      </c>
      <c r="G40" s="305" t="s">
        <v>1666</v>
      </c>
      <c r="H40" s="306" t="s">
        <v>1496</v>
      </c>
      <c r="I40" s="412"/>
      <c r="J40" s="413"/>
      <c r="K40" s="377">
        <f>A40</f>
        <v>0</v>
      </c>
      <c r="L40" s="376"/>
      <c r="M40" s="376"/>
      <c r="N40" s="376"/>
      <c r="O40" s="376"/>
      <c r="P40" s="376"/>
      <c r="Q40" s="376"/>
      <c r="R40" s="376"/>
      <c r="S40" s="376"/>
      <c r="T40" s="245"/>
      <c r="U40" s="245"/>
      <c r="V40" s="245"/>
      <c r="W40" s="385"/>
      <c r="X40" s="385"/>
      <c r="Z40" s="397"/>
      <c r="AA40" s="386"/>
    </row>
    <row r="41" spans="1:27" s="244" customFormat="1" ht="30">
      <c r="A41" s="303"/>
      <c r="B41" s="1163" t="s">
        <v>1667</v>
      </c>
      <c r="C41" s="1164"/>
      <c r="D41" s="1037" t="s">
        <v>399</v>
      </c>
      <c r="E41" s="307">
        <v>0</v>
      </c>
      <c r="F41" s="316" t="s">
        <v>445</v>
      </c>
      <c r="G41" s="317"/>
      <c r="H41" s="310"/>
      <c r="I41" s="406"/>
      <c r="J41" s="407"/>
      <c r="K41" s="377" t="str">
        <f>B41</f>
        <v>a. Internally generated funds spent on contraceptive procurement</v>
      </c>
      <c r="L41" s="376"/>
      <c r="M41" s="376"/>
      <c r="N41" s="376"/>
      <c r="O41" s="376"/>
      <c r="P41" s="376"/>
      <c r="Q41" s="376"/>
      <c r="R41" s="376"/>
      <c r="S41" s="376"/>
      <c r="T41" s="245"/>
      <c r="U41" s="245"/>
      <c r="V41" s="245"/>
      <c r="W41" s="385"/>
      <c r="X41" s="385"/>
      <c r="Z41" s="397"/>
      <c r="AA41" s="386"/>
    </row>
    <row r="42" spans="1:27" s="244" customFormat="1" ht="30">
      <c r="A42" s="303"/>
      <c r="B42" s="318"/>
      <c r="C42" s="319" t="s">
        <v>1668</v>
      </c>
      <c r="D42" s="1165" t="s">
        <v>406</v>
      </c>
      <c r="E42" s="1166"/>
      <c r="F42" s="1166"/>
      <c r="G42" s="1166"/>
      <c r="H42" s="1167"/>
      <c r="I42" s="414"/>
      <c r="J42" s="407"/>
      <c r="K42" s="377" t="str">
        <f>C42</f>
        <v>i. Specify source(s) of internally generated funds spent (for example, from taxes)</v>
      </c>
      <c r="L42" s="376"/>
      <c r="M42" s="376"/>
      <c r="N42" s="376"/>
      <c r="O42" s="378" t="str">
        <f>D42</f>
        <v>Not applicable</v>
      </c>
      <c r="P42" s="376"/>
      <c r="Q42" s="376"/>
      <c r="R42" s="376"/>
      <c r="S42" s="376"/>
      <c r="T42" s="245"/>
      <c r="U42" s="245"/>
      <c r="V42" s="245"/>
      <c r="W42" s="385"/>
      <c r="X42" s="385"/>
      <c r="Z42" s="397"/>
      <c r="AA42" s="386"/>
    </row>
    <row r="43" spans="1:27" s="244" customFormat="1" ht="78.75" customHeight="1">
      <c r="A43" s="303"/>
      <c r="B43" s="1163" t="s">
        <v>1669</v>
      </c>
      <c r="C43" s="1164"/>
      <c r="D43" s="1037" t="s">
        <v>395</v>
      </c>
      <c r="E43" s="307">
        <v>1347052.45</v>
      </c>
      <c r="F43" s="316" t="s">
        <v>445</v>
      </c>
      <c r="G43" s="317" t="s">
        <v>701</v>
      </c>
      <c r="H43" s="310"/>
      <c r="I43" s="406"/>
      <c r="J43" s="407"/>
      <c r="K43" s="377" t="str">
        <f>B43</f>
        <v>b. Total of all other government funds spent on contraceptive procurement. (For example, these other government funds could include basket funds, World Bank credits or loans, and other funds donors gave to the government [e.g., direct budget support])</v>
      </c>
      <c r="L43" s="376"/>
      <c r="M43" s="376"/>
      <c r="N43" s="376"/>
      <c r="O43" s="376"/>
      <c r="P43" s="376"/>
      <c r="Q43" s="376"/>
      <c r="R43" s="376"/>
      <c r="S43" s="376"/>
      <c r="T43" s="245"/>
      <c r="U43" s="245"/>
      <c r="V43" s="245"/>
      <c r="W43" s="385"/>
      <c r="X43" s="385"/>
      <c r="Z43" s="397"/>
      <c r="AA43" s="386"/>
    </row>
    <row r="44" spans="1:27" s="244" customFormat="1" ht="30">
      <c r="A44" s="303"/>
      <c r="B44" s="318"/>
      <c r="C44" s="319" t="s">
        <v>1670</v>
      </c>
      <c r="D44" s="1165" t="s">
        <v>700</v>
      </c>
      <c r="E44" s="1166"/>
      <c r="F44" s="1166"/>
      <c r="G44" s="1166"/>
      <c r="H44" s="1167"/>
      <c r="I44" s="414"/>
      <c r="J44" s="407"/>
      <c r="K44" s="377" t="str">
        <f>C44</f>
        <v>i. Specify source(s) of other government funds spent (for example: basket funding or specific donor)</v>
      </c>
      <c r="L44" s="376"/>
      <c r="M44" s="376"/>
      <c r="N44" s="376"/>
      <c r="O44" s="378" t="str">
        <f>D44</f>
        <v>MOH (763,196.45); WAHO (583,856)</v>
      </c>
      <c r="P44" s="376"/>
      <c r="Q44" s="376"/>
      <c r="R44" s="376"/>
      <c r="S44" s="376"/>
      <c r="T44" s="245"/>
      <c r="U44" s="245"/>
      <c r="V44" s="245"/>
      <c r="W44" s="385"/>
      <c r="X44" s="385"/>
      <c r="Z44" s="397"/>
      <c r="AA44" s="386"/>
    </row>
    <row r="45" spans="1:27" s="244" customFormat="1" ht="45">
      <c r="A45" s="303"/>
      <c r="B45" s="1163" t="s">
        <v>1671</v>
      </c>
      <c r="C45" s="1164"/>
      <c r="D45" s="320"/>
      <c r="E45" s="321">
        <f>E41+E43</f>
        <v>1347052.45</v>
      </c>
      <c r="F45" s="322"/>
      <c r="G45" s="322"/>
      <c r="H45" s="310"/>
      <c r="I45" s="406"/>
      <c r="J45" s="407"/>
      <c r="K45" s="377" t="str">
        <f>B45</f>
        <v>c. TOTAL government funds spent on contraceptive procurement
This will auto-calculate.  (It will sum a &amp; b above.)</v>
      </c>
      <c r="L45" s="376"/>
      <c r="M45" s="376"/>
      <c r="N45" s="376"/>
      <c r="O45" s="378"/>
      <c r="P45" s="376"/>
      <c r="Q45" s="376"/>
      <c r="R45" s="376"/>
      <c r="S45" s="376"/>
      <c r="T45" s="245"/>
      <c r="U45" s="245"/>
      <c r="V45" s="245"/>
      <c r="W45" s="385"/>
      <c r="X45" s="385"/>
      <c r="Z45" s="397"/>
      <c r="AA45" s="386"/>
    </row>
    <row r="46" spans="1:27" s="234" customFormat="1">
      <c r="A46" s="323"/>
      <c r="B46" s="324"/>
      <c r="C46" s="324"/>
      <c r="D46" s="325"/>
      <c r="E46" s="326"/>
      <c r="F46" s="326"/>
      <c r="G46" s="327"/>
      <c r="H46" s="328"/>
      <c r="I46" s="415"/>
      <c r="J46" s="407"/>
      <c r="K46" s="377">
        <f>A46</f>
        <v>0</v>
      </c>
      <c r="L46" s="376"/>
      <c r="M46" s="376"/>
      <c r="N46" s="376"/>
      <c r="O46" s="378"/>
      <c r="P46" s="376"/>
      <c r="Q46" s="376"/>
      <c r="R46" s="376"/>
      <c r="S46" s="376"/>
      <c r="T46" s="245"/>
      <c r="U46" s="245"/>
      <c r="V46" s="245"/>
      <c r="W46" s="385"/>
      <c r="X46" s="385"/>
      <c r="Z46" s="237"/>
      <c r="AA46" s="386"/>
    </row>
    <row r="47" spans="1:27" s="244" customFormat="1" ht="30" customHeight="1">
      <c r="A47" s="1179" t="s">
        <v>1672</v>
      </c>
      <c r="B47" s="1163"/>
      <c r="C47" s="1163"/>
      <c r="D47" s="1163"/>
      <c r="E47" s="1163"/>
      <c r="F47" s="1163"/>
      <c r="G47" s="1163"/>
      <c r="H47" s="1197"/>
      <c r="I47" s="401"/>
      <c r="J47" s="407"/>
      <c r="K47" s="377"/>
      <c r="L47" s="376"/>
      <c r="M47" s="376"/>
      <c r="N47" s="376"/>
      <c r="O47" s="376"/>
      <c r="P47" s="376"/>
      <c r="Q47" s="376"/>
      <c r="R47" s="376"/>
      <c r="S47" s="376"/>
      <c r="T47" s="245"/>
      <c r="U47" s="245"/>
      <c r="V47" s="245"/>
      <c r="W47" s="385"/>
      <c r="X47" s="410" t="str">
        <f>A47</f>
        <v xml:space="preserve">B9. Please complete the table below to indicate in-kind donations and Global Fund expenditures on contraceptive procurement in the most recent complete fiscal year (FY '11-'12).
</v>
      </c>
      <c r="Z47" s="397"/>
      <c r="AA47" s="386"/>
    </row>
    <row r="48" spans="1:27" s="244" customFormat="1" ht="129.75">
      <c r="A48" s="303" t="s">
        <v>1513</v>
      </c>
      <c r="B48" s="1198" t="s">
        <v>1673</v>
      </c>
      <c r="C48" s="1164"/>
      <c r="D48" s="315" t="s">
        <v>1674</v>
      </c>
      <c r="E48" s="304" t="s">
        <v>1675</v>
      </c>
      <c r="F48" s="304" t="s">
        <v>1676</v>
      </c>
      <c r="G48" s="305" t="s">
        <v>1677</v>
      </c>
      <c r="H48" s="306" t="s">
        <v>1496</v>
      </c>
      <c r="I48" s="411"/>
      <c r="J48" s="407"/>
      <c r="K48" s="377" t="str">
        <f>A48</f>
        <v xml:space="preserve">
</v>
      </c>
      <c r="L48" s="376"/>
      <c r="M48" s="376"/>
      <c r="N48" s="376"/>
      <c r="O48" s="378"/>
      <c r="P48" s="376"/>
      <c r="Q48" s="376"/>
      <c r="R48" s="376"/>
      <c r="S48" s="376"/>
      <c r="T48" s="245"/>
      <c r="U48" s="245"/>
      <c r="V48" s="245"/>
      <c r="W48" s="385"/>
      <c r="X48" s="385"/>
      <c r="Z48" s="397"/>
      <c r="AA48" s="386"/>
    </row>
    <row r="49" spans="1:27" s="244" customFormat="1" ht="45">
      <c r="A49" s="303"/>
      <c r="B49" s="1163" t="s">
        <v>1519</v>
      </c>
      <c r="C49" s="1164"/>
      <c r="D49" s="1037" t="s">
        <v>395</v>
      </c>
      <c r="E49" s="307">
        <v>2353220</v>
      </c>
      <c r="F49" s="316" t="s">
        <v>445</v>
      </c>
      <c r="G49" s="329" t="s">
        <v>703</v>
      </c>
      <c r="H49" s="330"/>
      <c r="I49" s="408"/>
      <c r="J49" s="407"/>
      <c r="K49" s="377" t="str">
        <f>B49</f>
        <v>a. In-kind donations of contraceptives</v>
      </c>
      <c r="L49" s="376"/>
      <c r="M49" s="376"/>
      <c r="N49" s="376"/>
      <c r="O49" s="378"/>
      <c r="P49" s="376"/>
      <c r="Q49" s="376"/>
      <c r="R49" s="376"/>
      <c r="S49" s="376"/>
      <c r="T49" s="245"/>
      <c r="U49" s="245"/>
      <c r="V49" s="245"/>
      <c r="W49" s="385"/>
      <c r="X49" s="385"/>
      <c r="Z49" s="397"/>
      <c r="AA49" s="386"/>
    </row>
    <row r="50" spans="1:27" s="244" customFormat="1">
      <c r="A50" s="303"/>
      <c r="B50" s="318"/>
      <c r="C50" s="319" t="s">
        <v>1520</v>
      </c>
      <c r="D50" s="1208" t="s">
        <v>702</v>
      </c>
      <c r="E50" s="1209"/>
      <c r="F50" s="1209"/>
      <c r="G50" s="1209"/>
      <c r="H50" s="1210"/>
      <c r="I50" s="260"/>
      <c r="J50" s="407"/>
      <c r="K50" s="377" t="str">
        <f>C50</f>
        <v xml:space="preserve">i. Specify source(s) of in-kind donations </v>
      </c>
      <c r="L50" s="376"/>
      <c r="M50" s="376"/>
      <c r="N50" s="376"/>
      <c r="O50" s="378" t="str">
        <f>D50</f>
        <v>USAID (1,122,068), DFID (556,971), UNFPA (674,181)</v>
      </c>
      <c r="P50" s="376"/>
      <c r="Q50" s="376"/>
      <c r="R50" s="376"/>
      <c r="S50" s="376"/>
      <c r="T50" s="245"/>
      <c r="U50" s="245"/>
      <c r="V50" s="245"/>
      <c r="W50" s="385"/>
      <c r="X50" s="385"/>
      <c r="Z50" s="397"/>
      <c r="AA50" s="386"/>
    </row>
    <row r="51" spans="1:27" s="244" customFormat="1">
      <c r="A51" s="303"/>
      <c r="B51" s="1163" t="s">
        <v>1678</v>
      </c>
      <c r="C51" s="1164"/>
      <c r="D51" s="1037" t="s">
        <v>395</v>
      </c>
      <c r="E51" s="307">
        <v>2725701.6</v>
      </c>
      <c r="F51" s="316" t="s">
        <v>445</v>
      </c>
      <c r="G51" s="329"/>
      <c r="H51" s="330"/>
      <c r="I51" s="408"/>
      <c r="J51" s="407"/>
      <c r="K51" s="377" t="str">
        <f>B51</f>
        <v>b. Global Fund grants used to procure condoms</v>
      </c>
      <c r="L51" s="376"/>
      <c r="M51" s="376"/>
      <c r="N51" s="376"/>
      <c r="O51" s="378"/>
      <c r="P51" s="376"/>
      <c r="Q51" s="376"/>
      <c r="R51" s="376"/>
      <c r="S51" s="376"/>
      <c r="T51" s="245"/>
      <c r="U51" s="245"/>
      <c r="V51" s="245"/>
      <c r="W51" s="385"/>
      <c r="X51" s="385"/>
      <c r="Z51" s="397"/>
      <c r="AA51" s="386"/>
    </row>
    <row r="52" spans="1:27" s="244" customFormat="1" ht="30">
      <c r="A52" s="303"/>
      <c r="B52" s="1163" t="s">
        <v>1679</v>
      </c>
      <c r="C52" s="1164"/>
      <c r="D52" s="1037" t="s">
        <v>399</v>
      </c>
      <c r="E52" s="307">
        <v>0</v>
      </c>
      <c r="F52" s="316" t="s">
        <v>445</v>
      </c>
      <c r="G52" s="329"/>
      <c r="H52" s="330"/>
      <c r="I52" s="408"/>
      <c r="J52" s="407"/>
      <c r="K52" s="377" t="str">
        <f>B52</f>
        <v>c. Global Fund grants used to procure contraceptives besides condoms</v>
      </c>
      <c r="L52" s="376"/>
      <c r="M52" s="376"/>
      <c r="N52" s="376"/>
      <c r="O52" s="378"/>
      <c r="P52" s="376"/>
      <c r="Q52" s="376"/>
      <c r="R52" s="376"/>
      <c r="S52" s="376"/>
      <c r="T52" s="245"/>
      <c r="U52" s="245"/>
      <c r="V52" s="245"/>
      <c r="W52" s="385"/>
      <c r="X52" s="385"/>
      <c r="Z52" s="397"/>
      <c r="AA52" s="386"/>
    </row>
    <row r="53" spans="1:27" s="244" customFormat="1" ht="45">
      <c r="A53" s="303"/>
      <c r="B53" s="1163" t="s">
        <v>1680</v>
      </c>
      <c r="C53" s="1164"/>
      <c r="D53" s="320"/>
      <c r="E53" s="321">
        <f>E49+E51+E52</f>
        <v>5078921.5999999996</v>
      </c>
      <c r="F53" s="322"/>
      <c r="G53" s="322"/>
      <c r="H53" s="331"/>
      <c r="I53" s="406"/>
      <c r="J53" s="407"/>
      <c r="K53" s="377" t="str">
        <f>B53</f>
        <v>d. TOTAL value of in-kind donations and Global Fund grants spent on contraceptive procurement
This will auto-calculate.  (It will sum a-c above.)</v>
      </c>
      <c r="L53" s="376"/>
      <c r="M53" s="376"/>
      <c r="N53" s="376"/>
      <c r="O53" s="378"/>
      <c r="P53" s="376"/>
      <c r="Q53" s="376"/>
      <c r="R53" s="376"/>
      <c r="S53" s="376"/>
      <c r="T53" s="245"/>
      <c r="U53" s="245"/>
      <c r="V53" s="245"/>
      <c r="W53" s="385"/>
      <c r="X53" s="385"/>
      <c r="Z53" s="397"/>
      <c r="AA53" s="386"/>
    </row>
    <row r="54" spans="1:27" s="234" customFormat="1">
      <c r="A54" s="323"/>
      <c r="B54" s="324"/>
      <c r="C54" s="324"/>
      <c r="D54" s="325"/>
      <c r="E54" s="326"/>
      <c r="F54" s="326"/>
      <c r="G54" s="327"/>
      <c r="H54" s="328"/>
      <c r="I54" s="415"/>
      <c r="J54" s="407"/>
      <c r="K54" s="377">
        <f>A54</f>
        <v>0</v>
      </c>
      <c r="L54" s="376"/>
      <c r="M54" s="376"/>
      <c r="N54" s="376"/>
      <c r="O54" s="378"/>
      <c r="P54" s="376"/>
      <c r="Q54" s="376"/>
      <c r="R54" s="376"/>
      <c r="S54" s="376"/>
      <c r="T54" s="245"/>
      <c r="U54" s="245"/>
      <c r="V54" s="245"/>
      <c r="W54" s="385"/>
      <c r="X54" s="385"/>
      <c r="Z54" s="237"/>
      <c r="AA54" s="386"/>
    </row>
    <row r="55" spans="1:27" s="244" customFormat="1" ht="75" customHeight="1">
      <c r="A55" s="1179" t="s">
        <v>1524</v>
      </c>
      <c r="B55" s="1163"/>
      <c r="C55" s="1163"/>
      <c r="D55" s="1163"/>
      <c r="E55" s="1163"/>
      <c r="F55" s="1163"/>
      <c r="G55" s="1163"/>
      <c r="H55" s="1197"/>
      <c r="I55" s="401"/>
      <c r="J55" s="407"/>
      <c r="K55" s="377"/>
      <c r="L55" s="376"/>
      <c r="M55" s="376"/>
      <c r="N55" s="376"/>
      <c r="O55" s="376"/>
      <c r="P55" s="376"/>
      <c r="Q55" s="376"/>
      <c r="R55" s="376"/>
      <c r="S55" s="376"/>
      <c r="T55" s="245"/>
      <c r="U55" s="245"/>
      <c r="V55" s="245"/>
      <c r="W55" s="385"/>
      <c r="X55" s="41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397"/>
      <c r="AA55" s="386"/>
    </row>
    <row r="56" spans="1:27" s="244" customFormat="1" ht="150">
      <c r="A56" s="1204" t="s">
        <v>1681</v>
      </c>
      <c r="B56" s="1211"/>
      <c r="C56" s="1211"/>
      <c r="D56" s="1211"/>
      <c r="E56" s="1212"/>
      <c r="F56" s="332">
        <f>E45/(E45+E53)</f>
        <v>0.20962618888882689</v>
      </c>
      <c r="G56" s="1202" t="s">
        <v>1526</v>
      </c>
      <c r="H56" s="1203"/>
      <c r="I56" s="408"/>
      <c r="J56" s="416" t="str">
        <f>G56</f>
        <v xml:space="preserve">Comments:
</v>
      </c>
      <c r="K56" s="377"/>
      <c r="L56" s="376"/>
      <c r="M56" s="376"/>
      <c r="N56" s="376"/>
      <c r="O56" s="378"/>
      <c r="P56" s="376"/>
      <c r="Q56" s="376"/>
      <c r="R56" s="398"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76"/>
      <c r="T56" s="245"/>
      <c r="U56" s="245"/>
      <c r="V56" s="245"/>
      <c r="W56" s="385"/>
      <c r="X56" s="385"/>
      <c r="Z56" s="397"/>
      <c r="AA56" s="386"/>
    </row>
    <row r="57" spans="1:27" s="244" customFormat="1" ht="140.25" customHeight="1">
      <c r="A57" s="1199" t="s">
        <v>1527</v>
      </c>
      <c r="B57" s="1200"/>
      <c r="C57" s="1200"/>
      <c r="D57" s="1200"/>
      <c r="E57" s="1201"/>
      <c r="F57" s="332">
        <f>E41/E45</f>
        <v>0</v>
      </c>
      <c r="G57" s="1202" t="s">
        <v>1526</v>
      </c>
      <c r="H57" s="1203"/>
      <c r="I57" s="408"/>
      <c r="J57" s="416" t="str">
        <f>G57</f>
        <v xml:space="preserve">Comments:
</v>
      </c>
      <c r="K57" s="377"/>
      <c r="L57" s="376"/>
      <c r="M57" s="376"/>
      <c r="N57" s="376"/>
      <c r="O57" s="378"/>
      <c r="P57" s="376"/>
      <c r="Q57" s="376"/>
      <c r="R57" s="398"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76"/>
      <c r="T57" s="245"/>
      <c r="U57" s="245"/>
      <c r="V57" s="245"/>
      <c r="W57" s="385"/>
      <c r="X57" s="385"/>
      <c r="Z57" s="397"/>
      <c r="AA57" s="386"/>
    </row>
    <row r="58" spans="1:27" s="244" customFormat="1" ht="135">
      <c r="A58" s="1204" t="s">
        <v>1683</v>
      </c>
      <c r="B58" s="1861"/>
      <c r="C58" s="1861"/>
      <c r="D58" s="1861"/>
      <c r="E58" s="1862"/>
      <c r="F58" s="332">
        <f>(E45+E53)/G29</f>
        <v>1.1216352638942999</v>
      </c>
      <c r="G58" s="1202" t="s">
        <v>1746</v>
      </c>
      <c r="H58" s="1203"/>
      <c r="I58" s="408"/>
      <c r="J58" s="416" t="str">
        <f>G58</f>
        <v>Comments: Over 100% because condoms procured during this period were far in excess of requirements for the year under review.</v>
      </c>
      <c r="K58" s="377"/>
      <c r="L58" s="376"/>
      <c r="M58" s="376"/>
      <c r="N58" s="376"/>
      <c r="O58" s="378"/>
      <c r="P58" s="376"/>
      <c r="Q58" s="376"/>
      <c r="R58" s="398"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76"/>
      <c r="T58" s="245"/>
      <c r="U58" s="245"/>
      <c r="V58" s="245"/>
      <c r="W58" s="385"/>
      <c r="X58" s="385"/>
      <c r="Z58" s="397"/>
      <c r="AA58" s="386"/>
    </row>
    <row r="59" spans="1:27" s="244" customFormat="1" ht="60">
      <c r="A59" s="1205" t="s">
        <v>1530</v>
      </c>
      <c r="B59" s="1206"/>
      <c r="C59" s="1206"/>
      <c r="D59" s="1206"/>
      <c r="E59" s="1207"/>
      <c r="F59" s="1036"/>
      <c r="G59" s="1202" t="s">
        <v>1526</v>
      </c>
      <c r="H59" s="1203"/>
      <c r="I59" s="408"/>
      <c r="J59" s="416" t="str">
        <f>G59</f>
        <v xml:space="preserve">Comments:
</v>
      </c>
      <c r="K59" s="377"/>
      <c r="L59" s="376"/>
      <c r="M59" s="376"/>
      <c r="N59" s="376"/>
      <c r="O59" s="378"/>
      <c r="P59" s="376"/>
      <c r="Q59" s="376"/>
      <c r="R59" s="398" t="str">
        <f>A59</f>
        <v>B13. If B12 did not calculate automatically, please answer the following question:
Was there a funding gap for public sector contraceptives in the last complete fiscal year?
(Please select from the dropdown list.)</v>
      </c>
      <c r="S59" s="376"/>
      <c r="T59" s="245"/>
      <c r="U59" s="245"/>
      <c r="V59" s="245"/>
      <c r="W59" s="385"/>
      <c r="X59" s="385"/>
      <c r="Z59" s="397"/>
      <c r="AA59" s="386"/>
    </row>
    <row r="60" spans="1:27" s="234" customFormat="1">
      <c r="A60" s="333"/>
      <c r="B60" s="334"/>
      <c r="C60" s="334"/>
      <c r="D60" s="335"/>
      <c r="E60" s="336"/>
      <c r="F60" s="336"/>
      <c r="G60" s="337"/>
      <c r="H60" s="338"/>
      <c r="I60" s="415"/>
      <c r="J60" s="407"/>
      <c r="K60" s="377">
        <f>A60</f>
        <v>0</v>
      </c>
      <c r="L60" s="376"/>
      <c r="M60" s="376"/>
      <c r="N60" s="376"/>
      <c r="O60" s="378"/>
      <c r="P60" s="376"/>
      <c r="Q60" s="376"/>
      <c r="R60" s="376"/>
      <c r="S60" s="376"/>
      <c r="T60" s="245"/>
      <c r="U60" s="245"/>
      <c r="V60" s="245"/>
      <c r="W60" s="385"/>
      <c r="X60" s="385"/>
      <c r="Z60" s="237"/>
      <c r="AA60" s="386"/>
    </row>
    <row r="61" spans="1:27" s="244" customFormat="1" ht="45">
      <c r="A61" s="1179" t="s">
        <v>1684</v>
      </c>
      <c r="B61" s="1163"/>
      <c r="C61" s="1163"/>
      <c r="D61" s="1163"/>
      <c r="E61" s="1164"/>
      <c r="F61" s="1223" t="s">
        <v>437</v>
      </c>
      <c r="G61" s="1224"/>
      <c r="H61" s="1225"/>
      <c r="I61" s="417"/>
      <c r="J61" s="407"/>
      <c r="K61" s="377"/>
      <c r="L61" s="376"/>
      <c r="M61" s="376"/>
      <c r="N61" s="376"/>
      <c r="O61" s="376"/>
      <c r="P61" s="376"/>
      <c r="Q61" s="377" t="str">
        <f>F61</f>
        <v>Third-party agent (e.g., UNFPA, Crown Agents)</v>
      </c>
      <c r="R61" s="398" t="str">
        <f>A61</f>
        <v>B14. If the government financed any contraceptive procurement in the most recent complete fiscal year, which entity conducted the procurement(s)? (Please select from the dropdown.)</v>
      </c>
      <c r="S61" s="376"/>
      <c r="T61" s="245"/>
      <c r="U61" s="245"/>
      <c r="V61" s="245"/>
      <c r="W61" s="385"/>
      <c r="X61" s="385"/>
      <c r="Z61" s="397"/>
      <c r="AA61" s="386"/>
    </row>
    <row r="62" spans="1:27" s="244" customFormat="1">
      <c r="A62" s="291"/>
      <c r="B62" s="1163" t="s">
        <v>1532</v>
      </c>
      <c r="C62" s="1163"/>
      <c r="D62" s="1163"/>
      <c r="E62" s="1163"/>
      <c r="F62" s="1170" t="s">
        <v>401</v>
      </c>
      <c r="G62" s="1171"/>
      <c r="H62" s="1172"/>
      <c r="I62" s="408"/>
      <c r="J62" s="407"/>
      <c r="K62" s="377"/>
      <c r="L62" s="376"/>
      <c r="M62" s="418">
        <f>E62</f>
        <v>0</v>
      </c>
      <c r="N62" s="376"/>
      <c r="O62" s="376"/>
      <c r="P62" s="376"/>
      <c r="Q62" s="377" t="str">
        <f>F62</f>
        <v>UNFPA</v>
      </c>
      <c r="R62" s="378" t="str">
        <f>B62</f>
        <v>a. Specify entity</v>
      </c>
      <c r="S62" s="376"/>
      <c r="T62" s="245"/>
      <c r="U62" s="245"/>
      <c r="V62" s="245"/>
      <c r="W62" s="385"/>
      <c r="X62" s="385"/>
      <c r="Z62" s="397"/>
      <c r="AA62" s="386"/>
    </row>
    <row r="63" spans="1:27" s="244" customFormat="1" ht="30.75" customHeight="1">
      <c r="A63" s="991"/>
      <c r="B63" s="990"/>
      <c r="C63" s="1163" t="s">
        <v>1533</v>
      </c>
      <c r="D63" s="1163"/>
      <c r="E63" s="1164"/>
      <c r="F63" s="1223" t="s">
        <v>399</v>
      </c>
      <c r="G63" s="1224"/>
      <c r="H63" s="1225"/>
      <c r="I63" s="408"/>
      <c r="J63" s="407"/>
      <c r="K63" s="377"/>
      <c r="L63" s="376"/>
      <c r="M63" s="376"/>
      <c r="N63" s="376"/>
      <c r="O63" s="376"/>
      <c r="P63" s="376"/>
      <c r="Q63" s="377" t="str">
        <f>F63</f>
        <v>No</v>
      </c>
      <c r="R63" s="378" t="str">
        <f>C63</f>
        <v>i. Is this a parastatal? (i.e., a company established and contracted by the government to undertake commercial activities on behalf of the government)</v>
      </c>
      <c r="S63" s="376"/>
      <c r="T63" s="245"/>
      <c r="U63" s="245"/>
      <c r="V63" s="245"/>
      <c r="W63" s="385"/>
      <c r="X63" s="385"/>
      <c r="Z63" s="397"/>
      <c r="AA63" s="386"/>
    </row>
    <row r="64" spans="1:27" s="244" customFormat="1" ht="45">
      <c r="A64" s="1179" t="s">
        <v>1534</v>
      </c>
      <c r="B64" s="1163"/>
      <c r="C64" s="1164"/>
      <c r="D64" s="1170"/>
      <c r="E64" s="1171"/>
      <c r="F64" s="1171"/>
      <c r="G64" s="1171"/>
      <c r="H64" s="1172"/>
      <c r="I64" s="394"/>
      <c r="J64" s="407"/>
      <c r="K64" s="377" t="str">
        <f>A64</f>
        <v xml:space="preserve">B15. Please note any additional comments about finance and procurement.
</v>
      </c>
      <c r="L64" s="376"/>
      <c r="M64" s="376"/>
      <c r="N64" s="376"/>
      <c r="O64" s="377">
        <f>D64</f>
        <v>0</v>
      </c>
      <c r="P64" s="376"/>
      <c r="Q64" s="376"/>
      <c r="R64" s="377"/>
      <c r="S64" s="376"/>
      <c r="T64" s="245"/>
      <c r="U64" s="245"/>
      <c r="V64" s="245"/>
      <c r="W64" s="385"/>
      <c r="X64" s="385"/>
      <c r="Z64" s="397"/>
      <c r="AA64" s="386"/>
    </row>
    <row r="65" spans="1:27" s="244" customFormat="1" ht="16.5" customHeight="1" thickBot="1">
      <c r="A65" s="1213" t="s">
        <v>133</v>
      </c>
      <c r="B65" s="1214"/>
      <c r="C65" s="1214"/>
      <c r="D65" s="1214"/>
      <c r="E65" s="1214"/>
      <c r="F65" s="1214"/>
      <c r="G65" s="1214"/>
      <c r="H65" s="339"/>
      <c r="I65" s="388"/>
      <c r="J65" s="407"/>
      <c r="K65" s="377"/>
      <c r="L65" s="376"/>
      <c r="M65" s="376"/>
      <c r="N65" s="376"/>
      <c r="O65" s="376"/>
      <c r="P65" s="376"/>
      <c r="Q65" s="376"/>
      <c r="R65" s="377"/>
      <c r="S65" s="376"/>
      <c r="T65" s="245"/>
      <c r="U65" s="245"/>
      <c r="V65" s="245"/>
      <c r="W65" s="385"/>
      <c r="X65" s="385"/>
      <c r="Z65" s="397"/>
      <c r="AA65" s="386"/>
    </row>
    <row r="66" spans="1:27" s="244" customFormat="1" ht="45" customHeight="1">
      <c r="A66" s="1215" t="s">
        <v>1685</v>
      </c>
      <c r="B66" s="1216"/>
      <c r="C66" s="1216"/>
      <c r="D66" s="1216"/>
      <c r="E66" s="1216"/>
      <c r="F66" s="1216"/>
      <c r="G66" s="1216"/>
      <c r="H66" s="1217"/>
      <c r="I66" s="419"/>
      <c r="J66" s="407"/>
      <c r="K66" s="377"/>
      <c r="L66" s="376"/>
      <c r="M66" s="376"/>
      <c r="N66" s="376"/>
      <c r="O66" s="376"/>
      <c r="P66" s="376"/>
      <c r="Q66" s="376"/>
      <c r="R66" s="377"/>
      <c r="S66" s="376"/>
      <c r="T66" s="245"/>
      <c r="U66" s="245"/>
      <c r="V66" s="245"/>
      <c r="W66" s="385"/>
      <c r="X66" s="410"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397"/>
      <c r="AA66" s="386"/>
    </row>
    <row r="67" spans="1:27" s="261" customFormat="1" ht="15.75">
      <c r="A67" s="1218" t="s">
        <v>1536</v>
      </c>
      <c r="B67" s="1219"/>
      <c r="C67" s="1220"/>
      <c r="D67" s="1221" t="s">
        <v>1537</v>
      </c>
      <c r="E67" s="1222"/>
      <c r="F67" s="340" t="s">
        <v>1538</v>
      </c>
      <c r="G67" s="341" t="s">
        <v>1539</v>
      </c>
      <c r="H67" s="342" t="s">
        <v>1540</v>
      </c>
      <c r="I67" s="420"/>
      <c r="J67" s="421"/>
      <c r="K67" s="377" t="str">
        <f>A67</f>
        <v>Contraceptive Method</v>
      </c>
      <c r="L67" s="238"/>
      <c r="M67" s="238"/>
      <c r="N67" s="238"/>
      <c r="O67" s="238"/>
      <c r="P67" s="238"/>
      <c r="Q67" s="238"/>
      <c r="R67" s="403"/>
      <c r="S67" s="238"/>
      <c r="T67" s="422"/>
      <c r="U67" s="422"/>
      <c r="V67" s="422"/>
      <c r="W67" s="423"/>
      <c r="X67" s="423"/>
      <c r="Z67" s="424"/>
      <c r="AA67" s="386"/>
    </row>
    <row r="68" spans="1:27" s="244" customFormat="1" ht="30">
      <c r="A68" s="343"/>
      <c r="B68" s="1226" t="s">
        <v>1686</v>
      </c>
      <c r="C68" s="1227"/>
      <c r="D68" s="1336" t="s">
        <v>395</v>
      </c>
      <c r="E68" s="1336"/>
      <c r="F68" s="999" t="s">
        <v>395</v>
      </c>
      <c r="G68" s="999" t="s">
        <v>395</v>
      </c>
      <c r="H68" s="228" t="s">
        <v>395</v>
      </c>
      <c r="I68" s="394"/>
      <c r="J68" s="407"/>
      <c r="K68" s="377" t="str">
        <f t="shared" ref="K68:K79" si="2">B68</f>
        <v>a. Combined oral contraceptives (estrogen + progestin - for  example, LoFemenol, Microgynon)</v>
      </c>
      <c r="L68" s="376"/>
      <c r="M68" s="376"/>
      <c r="N68" s="376"/>
      <c r="O68" s="376"/>
      <c r="P68" s="376"/>
      <c r="Q68" s="376"/>
      <c r="R68" s="377"/>
      <c r="S68" s="376"/>
      <c r="T68" s="245"/>
      <c r="U68" s="245"/>
      <c r="V68" s="245"/>
      <c r="W68" s="385"/>
      <c r="X68" s="385"/>
      <c r="Z68" s="397"/>
      <c r="AA68" s="386"/>
    </row>
    <row r="69" spans="1:27" s="244" customFormat="1">
      <c r="A69" s="344"/>
      <c r="B69" s="1226" t="s">
        <v>1687</v>
      </c>
      <c r="C69" s="1227"/>
      <c r="D69" s="1336" t="s">
        <v>395</v>
      </c>
      <c r="E69" s="1336"/>
      <c r="F69" s="999" t="s">
        <v>395</v>
      </c>
      <c r="G69" s="999" t="s">
        <v>395</v>
      </c>
      <c r="H69" s="228" t="s">
        <v>395</v>
      </c>
      <c r="I69" s="394"/>
      <c r="J69" s="407"/>
      <c r="K69" s="377" t="str">
        <f t="shared" si="2"/>
        <v>b. Progestin-only pills (for example, Ovrette, Microlut)</v>
      </c>
      <c r="L69" s="376"/>
      <c r="M69" s="376"/>
      <c r="N69" s="376"/>
      <c r="O69" s="376"/>
      <c r="P69" s="376"/>
      <c r="Q69" s="376"/>
      <c r="R69" s="377"/>
      <c r="S69" s="376"/>
      <c r="T69" s="245"/>
      <c r="U69" s="245"/>
      <c r="V69" s="245"/>
      <c r="W69" s="385"/>
      <c r="X69" s="385"/>
      <c r="Z69" s="397"/>
      <c r="AA69" s="386"/>
    </row>
    <row r="70" spans="1:27" s="244" customFormat="1">
      <c r="A70" s="344"/>
      <c r="B70" s="1226" t="s">
        <v>1688</v>
      </c>
      <c r="C70" s="1227"/>
      <c r="D70" s="1336" t="s">
        <v>395</v>
      </c>
      <c r="E70" s="1336"/>
      <c r="F70" s="999" t="s">
        <v>395</v>
      </c>
      <c r="G70" s="999" t="s">
        <v>395</v>
      </c>
      <c r="H70" s="228" t="s">
        <v>395</v>
      </c>
      <c r="I70" s="394"/>
      <c r="J70" s="407"/>
      <c r="K70" s="377" t="str">
        <f t="shared" si="2"/>
        <v>c. Injectables (for example, DepoProvera, Noristerat)</v>
      </c>
      <c r="L70" s="376"/>
      <c r="M70" s="376"/>
      <c r="N70" s="376"/>
      <c r="O70" s="376"/>
      <c r="P70" s="376"/>
      <c r="Q70" s="376"/>
      <c r="R70" s="377"/>
      <c r="S70" s="376"/>
      <c r="T70" s="245"/>
      <c r="U70" s="245"/>
      <c r="V70" s="245"/>
      <c r="W70" s="385"/>
      <c r="X70" s="385"/>
      <c r="Z70" s="397"/>
      <c r="AA70" s="386"/>
    </row>
    <row r="71" spans="1:27" s="244" customFormat="1">
      <c r="A71" s="344"/>
      <c r="B71" s="1226" t="s">
        <v>1689</v>
      </c>
      <c r="C71" s="1227"/>
      <c r="D71" s="1336" t="s">
        <v>395</v>
      </c>
      <c r="E71" s="1336"/>
      <c r="F71" s="999" t="s">
        <v>395</v>
      </c>
      <c r="G71" s="999" t="s">
        <v>395</v>
      </c>
      <c r="H71" s="228" t="s">
        <v>395</v>
      </c>
      <c r="I71" s="394"/>
      <c r="J71" s="407"/>
      <c r="K71" s="377" t="str">
        <f t="shared" si="2"/>
        <v>d. Implants (for example, Jadelle, Implanon)</v>
      </c>
      <c r="L71" s="376"/>
      <c r="M71" s="376"/>
      <c r="N71" s="376"/>
      <c r="O71" s="376"/>
      <c r="P71" s="376"/>
      <c r="Q71" s="376"/>
      <c r="R71" s="377"/>
      <c r="S71" s="376"/>
      <c r="T71" s="245"/>
      <c r="U71" s="245"/>
      <c r="V71" s="245"/>
      <c r="W71" s="385"/>
      <c r="X71" s="385"/>
      <c r="Z71" s="397"/>
      <c r="AA71" s="386"/>
    </row>
    <row r="72" spans="1:27" s="244" customFormat="1">
      <c r="A72" s="344"/>
      <c r="B72" s="1226" t="s">
        <v>1690</v>
      </c>
      <c r="C72" s="1227"/>
      <c r="D72" s="1336" t="s">
        <v>395</v>
      </c>
      <c r="E72" s="1336"/>
      <c r="F72" s="999" t="s">
        <v>395</v>
      </c>
      <c r="G72" s="999" t="s">
        <v>395</v>
      </c>
      <c r="H72" s="228" t="s">
        <v>395</v>
      </c>
      <c r="I72" s="394"/>
      <c r="J72" s="407"/>
      <c r="K72" s="377" t="str">
        <f t="shared" si="2"/>
        <v>e. Intrauterine devices (IUDs) (for example, Optima Copper T)</v>
      </c>
      <c r="L72" s="376"/>
      <c r="M72" s="376"/>
      <c r="N72" s="376"/>
      <c r="O72" s="376"/>
      <c r="P72" s="376"/>
      <c r="Q72" s="376"/>
      <c r="R72" s="377"/>
      <c r="S72" s="376"/>
      <c r="T72" s="245"/>
      <c r="U72" s="245"/>
      <c r="V72" s="245"/>
      <c r="W72" s="385"/>
      <c r="X72" s="385"/>
      <c r="Z72" s="397"/>
      <c r="AA72" s="386"/>
    </row>
    <row r="73" spans="1:27" s="244" customFormat="1">
      <c r="A73" s="344"/>
      <c r="B73" s="1226" t="s">
        <v>1546</v>
      </c>
      <c r="C73" s="1227"/>
      <c r="D73" s="1336" t="s">
        <v>395</v>
      </c>
      <c r="E73" s="1336"/>
      <c r="F73" s="999" t="s">
        <v>395</v>
      </c>
      <c r="G73" s="999" t="s">
        <v>395</v>
      </c>
      <c r="H73" s="228" t="s">
        <v>395</v>
      </c>
      <c r="I73" s="394"/>
      <c r="J73" s="407"/>
      <c r="K73" s="377" t="str">
        <f t="shared" si="2"/>
        <v>f. Male condoms</v>
      </c>
      <c r="L73" s="376"/>
      <c r="M73" s="376"/>
      <c r="N73" s="376"/>
      <c r="O73" s="376"/>
      <c r="P73" s="376"/>
      <c r="Q73" s="376"/>
      <c r="R73" s="377"/>
      <c r="S73" s="376"/>
      <c r="T73" s="245"/>
      <c r="U73" s="245"/>
      <c r="V73" s="245"/>
      <c r="W73" s="385"/>
      <c r="X73" s="385"/>
      <c r="Z73" s="397"/>
      <c r="AA73" s="386"/>
    </row>
    <row r="74" spans="1:27" s="244" customFormat="1">
      <c r="A74" s="344"/>
      <c r="B74" s="1226" t="s">
        <v>1547</v>
      </c>
      <c r="C74" s="1227"/>
      <c r="D74" s="1336" t="s">
        <v>395</v>
      </c>
      <c r="E74" s="1336"/>
      <c r="F74" s="999" t="s">
        <v>395</v>
      </c>
      <c r="G74" s="999" t="s">
        <v>395</v>
      </c>
      <c r="H74" s="228" t="s">
        <v>395</v>
      </c>
      <c r="I74" s="394"/>
      <c r="J74" s="407"/>
      <c r="K74" s="377" t="str">
        <f t="shared" si="2"/>
        <v>g. Female condoms</v>
      </c>
      <c r="L74" s="376"/>
      <c r="M74" s="376"/>
      <c r="N74" s="376"/>
      <c r="O74" s="376"/>
      <c r="P74" s="376"/>
      <c r="Q74" s="376"/>
      <c r="R74" s="377"/>
      <c r="S74" s="376"/>
      <c r="T74" s="245"/>
      <c r="U74" s="245"/>
      <c r="V74" s="245"/>
      <c r="W74" s="385"/>
      <c r="X74" s="385"/>
      <c r="Z74" s="397"/>
      <c r="AA74" s="386"/>
    </row>
    <row r="75" spans="1:27" s="244" customFormat="1">
      <c r="A75" s="344"/>
      <c r="B75" s="1226" t="s">
        <v>1691</v>
      </c>
      <c r="C75" s="1227"/>
      <c r="D75" s="1336" t="s">
        <v>395</v>
      </c>
      <c r="E75" s="1336"/>
      <c r="F75" s="999" t="s">
        <v>395</v>
      </c>
      <c r="G75" s="999" t="s">
        <v>395</v>
      </c>
      <c r="H75" s="228" t="s">
        <v>395</v>
      </c>
      <c r="I75" s="394"/>
      <c r="J75" s="407"/>
      <c r="K75" s="377" t="str">
        <f t="shared" si="2"/>
        <v>h. Emergency contraceptive pills (for example, Postinor)</v>
      </c>
      <c r="L75" s="376"/>
      <c r="M75" s="376"/>
      <c r="N75" s="376"/>
      <c r="O75" s="376"/>
      <c r="P75" s="376"/>
      <c r="Q75" s="376"/>
      <c r="R75" s="377"/>
      <c r="S75" s="376"/>
      <c r="T75" s="245"/>
      <c r="U75" s="245"/>
      <c r="V75" s="245"/>
      <c r="W75" s="385"/>
      <c r="X75" s="385"/>
      <c r="Z75" s="397"/>
      <c r="AA75" s="386"/>
    </row>
    <row r="76" spans="1:27" s="244" customFormat="1">
      <c r="A76" s="344"/>
      <c r="B76" s="1226" t="s">
        <v>1692</v>
      </c>
      <c r="C76" s="1227"/>
      <c r="D76" s="1336" t="s">
        <v>399</v>
      </c>
      <c r="E76" s="1336"/>
      <c r="F76" s="999" t="s">
        <v>395</v>
      </c>
      <c r="G76" s="999" t="s">
        <v>395</v>
      </c>
      <c r="H76" s="228" t="s">
        <v>399</v>
      </c>
      <c r="I76" s="394"/>
      <c r="J76" s="407"/>
      <c r="K76" s="377" t="str">
        <f t="shared" si="2"/>
        <v>i. Long-acting permanent method for males (vasectomy)</v>
      </c>
      <c r="L76" s="376"/>
      <c r="M76" s="376"/>
      <c r="N76" s="376"/>
      <c r="O76" s="376"/>
      <c r="P76" s="376"/>
      <c r="Q76" s="376"/>
      <c r="R76" s="377"/>
      <c r="S76" s="376"/>
      <c r="T76" s="245"/>
      <c r="U76" s="245"/>
      <c r="V76" s="245"/>
      <c r="W76" s="385"/>
      <c r="X76" s="385"/>
      <c r="Z76" s="397"/>
      <c r="AA76" s="386"/>
    </row>
    <row r="77" spans="1:27" s="244" customFormat="1">
      <c r="A77" s="344"/>
      <c r="B77" s="1226" t="s">
        <v>1693</v>
      </c>
      <c r="C77" s="1227"/>
      <c r="D77" s="1336" t="s">
        <v>395</v>
      </c>
      <c r="E77" s="1336"/>
      <c r="F77" s="999" t="s">
        <v>395</v>
      </c>
      <c r="G77" s="999" t="s">
        <v>395</v>
      </c>
      <c r="H77" s="228" t="s">
        <v>399</v>
      </c>
      <c r="I77" s="394"/>
      <c r="J77" s="407"/>
      <c r="K77" s="377" t="str">
        <f t="shared" si="2"/>
        <v>j. Long-acting permanent method for females (tubal ligation)</v>
      </c>
      <c r="L77" s="376"/>
      <c r="M77" s="376"/>
      <c r="N77" s="376"/>
      <c r="O77" s="376"/>
      <c r="P77" s="376"/>
      <c r="Q77" s="376"/>
      <c r="R77" s="377"/>
      <c r="S77" s="376"/>
      <c r="T77" s="245"/>
      <c r="U77" s="245"/>
      <c r="V77" s="245"/>
      <c r="W77" s="385"/>
      <c r="X77" s="385"/>
      <c r="Z77" s="397"/>
      <c r="AA77" s="386"/>
    </row>
    <row r="78" spans="1:27" s="244" customFormat="1">
      <c r="A78" s="344"/>
      <c r="B78" s="1226" t="s">
        <v>1551</v>
      </c>
      <c r="C78" s="1227"/>
      <c r="D78" s="1336" t="s">
        <v>399</v>
      </c>
      <c r="E78" s="1336"/>
      <c r="F78" s="999" t="s">
        <v>395</v>
      </c>
      <c r="G78" s="999" t="s">
        <v>399</v>
      </c>
      <c r="H78" s="228" t="s">
        <v>399</v>
      </c>
      <c r="I78" s="394"/>
      <c r="J78" s="407"/>
      <c r="K78" s="377" t="str">
        <f t="shared" si="2"/>
        <v>k. CycleBeads</v>
      </c>
      <c r="L78" s="376"/>
      <c r="M78" s="376"/>
      <c r="N78" s="376"/>
      <c r="O78" s="376"/>
      <c r="P78" s="376"/>
      <c r="Q78" s="376"/>
      <c r="R78" s="377"/>
      <c r="S78" s="376"/>
      <c r="T78" s="245"/>
      <c r="U78" s="245"/>
      <c r="V78" s="245"/>
      <c r="W78" s="385"/>
      <c r="X78" s="385"/>
      <c r="Z78" s="397"/>
      <c r="AA78" s="386"/>
    </row>
    <row r="79" spans="1:27" s="244" customFormat="1" ht="45">
      <c r="A79" s="345"/>
      <c r="B79" s="1229" t="s">
        <v>1694</v>
      </c>
      <c r="C79" s="1230"/>
      <c r="D79" s="1336"/>
      <c r="E79" s="1336"/>
      <c r="F79" s="999"/>
      <c r="G79" s="999"/>
      <c r="H79" s="228"/>
      <c r="I79" s="394"/>
      <c r="J79" s="407"/>
      <c r="K79" s="377" t="str">
        <f t="shared" si="2"/>
        <v>l. Other contraceptive methods - specify 
(Please provide the name of the other contraceptive(s) offered, by sector.)</v>
      </c>
      <c r="L79" s="376"/>
      <c r="M79" s="376"/>
      <c r="N79" s="376"/>
      <c r="O79" s="376"/>
      <c r="P79" s="376"/>
      <c r="Q79" s="376"/>
      <c r="R79" s="377"/>
      <c r="S79" s="376"/>
      <c r="T79" s="245"/>
      <c r="U79" s="245"/>
      <c r="V79" s="245"/>
      <c r="W79" s="385"/>
      <c r="X79" s="385"/>
      <c r="Z79" s="397"/>
      <c r="AA79" s="386"/>
    </row>
    <row r="80" spans="1:27" s="244" customFormat="1" ht="60.75" thickBot="1">
      <c r="A80" s="1183" t="s">
        <v>1553</v>
      </c>
      <c r="B80" s="1184"/>
      <c r="C80" s="1185"/>
      <c r="D80" s="1608" t="s">
        <v>705</v>
      </c>
      <c r="E80" s="1609"/>
      <c r="F80" s="1609"/>
      <c r="G80" s="1609"/>
      <c r="H80" s="1610"/>
      <c r="I80" s="394"/>
      <c r="J80" s="407"/>
      <c r="K80" s="377" t="str">
        <f>A80</f>
        <v>C2. Please note any comments about the commodities offered.</v>
      </c>
      <c r="L80" s="376"/>
      <c r="M80" s="376"/>
      <c r="N80" s="376"/>
      <c r="O80" s="377" t="str">
        <f>D80</f>
        <v>CycleBeads are a recent addition introduced in early 2012 on a pilot basis in two districts each under the three Focus Region Health Project (FRHP) managed regions;  DKT intends to market IUDs once registration processes are completed in the country.</v>
      </c>
      <c r="P80" s="376"/>
      <c r="Q80" s="376"/>
      <c r="R80" s="377"/>
      <c r="S80" s="376"/>
      <c r="T80" s="245"/>
      <c r="U80" s="245"/>
      <c r="V80" s="245"/>
      <c r="W80" s="385"/>
      <c r="X80" s="385"/>
      <c r="Z80" s="397"/>
      <c r="AA80" s="386"/>
    </row>
    <row r="81" spans="1:28" s="262" customFormat="1" ht="16.5" customHeight="1" thickBot="1">
      <c r="A81" s="1239" t="s">
        <v>1554</v>
      </c>
      <c r="B81" s="1240"/>
      <c r="C81" s="1240"/>
      <c r="D81" s="1240"/>
      <c r="E81" s="1240"/>
      <c r="F81" s="1240"/>
      <c r="G81" s="1240"/>
      <c r="H81" s="346"/>
      <c r="I81" s="388"/>
      <c r="J81" s="421"/>
      <c r="K81" s="377"/>
      <c r="L81" s="238"/>
      <c r="M81" s="238"/>
      <c r="N81" s="238"/>
      <c r="O81" s="238"/>
      <c r="P81" s="238"/>
      <c r="Q81" s="238"/>
      <c r="R81" s="403"/>
      <c r="S81" s="238"/>
      <c r="T81" s="422"/>
      <c r="U81" s="422"/>
      <c r="V81" s="422"/>
      <c r="W81" s="423"/>
      <c r="X81" s="423"/>
      <c r="Z81" s="425"/>
      <c r="AA81" s="386"/>
    </row>
    <row r="82" spans="1:28" s="244" customFormat="1" ht="30" customHeight="1">
      <c r="A82" s="1190" t="s">
        <v>1695</v>
      </c>
      <c r="B82" s="1177"/>
      <c r="C82" s="1177"/>
      <c r="D82" s="1177"/>
      <c r="E82" s="1177"/>
      <c r="F82" s="1177"/>
      <c r="G82" s="1182"/>
      <c r="H82" s="243" t="s">
        <v>395</v>
      </c>
      <c r="I82" s="426" t="str">
        <f>A82</f>
        <v>D1. Is there a contraceptive security or reproductive health commodity security strategy or is contraceptive security explicitly included in a country strategy? (Please select from the dropdown list.)</v>
      </c>
      <c r="J82" s="407"/>
      <c r="K82" s="377"/>
      <c r="L82" s="376"/>
      <c r="M82" s="376"/>
      <c r="N82" s="376"/>
      <c r="O82" s="376"/>
      <c r="P82" s="376"/>
      <c r="Q82" s="376"/>
      <c r="R82" s="377"/>
      <c r="S82" s="376"/>
      <c r="T82" s="245"/>
      <c r="U82" s="245"/>
      <c r="V82" s="245"/>
      <c r="W82" s="385"/>
      <c r="X82" s="385"/>
      <c r="Z82" s="397"/>
      <c r="AA82" s="386"/>
    </row>
    <row r="83" spans="1:28" s="244" customFormat="1" ht="15.75" thickBot="1">
      <c r="A83" s="1241" t="s">
        <v>1556</v>
      </c>
      <c r="B83" s="1242"/>
      <c r="C83" s="1242"/>
      <c r="D83" s="347"/>
      <c r="E83" s="347"/>
      <c r="F83" s="347"/>
      <c r="G83" s="347"/>
      <c r="H83" s="348"/>
      <c r="I83" s="427"/>
      <c r="J83" s="407"/>
      <c r="K83" s="377"/>
      <c r="L83" s="376"/>
      <c r="M83" s="376"/>
      <c r="N83" s="376"/>
      <c r="O83" s="376"/>
      <c r="P83" s="376"/>
      <c r="Q83" s="376"/>
      <c r="R83" s="377"/>
      <c r="S83" s="376"/>
      <c r="T83" s="245"/>
      <c r="U83" s="245"/>
      <c r="V83" s="245"/>
      <c r="W83" s="385"/>
      <c r="X83" s="385"/>
      <c r="Z83" s="397"/>
      <c r="AA83" s="386"/>
    </row>
    <row r="84" spans="1:28" s="244" customFormat="1" ht="64.5" customHeight="1">
      <c r="A84" s="1243"/>
      <c r="B84" s="1245" t="s">
        <v>1557</v>
      </c>
      <c r="C84" s="1246"/>
      <c r="D84" s="1246" t="s">
        <v>1696</v>
      </c>
      <c r="E84" s="1246"/>
      <c r="F84" s="993" t="s">
        <v>1559</v>
      </c>
      <c r="G84" s="1246" t="s">
        <v>1560</v>
      </c>
      <c r="H84" s="1247"/>
      <c r="I84" s="426"/>
      <c r="J84" s="416" t="str">
        <f>G84</f>
        <v>Is the contraceptive security strategy being implemented?</v>
      </c>
      <c r="K84" s="377" t="str">
        <f>B84</f>
        <v>Strategy name</v>
      </c>
      <c r="L84" s="376"/>
      <c r="M84" s="398">
        <f>E84</f>
        <v>0</v>
      </c>
      <c r="N84" s="376"/>
      <c r="O84" s="376"/>
      <c r="P84" s="376"/>
      <c r="Q84" s="376"/>
      <c r="R84" s="377"/>
      <c r="S84" s="377" t="str">
        <f>D84</f>
        <v>Years Covered (including strategy updates)</v>
      </c>
      <c r="T84" s="245"/>
      <c r="U84" s="245"/>
      <c r="V84" s="245"/>
      <c r="W84" s="385"/>
      <c r="X84" s="385"/>
      <c r="Z84" s="397"/>
      <c r="AA84" s="386"/>
    </row>
    <row r="85" spans="1:28" s="244" customFormat="1" ht="30.75" thickBot="1">
      <c r="A85" s="1244"/>
      <c r="B85" s="349" t="s">
        <v>1561</v>
      </c>
      <c r="C85" s="1017" t="s">
        <v>706</v>
      </c>
      <c r="D85" s="1473" t="s">
        <v>496</v>
      </c>
      <c r="E85" s="1474"/>
      <c r="F85" s="987" t="s">
        <v>395</v>
      </c>
      <c r="G85" s="1269" t="s">
        <v>395</v>
      </c>
      <c r="H85" s="1475"/>
      <c r="I85" s="426"/>
      <c r="J85" s="416" t="str">
        <f>G85</f>
        <v>Yes</v>
      </c>
      <c r="K85" s="377" t="str">
        <f>B85</f>
        <v>a</v>
      </c>
      <c r="L85" s="376"/>
      <c r="M85" s="398">
        <f>E85</f>
        <v>0</v>
      </c>
      <c r="N85" s="376"/>
      <c r="O85" s="376"/>
      <c r="P85" s="376"/>
      <c r="Q85" s="376"/>
      <c r="R85" s="377"/>
      <c r="S85" s="377" t="str">
        <f>D85</f>
        <v>2011-2016</v>
      </c>
      <c r="T85" s="245"/>
      <c r="U85" s="245"/>
      <c r="V85" s="245"/>
      <c r="W85" s="385"/>
      <c r="X85" s="385"/>
      <c r="Z85" s="397"/>
      <c r="AA85" s="386"/>
    </row>
    <row r="86" spans="1:28" s="244" customFormat="1" ht="28.5" customHeight="1">
      <c r="A86" s="1180" t="s">
        <v>193</v>
      </c>
      <c r="B86" s="1181"/>
      <c r="C86" s="1181"/>
      <c r="D86" s="1181"/>
      <c r="E86" s="1181"/>
      <c r="F86" s="1670" t="s">
        <v>395</v>
      </c>
      <c r="G86" s="1671"/>
      <c r="H86" s="1672"/>
      <c r="I86" s="426"/>
      <c r="J86" s="416"/>
      <c r="K86" s="377"/>
      <c r="L86" s="376"/>
      <c r="M86" s="376"/>
      <c r="N86" s="376"/>
      <c r="O86" s="376"/>
      <c r="P86" s="376"/>
      <c r="Q86" s="378" t="str">
        <f>F86</f>
        <v>Yes</v>
      </c>
      <c r="R86" s="377" t="str">
        <f>A86</f>
        <v>D2. Are any family planning commodities subject to duties, import taxes, or other fees?</v>
      </c>
      <c r="S86" s="376"/>
      <c r="T86" s="245"/>
      <c r="U86" s="245"/>
      <c r="V86" s="245"/>
      <c r="W86" s="385"/>
      <c r="X86" s="385"/>
      <c r="Z86" s="397"/>
      <c r="AA86" s="386"/>
    </row>
    <row r="87" spans="1:28" s="244" customFormat="1" ht="30">
      <c r="A87" s="291"/>
      <c r="B87" s="1163" t="s">
        <v>1562</v>
      </c>
      <c r="C87" s="1163"/>
      <c r="D87" s="1164"/>
      <c r="E87" s="1262" t="s">
        <v>707</v>
      </c>
      <c r="F87" s="1332"/>
      <c r="G87" s="1332"/>
      <c r="H87" s="1263"/>
      <c r="I87" s="426"/>
      <c r="J87" s="416"/>
      <c r="K87" s="377"/>
      <c r="L87" s="376"/>
      <c r="M87" s="398"/>
      <c r="N87" s="398" t="str">
        <f>E87</f>
        <v>All sectors</v>
      </c>
      <c r="O87" s="376"/>
      <c r="P87" s="377" t="str">
        <f>B87</f>
        <v>a. If yes, for which sectors (public, NGO, social marketing, commercial)?</v>
      </c>
      <c r="Q87" s="376"/>
      <c r="R87" s="377"/>
      <c r="S87" s="376"/>
      <c r="T87" s="245"/>
      <c r="U87" s="245"/>
      <c r="V87" s="245"/>
      <c r="W87" s="385"/>
      <c r="X87" s="385"/>
      <c r="Z87" s="397"/>
      <c r="AA87" s="386"/>
    </row>
    <row r="88" spans="1:28" s="244" customFormat="1">
      <c r="A88" s="291"/>
      <c r="B88" s="1163" t="s">
        <v>1563</v>
      </c>
      <c r="C88" s="1163"/>
      <c r="D88" s="1164"/>
      <c r="E88" s="1262" t="s">
        <v>708</v>
      </c>
      <c r="F88" s="1332"/>
      <c r="G88" s="1332"/>
      <c r="H88" s="1263"/>
      <c r="I88" s="426"/>
      <c r="J88" s="416"/>
      <c r="K88" s="377"/>
      <c r="L88" s="376"/>
      <c r="M88" s="398"/>
      <c r="N88" s="398" t="str">
        <f>E88</f>
        <v>Approximately 2% of the total cost</v>
      </c>
      <c r="O88" s="376"/>
      <c r="P88" s="377" t="str">
        <f>B88</f>
        <v>b. If yes, how much are the duties, taxes, or fees?</v>
      </c>
      <c r="Q88" s="376"/>
      <c r="R88" s="377"/>
      <c r="S88" s="376"/>
      <c r="T88" s="245"/>
      <c r="U88" s="245"/>
      <c r="V88" s="245"/>
      <c r="W88" s="385"/>
      <c r="X88" s="385"/>
      <c r="Z88" s="397"/>
      <c r="AA88" s="386"/>
    </row>
    <row r="89" spans="1:28" s="244" customFormat="1" ht="30" customHeight="1">
      <c r="A89" s="1179" t="s">
        <v>1697</v>
      </c>
      <c r="B89" s="1163"/>
      <c r="C89" s="1163"/>
      <c r="D89" s="1163"/>
      <c r="E89" s="1163"/>
      <c r="F89" s="1163"/>
      <c r="G89" s="1164"/>
      <c r="H89" s="227" t="s">
        <v>395</v>
      </c>
      <c r="I89" s="426" t="str">
        <f>A89</f>
        <v>D3. Are there policies that hinder the ability of the private sector (commercial sector, NGOs, or social marketing) to provide contraceptive methods (for example: price controls, distribution limitations, taxes/duties, advertising bans, etc.)?</v>
      </c>
      <c r="J89" s="416"/>
      <c r="K89" s="377"/>
      <c r="L89" s="376"/>
      <c r="M89" s="376"/>
      <c r="N89" s="376"/>
      <c r="O89" s="376"/>
      <c r="P89" s="377"/>
      <c r="Q89" s="376"/>
      <c r="R89" s="377"/>
      <c r="S89" s="376"/>
      <c r="T89" s="245"/>
      <c r="U89" s="245"/>
      <c r="V89" s="245"/>
      <c r="W89" s="385"/>
      <c r="X89" s="385"/>
      <c r="Z89" s="397"/>
      <c r="AA89" s="386"/>
    </row>
    <row r="90" spans="1:28" s="244" customFormat="1" ht="45">
      <c r="A90" s="291"/>
      <c r="B90" s="1163" t="s">
        <v>1565</v>
      </c>
      <c r="C90" s="1163"/>
      <c r="D90" s="1262" t="s">
        <v>709</v>
      </c>
      <c r="E90" s="1332"/>
      <c r="F90" s="1332"/>
      <c r="G90" s="1332"/>
      <c r="H90" s="1263"/>
      <c r="I90" s="426"/>
      <c r="J90" s="416"/>
      <c r="K90" s="377" t="str">
        <f>B90</f>
        <v>a. If yes, describe the policies.</v>
      </c>
      <c r="L90" s="376"/>
      <c r="M90" s="376"/>
      <c r="N90" s="428"/>
      <c r="O90" s="378" t="str">
        <f>D90</f>
        <v>National laws/regulations limit the advertisement of class A and B medicines and clinical procedures to specialized/professional journals only. These medicines include hormonal contraceptives.</v>
      </c>
      <c r="P90" s="377"/>
      <c r="Q90" s="376"/>
      <c r="R90" s="376"/>
      <c r="S90" s="376"/>
      <c r="T90" s="245"/>
      <c r="U90" s="245"/>
      <c r="V90" s="245"/>
      <c r="W90" s="385"/>
      <c r="X90" s="385"/>
      <c r="Z90" s="397"/>
      <c r="AA90" s="386"/>
    </row>
    <row r="91" spans="1:28" s="244" customFormat="1" ht="30" customHeight="1">
      <c r="A91" s="1179" t="s">
        <v>1698</v>
      </c>
      <c r="B91" s="1163"/>
      <c r="C91" s="1163"/>
      <c r="D91" s="1163"/>
      <c r="E91" s="1163"/>
      <c r="F91" s="1163"/>
      <c r="G91" s="1164"/>
      <c r="H91" s="302" t="s">
        <v>395</v>
      </c>
      <c r="I91" s="426" t="str">
        <f>A91</f>
        <v>D4. Are there policies that enable the private sector (commercial sector, NGOs, or social marketing) to provide contraceptive methods?</v>
      </c>
      <c r="J91" s="416"/>
      <c r="K91" s="377"/>
      <c r="L91" s="376"/>
      <c r="M91" s="376"/>
      <c r="N91" s="376"/>
      <c r="O91" s="376"/>
      <c r="P91" s="377"/>
      <c r="Q91" s="376"/>
      <c r="R91" s="377"/>
      <c r="S91" s="376"/>
      <c r="T91" s="245"/>
      <c r="U91" s="245"/>
      <c r="V91" s="245"/>
      <c r="W91" s="385"/>
      <c r="X91" s="385"/>
      <c r="Z91" s="397"/>
      <c r="AA91" s="386"/>
    </row>
    <row r="92" spans="1:28" s="244" customFormat="1" ht="45">
      <c r="A92" s="291"/>
      <c r="B92" s="1163" t="s">
        <v>1565</v>
      </c>
      <c r="C92" s="1163"/>
      <c r="D92" s="1673" t="s">
        <v>710</v>
      </c>
      <c r="E92" s="1674"/>
      <c r="F92" s="1674"/>
      <c r="G92" s="1674"/>
      <c r="H92" s="1675"/>
      <c r="I92" s="426"/>
      <c r="J92" s="416"/>
      <c r="K92" s="377" t="str">
        <f>B92</f>
        <v>a. If yes, describe the policies.</v>
      </c>
      <c r="L92" s="376"/>
      <c r="M92" s="376"/>
      <c r="N92" s="428"/>
      <c r="O92" s="378" t="str">
        <f>D92</f>
        <v>Inclusion of contraceptives on the Essential Medicines List and the registration policies enacted by the Food and Drug Board permit contraceptive registration and sale by brand.</v>
      </c>
      <c r="P92" s="377"/>
      <c r="Q92" s="376"/>
      <c r="R92" s="376"/>
      <c r="S92" s="376"/>
      <c r="T92" s="245"/>
      <c r="U92" s="245"/>
      <c r="V92" s="245"/>
      <c r="W92" s="385"/>
      <c r="X92" s="385"/>
      <c r="Z92" s="397"/>
      <c r="AA92" s="38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430"/>
      <c r="J94" s="431" t="str">
        <f t="shared" ref="J94:J102" si="3">G94</f>
        <v>Note the lowest level provider that is allowed to sell or dispense the method in the private sector</v>
      </c>
      <c r="K94" s="377"/>
      <c r="L94" s="376"/>
      <c r="M94" s="398"/>
      <c r="N94" s="376"/>
      <c r="O94" s="377"/>
      <c r="P94" s="377"/>
      <c r="Q94" s="376"/>
      <c r="R94" s="376"/>
      <c r="S94" s="376"/>
      <c r="T94" s="432" t="str">
        <f t="shared" ref="T94:T102" si="4">D94</f>
        <v>Note the lowest level provider that is allowed to sell or dispense the method in the public sector</v>
      </c>
      <c r="U94" s="433"/>
      <c r="V94" s="245"/>
      <c r="W94" s="385"/>
      <c r="X94" s="385"/>
      <c r="Z94" s="397"/>
      <c r="AA94" s="386"/>
    </row>
    <row r="95" spans="1:28" s="244" customFormat="1" ht="15" customHeight="1">
      <c r="A95" s="263"/>
      <c r="B95" s="221" t="s">
        <v>1561</v>
      </c>
      <c r="C95" s="217" t="s">
        <v>1571</v>
      </c>
      <c r="D95" s="1259" t="s">
        <v>414</v>
      </c>
      <c r="E95" s="1260"/>
      <c r="F95" s="1261"/>
      <c r="G95" s="1262" t="s">
        <v>414</v>
      </c>
      <c r="H95" s="1263"/>
      <c r="I95" s="434"/>
      <c r="J95" s="416" t="str">
        <f t="shared" si="3"/>
        <v>Community health worker</v>
      </c>
      <c r="K95" s="377"/>
      <c r="L95" s="376"/>
      <c r="M95" s="398"/>
      <c r="N95" s="376"/>
      <c r="O95" s="377"/>
      <c r="P95" s="377"/>
      <c r="Q95" s="376"/>
      <c r="R95" s="376"/>
      <c r="S95" s="376"/>
      <c r="T95" s="432" t="str">
        <f t="shared" si="4"/>
        <v>Community health worker</v>
      </c>
      <c r="U95" s="433"/>
      <c r="V95" s="245"/>
      <c r="W95" s="385"/>
      <c r="X95" s="385"/>
      <c r="Z95" s="397"/>
      <c r="AA95" s="386"/>
    </row>
    <row r="96" spans="1:28" s="244" customFormat="1" ht="15" customHeight="1">
      <c r="A96" s="263"/>
      <c r="B96" s="221" t="s">
        <v>1572</v>
      </c>
      <c r="C96" s="218" t="s">
        <v>1573</v>
      </c>
      <c r="D96" s="1259" t="s">
        <v>453</v>
      </c>
      <c r="E96" s="1260"/>
      <c r="F96" s="1261"/>
      <c r="G96" s="1262" t="s">
        <v>453</v>
      </c>
      <c r="H96" s="1263"/>
      <c r="I96" s="434"/>
      <c r="J96" s="416" t="str">
        <f t="shared" si="3"/>
        <v>Auxiliary nurse</v>
      </c>
      <c r="K96" s="377"/>
      <c r="L96" s="376"/>
      <c r="M96" s="398"/>
      <c r="N96" s="376"/>
      <c r="O96" s="377"/>
      <c r="P96" s="377"/>
      <c r="Q96" s="376"/>
      <c r="R96" s="376"/>
      <c r="S96" s="376"/>
      <c r="T96" s="432" t="str">
        <f t="shared" si="4"/>
        <v>Auxiliary nurse</v>
      </c>
      <c r="U96" s="433"/>
      <c r="V96" s="245"/>
      <c r="W96" s="385"/>
      <c r="X96" s="385"/>
      <c r="Z96" s="397"/>
      <c r="AA96" s="386"/>
    </row>
    <row r="97" spans="1:27" s="244" customFormat="1" ht="15" customHeight="1">
      <c r="A97" s="263"/>
      <c r="B97" s="221" t="s">
        <v>1574</v>
      </c>
      <c r="C97" s="218" t="s">
        <v>1575</v>
      </c>
      <c r="D97" s="1259" t="s">
        <v>453</v>
      </c>
      <c r="E97" s="1260"/>
      <c r="F97" s="1261"/>
      <c r="G97" s="1262" t="s">
        <v>453</v>
      </c>
      <c r="H97" s="1263"/>
      <c r="I97" s="434"/>
      <c r="J97" s="416" t="str">
        <f t="shared" si="3"/>
        <v>Auxiliary nurse</v>
      </c>
      <c r="K97" s="377"/>
      <c r="L97" s="376"/>
      <c r="M97" s="398"/>
      <c r="N97" s="376"/>
      <c r="O97" s="377"/>
      <c r="P97" s="377"/>
      <c r="Q97" s="376"/>
      <c r="R97" s="376"/>
      <c r="S97" s="376"/>
      <c r="T97" s="432" t="str">
        <f t="shared" si="4"/>
        <v>Auxiliary nurse</v>
      </c>
      <c r="U97" s="433"/>
      <c r="V97" s="245"/>
      <c r="W97" s="385"/>
      <c r="X97" s="385"/>
      <c r="Z97" s="397"/>
      <c r="AA97" s="386"/>
    </row>
    <row r="98" spans="1:27" s="244" customFormat="1" ht="15" customHeight="1">
      <c r="A98" s="263"/>
      <c r="B98" s="220" t="s">
        <v>1576</v>
      </c>
      <c r="C98" s="218" t="s">
        <v>1577</v>
      </c>
      <c r="D98" s="1259" t="s">
        <v>527</v>
      </c>
      <c r="E98" s="1260"/>
      <c r="F98" s="1261"/>
      <c r="G98" s="1262" t="s">
        <v>527</v>
      </c>
      <c r="H98" s="1263"/>
      <c r="I98" s="434"/>
      <c r="J98" s="416" t="str">
        <f t="shared" si="3"/>
        <v>Midwife</v>
      </c>
      <c r="K98" s="377"/>
      <c r="L98" s="376"/>
      <c r="M98" s="398"/>
      <c r="N98" s="376"/>
      <c r="O98" s="377"/>
      <c r="P98" s="377"/>
      <c r="Q98" s="376"/>
      <c r="R98" s="376"/>
      <c r="S98" s="376"/>
      <c r="T98" s="432" t="str">
        <f t="shared" si="4"/>
        <v>Midwife</v>
      </c>
      <c r="U98" s="433"/>
      <c r="V98" s="245"/>
      <c r="W98" s="385"/>
      <c r="X98" s="385"/>
      <c r="Z98" s="397"/>
      <c r="AA98" s="386"/>
    </row>
    <row r="99" spans="1:27" s="244" customFormat="1" ht="15" customHeight="1">
      <c r="A99" s="263"/>
      <c r="B99" s="221" t="s">
        <v>1578</v>
      </c>
      <c r="C99" s="218" t="s">
        <v>1579</v>
      </c>
      <c r="D99" s="1259" t="s">
        <v>414</v>
      </c>
      <c r="E99" s="1260"/>
      <c r="F99" s="1261"/>
      <c r="G99" s="1262" t="s">
        <v>414</v>
      </c>
      <c r="H99" s="1263"/>
      <c r="I99" s="434"/>
      <c r="J99" s="416" t="str">
        <f t="shared" si="3"/>
        <v>Community health worker</v>
      </c>
      <c r="K99" s="377"/>
      <c r="L99" s="376"/>
      <c r="M99" s="398"/>
      <c r="N99" s="376"/>
      <c r="O99" s="377"/>
      <c r="P99" s="377"/>
      <c r="Q99" s="376"/>
      <c r="R99" s="376"/>
      <c r="S99" s="376"/>
      <c r="T99" s="432" t="str">
        <f t="shared" si="4"/>
        <v>Community health worker</v>
      </c>
      <c r="U99" s="433"/>
      <c r="V99" s="245"/>
      <c r="W99" s="385"/>
      <c r="X99" s="385"/>
      <c r="Z99" s="397"/>
      <c r="AA99" s="386"/>
    </row>
    <row r="100" spans="1:27" s="244" customFormat="1" ht="15" customHeight="1">
      <c r="A100" s="263"/>
      <c r="B100" s="221" t="s">
        <v>1580</v>
      </c>
      <c r="C100" s="218" t="s">
        <v>1581</v>
      </c>
      <c r="D100" s="1259" t="s">
        <v>414</v>
      </c>
      <c r="E100" s="1260"/>
      <c r="F100" s="1261"/>
      <c r="G100" s="1262" t="s">
        <v>414</v>
      </c>
      <c r="H100" s="1263"/>
      <c r="I100" s="434"/>
      <c r="J100" s="416" t="str">
        <f t="shared" si="3"/>
        <v>Community health worker</v>
      </c>
      <c r="K100" s="377"/>
      <c r="L100" s="376"/>
      <c r="M100" s="398"/>
      <c r="N100" s="376"/>
      <c r="O100" s="377"/>
      <c r="P100" s="377"/>
      <c r="Q100" s="376"/>
      <c r="R100" s="376"/>
      <c r="S100" s="376"/>
      <c r="T100" s="432" t="str">
        <f t="shared" si="4"/>
        <v>Community health worker</v>
      </c>
      <c r="U100" s="433"/>
      <c r="V100" s="245"/>
      <c r="W100" s="385"/>
      <c r="X100" s="385"/>
      <c r="Z100" s="397"/>
      <c r="AA100" s="386"/>
    </row>
    <row r="101" spans="1:27" s="244" customFormat="1" ht="15" customHeight="1">
      <c r="A101" s="263"/>
      <c r="B101" s="221" t="s">
        <v>1582</v>
      </c>
      <c r="C101" s="218" t="s">
        <v>1583</v>
      </c>
      <c r="D101" s="1259" t="s">
        <v>415</v>
      </c>
      <c r="E101" s="1260"/>
      <c r="F101" s="1261"/>
      <c r="G101" s="1262" t="s">
        <v>415</v>
      </c>
      <c r="H101" s="1263"/>
      <c r="I101" s="434"/>
      <c r="J101" s="416" t="str">
        <f t="shared" si="3"/>
        <v>Doctor</v>
      </c>
      <c r="K101" s="377"/>
      <c r="L101" s="376"/>
      <c r="M101" s="398"/>
      <c r="N101" s="376"/>
      <c r="O101" s="377"/>
      <c r="P101" s="377"/>
      <c r="Q101" s="376"/>
      <c r="R101" s="376"/>
      <c r="S101" s="376"/>
      <c r="T101" s="432" t="str">
        <f t="shared" si="4"/>
        <v>Doctor</v>
      </c>
      <c r="U101" s="433"/>
      <c r="V101" s="245"/>
      <c r="W101" s="385"/>
      <c r="X101" s="385"/>
      <c r="Z101" s="397"/>
      <c r="AA101" s="386"/>
    </row>
    <row r="102" spans="1:27" s="244" customFormat="1" ht="15" customHeight="1" thickBot="1">
      <c r="A102" s="263"/>
      <c r="B102" s="222" t="s">
        <v>1584</v>
      </c>
      <c r="C102" s="219" t="s">
        <v>1585</v>
      </c>
      <c r="D102" s="1269" t="s">
        <v>414</v>
      </c>
      <c r="E102" s="1270"/>
      <c r="F102" s="1271"/>
      <c r="G102" s="1272" t="s">
        <v>406</v>
      </c>
      <c r="H102" s="1273"/>
      <c r="I102" s="434"/>
      <c r="J102" s="416" t="str">
        <f t="shared" si="3"/>
        <v>Not applicable</v>
      </c>
      <c r="K102" s="377"/>
      <c r="L102" s="376"/>
      <c r="M102" s="398"/>
      <c r="N102" s="376"/>
      <c r="O102" s="377"/>
      <c r="P102" s="377"/>
      <c r="Q102" s="376"/>
      <c r="R102" s="376"/>
      <c r="S102" s="376"/>
      <c r="T102" s="432" t="str">
        <f t="shared" si="4"/>
        <v>Community health worker</v>
      </c>
      <c r="U102" s="433"/>
      <c r="V102" s="245"/>
      <c r="W102" s="385"/>
      <c r="X102" s="385"/>
      <c r="Z102" s="397"/>
      <c r="AA102" s="386"/>
    </row>
    <row r="103" spans="1:27" s="244" customFormat="1" ht="75">
      <c r="A103" s="1186" t="s">
        <v>1586</v>
      </c>
      <c r="B103" s="1274"/>
      <c r="C103" s="1275"/>
      <c r="D103" s="1276"/>
      <c r="E103" s="1277"/>
      <c r="F103" s="1277"/>
      <c r="G103" s="1277"/>
      <c r="H103" s="1278"/>
      <c r="I103" s="394"/>
      <c r="J103" s="407"/>
      <c r="K103" s="37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76"/>
      <c r="M103" s="376"/>
      <c r="N103" s="376"/>
      <c r="O103" s="377">
        <f>D103</f>
        <v>0</v>
      </c>
      <c r="P103" s="376"/>
      <c r="Q103" s="376"/>
      <c r="R103" s="377"/>
      <c r="S103" s="376"/>
      <c r="T103" s="435"/>
      <c r="U103" s="245"/>
      <c r="V103" s="245"/>
      <c r="W103" s="385"/>
      <c r="X103" s="385"/>
      <c r="Z103" s="397"/>
      <c r="AA103" s="386"/>
    </row>
    <row r="104" spans="1:27" s="352" customFormat="1" ht="15.75" thickBot="1">
      <c r="A104" s="1279"/>
      <c r="B104" s="1280"/>
      <c r="C104" s="1280"/>
      <c r="D104" s="1280"/>
      <c r="E104" s="1280"/>
      <c r="F104" s="1280"/>
      <c r="G104" s="1280"/>
      <c r="H104" s="1281"/>
      <c r="I104" s="436"/>
      <c r="J104" s="437"/>
      <c r="K104" s="438">
        <f>C104</f>
        <v>0</v>
      </c>
      <c r="L104" s="438"/>
      <c r="M104" s="438"/>
      <c r="N104" s="438"/>
      <c r="O104" s="438"/>
      <c r="P104" s="438"/>
      <c r="Q104" s="438"/>
      <c r="R104" s="438"/>
      <c r="S104" s="438"/>
      <c r="T104" s="438"/>
      <c r="U104" s="438"/>
      <c r="V104" s="438"/>
      <c r="W104" s="439"/>
      <c r="X104" s="439"/>
      <c r="AA104" s="440"/>
    </row>
    <row r="105" spans="1:27" s="244" customFormat="1" ht="45" customHeight="1">
      <c r="A105" s="1160" t="s">
        <v>218</v>
      </c>
      <c r="B105" s="1161"/>
      <c r="C105" s="1161"/>
      <c r="D105" s="353" t="s">
        <v>1587</v>
      </c>
      <c r="E105" s="1282" t="s">
        <v>1588</v>
      </c>
      <c r="F105" s="1283"/>
      <c r="G105" s="1284"/>
      <c r="H105" s="354" t="s">
        <v>1589</v>
      </c>
      <c r="I105" s="420"/>
      <c r="J105" s="416"/>
      <c r="K105" s="377" t="str">
        <f>A105</f>
        <v>D7. Does the country have laws, regulations, or policies that make it difficult for the following sub-populations to access effective family planning services?</v>
      </c>
      <c r="L105" s="376"/>
      <c r="M105" s="376"/>
      <c r="N105" s="376"/>
      <c r="O105" s="377"/>
      <c r="P105" s="376"/>
      <c r="Q105" s="376"/>
      <c r="R105" s="376"/>
      <c r="S105" s="376"/>
      <c r="T105" s="245"/>
      <c r="U105" s="245"/>
      <c r="V105" s="433" t="str">
        <f>E105</f>
        <v xml:space="preserve">If yes, describe laws/regulations/policies affecting access </v>
      </c>
      <c r="W105" s="385"/>
      <c r="X105" s="385"/>
      <c r="Z105" s="397"/>
      <c r="AA105" s="386"/>
    </row>
    <row r="106" spans="1:27" s="244" customFormat="1">
      <c r="A106" s="291"/>
      <c r="B106" s="1163" t="s">
        <v>1590</v>
      </c>
      <c r="C106" s="1163"/>
      <c r="D106" s="229" t="s">
        <v>399</v>
      </c>
      <c r="E106" s="1165"/>
      <c r="F106" s="1166"/>
      <c r="G106" s="1264"/>
      <c r="H106" s="302"/>
      <c r="I106" s="417"/>
      <c r="J106" s="416"/>
      <c r="K106" s="377" t="str">
        <f>B106</f>
        <v>a. Unmarried people</v>
      </c>
      <c r="L106" s="376"/>
      <c r="M106" s="398">
        <f>E106</f>
        <v>0</v>
      </c>
      <c r="N106" s="376"/>
      <c r="O106" s="377"/>
      <c r="P106" s="376"/>
      <c r="Q106" s="376"/>
      <c r="R106" s="376"/>
      <c r="S106" s="376"/>
      <c r="T106" s="245"/>
      <c r="U106" s="245"/>
      <c r="V106" s="433">
        <f>E106</f>
        <v>0</v>
      </c>
      <c r="W106" s="385"/>
      <c r="X106" s="385"/>
      <c r="Z106" s="397"/>
      <c r="AA106" s="386"/>
    </row>
    <row r="107" spans="1:27" s="244" customFormat="1" ht="30">
      <c r="A107" s="291"/>
      <c r="B107" s="1163" t="s">
        <v>1591</v>
      </c>
      <c r="C107" s="1163"/>
      <c r="D107" s="229" t="s">
        <v>395</v>
      </c>
      <c r="E107" s="1165" t="s">
        <v>711</v>
      </c>
      <c r="F107" s="1166"/>
      <c r="G107" s="1264"/>
      <c r="H107" s="302" t="s">
        <v>395</v>
      </c>
      <c r="I107" s="417"/>
      <c r="J107" s="416"/>
      <c r="K107" s="377" t="str">
        <f>B107</f>
        <v>b. Young people</v>
      </c>
      <c r="L107" s="376"/>
      <c r="M107" s="398" t="str">
        <f>E107</f>
        <v>Education policy limits access for in-school young persons</v>
      </c>
      <c r="N107" s="376"/>
      <c r="O107" s="377"/>
      <c r="P107" s="376"/>
      <c r="Q107" s="376"/>
      <c r="R107" s="376"/>
      <c r="S107" s="376"/>
      <c r="T107" s="245"/>
      <c r="U107" s="245"/>
      <c r="V107" s="433" t="str">
        <f>E107</f>
        <v>Education policy limits access for in-school young persons</v>
      </c>
      <c r="W107" s="385"/>
      <c r="X107" s="385"/>
      <c r="Z107" s="397"/>
      <c r="AA107" s="386"/>
    </row>
    <row r="108" spans="1:27" s="244" customFormat="1" ht="15.75" thickBot="1">
      <c r="A108" s="355"/>
      <c r="B108" s="1265" t="s">
        <v>1592</v>
      </c>
      <c r="C108" s="1265"/>
      <c r="D108" s="264" t="s">
        <v>399</v>
      </c>
      <c r="E108" s="1266"/>
      <c r="F108" s="1267"/>
      <c r="G108" s="1268"/>
      <c r="H108" s="370"/>
      <c r="I108" s="417"/>
      <c r="J108" s="416"/>
      <c r="K108" s="377" t="str">
        <f>B108</f>
        <v>c. Other</v>
      </c>
      <c r="L108" s="376"/>
      <c r="M108" s="398">
        <f>E108</f>
        <v>0</v>
      </c>
      <c r="N108" s="376"/>
      <c r="O108" s="377"/>
      <c r="P108" s="376"/>
      <c r="Q108" s="376"/>
      <c r="R108" s="376"/>
      <c r="S108" s="376"/>
      <c r="T108" s="245"/>
      <c r="U108" s="245"/>
      <c r="V108" s="433">
        <f>E108</f>
        <v>0</v>
      </c>
      <c r="W108" s="385"/>
      <c r="X108" s="385"/>
      <c r="Z108" s="397"/>
      <c r="AA108" s="386"/>
    </row>
    <row r="109" spans="1:27" s="247" customFormat="1">
      <c r="A109" s="1279"/>
      <c r="B109" s="1280"/>
      <c r="C109" s="1280"/>
      <c r="D109" s="1280"/>
      <c r="E109" s="1280"/>
      <c r="F109" s="1280"/>
      <c r="G109" s="1280"/>
      <c r="H109" s="1281"/>
      <c r="I109" s="427"/>
      <c r="J109" s="416"/>
      <c r="K109" s="382">
        <f>C109</f>
        <v>0</v>
      </c>
      <c r="L109" s="383"/>
      <c r="M109" s="383"/>
      <c r="N109" s="383"/>
      <c r="O109" s="382"/>
      <c r="P109" s="383"/>
      <c r="Q109" s="383"/>
      <c r="R109" s="383"/>
      <c r="S109" s="383"/>
      <c r="T109" s="383"/>
      <c r="U109" s="383"/>
      <c r="V109" s="383"/>
      <c r="W109" s="400"/>
      <c r="X109" s="400"/>
      <c r="AA109" s="440"/>
    </row>
    <row r="110" spans="1:27" s="244" customFormat="1" ht="45">
      <c r="A110" s="1179" t="s">
        <v>1699</v>
      </c>
      <c r="B110" s="1163"/>
      <c r="C110" s="1163"/>
      <c r="D110" s="1163"/>
      <c r="E110" s="1163"/>
      <c r="F110" s="1163"/>
      <c r="G110" s="1163"/>
      <c r="H110" s="1197"/>
      <c r="I110" s="420"/>
      <c r="J110" s="416"/>
      <c r="K110" s="377"/>
      <c r="L110" s="376"/>
      <c r="M110" s="376"/>
      <c r="N110" s="376"/>
      <c r="O110" s="377"/>
      <c r="P110" s="376"/>
      <c r="Q110" s="376"/>
      <c r="R110" s="376"/>
      <c r="S110" s="376"/>
      <c r="T110" s="245"/>
      <c r="U110" s="245"/>
      <c r="V110" s="245"/>
      <c r="W110" s="385"/>
      <c r="X110" s="384" t="str">
        <f>A110</f>
        <v xml:space="preserve">D8. Are there charges* to the client in the public sector for family planning:
*(This question refers to charges by policy, not under-the-table charges.)
</v>
      </c>
      <c r="Z110" s="397"/>
      <c r="AA110" s="386"/>
    </row>
    <row r="111" spans="1:27" s="244" customFormat="1" ht="15" customHeight="1">
      <c r="A111" s="291"/>
      <c r="B111" s="1163" t="s">
        <v>1594</v>
      </c>
      <c r="C111" s="1163"/>
      <c r="D111" s="1163"/>
      <c r="E111" s="1163"/>
      <c r="F111" s="1164"/>
      <c r="G111" s="1259" t="s">
        <v>395</v>
      </c>
      <c r="H111" s="1331"/>
      <c r="I111" s="434"/>
      <c r="J111" s="416" t="str">
        <f>G111</f>
        <v>Yes</v>
      </c>
      <c r="K111" s="377"/>
      <c r="L111" s="376"/>
      <c r="M111" s="376"/>
      <c r="N111" s="376"/>
      <c r="O111" s="377"/>
      <c r="P111" s="376"/>
      <c r="Q111" s="376"/>
      <c r="R111" s="376"/>
      <c r="S111" s="376"/>
      <c r="T111" s="245"/>
      <c r="U111" s="245"/>
      <c r="V111" s="245"/>
      <c r="W111" s="385"/>
      <c r="X111" s="385"/>
      <c r="Y111" s="410" t="str">
        <f>B111</f>
        <v>a. Services?</v>
      </c>
      <c r="Z111" s="397"/>
      <c r="AA111" s="386"/>
    </row>
    <row r="112" spans="1:27" s="244" customFormat="1" ht="15" customHeight="1">
      <c r="A112" s="291"/>
      <c r="B112" s="1163" t="s">
        <v>1595</v>
      </c>
      <c r="C112" s="1163"/>
      <c r="D112" s="1163"/>
      <c r="E112" s="1163"/>
      <c r="F112" s="1164"/>
      <c r="G112" s="1259" t="s">
        <v>395</v>
      </c>
      <c r="H112" s="1331"/>
      <c r="I112" s="434"/>
      <c r="J112" s="416" t="str">
        <f>G112</f>
        <v>Yes</v>
      </c>
      <c r="K112" s="377"/>
      <c r="L112" s="376"/>
      <c r="M112" s="376"/>
      <c r="N112" s="376"/>
      <c r="O112" s="377"/>
      <c r="P112" s="376"/>
      <c r="Q112" s="376"/>
      <c r="R112" s="376"/>
      <c r="S112" s="376"/>
      <c r="T112" s="245"/>
      <c r="U112" s="245"/>
      <c r="V112" s="245"/>
      <c r="W112" s="385"/>
      <c r="X112" s="385"/>
      <c r="Y112" s="410" t="str">
        <f>B112</f>
        <v>b. Commodities?</v>
      </c>
      <c r="Z112" s="397"/>
      <c r="AA112" s="386"/>
    </row>
    <row r="113" spans="1:27" s="244" customFormat="1" ht="15" customHeight="1">
      <c r="A113" s="291"/>
      <c r="B113" s="1163" t="s">
        <v>1596</v>
      </c>
      <c r="C113" s="1163"/>
      <c r="D113" s="1163"/>
      <c r="E113" s="1163"/>
      <c r="F113" s="1164"/>
      <c r="G113" s="1259" t="s">
        <v>399</v>
      </c>
      <c r="H113" s="1331"/>
      <c r="I113" s="434"/>
      <c r="J113" s="416" t="str">
        <f>G113</f>
        <v>No</v>
      </c>
      <c r="K113" s="377"/>
      <c r="L113" s="376"/>
      <c r="M113" s="376"/>
      <c r="N113" s="376"/>
      <c r="O113" s="377"/>
      <c r="P113" s="376"/>
      <c r="Q113" s="376"/>
      <c r="R113" s="376"/>
      <c r="S113" s="376"/>
      <c r="T113" s="245"/>
      <c r="U113" s="245"/>
      <c r="V113" s="245"/>
      <c r="W113" s="385"/>
      <c r="X113" s="385"/>
      <c r="Y113" s="410" t="str">
        <f>B113</f>
        <v>c. If yes, are there exemptions for people who cannot afford to pay?</v>
      </c>
      <c r="Z113" s="397"/>
      <c r="AA113" s="386"/>
    </row>
    <row r="114" spans="1:27" s="244" customFormat="1">
      <c r="A114" s="291"/>
      <c r="B114" s="318"/>
      <c r="C114" s="319" t="s">
        <v>1597</v>
      </c>
      <c r="D114" s="1165" t="s">
        <v>406</v>
      </c>
      <c r="E114" s="1166"/>
      <c r="F114" s="1166"/>
      <c r="G114" s="1166"/>
      <c r="H114" s="1167"/>
      <c r="I114" s="434"/>
      <c r="J114" s="416"/>
      <c r="K114" s="377" t="str">
        <f>C114</f>
        <v>i. If yes, describe the exemptions.</v>
      </c>
      <c r="L114" s="376"/>
      <c r="M114" s="376"/>
      <c r="N114" s="428"/>
      <c r="O114" s="378" t="str">
        <f>D114</f>
        <v>Not applicable</v>
      </c>
      <c r="P114" s="376"/>
      <c r="Q114" s="376"/>
      <c r="R114" s="376"/>
      <c r="S114" s="376"/>
      <c r="T114" s="245"/>
      <c r="U114" s="245"/>
      <c r="V114" s="245"/>
      <c r="W114" s="385"/>
      <c r="X114" s="385"/>
      <c r="Z114" s="397"/>
      <c r="AA114" s="386"/>
    </row>
    <row r="115" spans="1:27" s="265" customFormat="1" ht="30">
      <c r="A115" s="1179" t="s">
        <v>1598</v>
      </c>
      <c r="B115" s="1163"/>
      <c r="C115" s="1163"/>
      <c r="D115" s="1163"/>
      <c r="E115" s="1163"/>
      <c r="F115" s="1163"/>
      <c r="G115" s="1163"/>
      <c r="H115" s="1197"/>
      <c r="I115" s="238"/>
      <c r="J115" s="441"/>
      <c r="K115" s="377"/>
      <c r="L115" s="377"/>
      <c r="M115" s="376"/>
      <c r="N115" s="376"/>
      <c r="O115" s="377"/>
      <c r="P115" s="376"/>
      <c r="R115" s="376"/>
      <c r="S115" s="389"/>
      <c r="T115" s="390"/>
      <c r="U115" s="390"/>
      <c r="V115" s="390"/>
      <c r="W115" s="391"/>
      <c r="X115" s="384" t="str">
        <f>A115</f>
        <v>D9. Are the following contraceptives included in the country's National Essential Medicine List (NEML) or other equivalent priority list? (for example, the National Medical Device List)</v>
      </c>
      <c r="Z115" s="442"/>
      <c r="AA115" s="386"/>
    </row>
    <row r="116" spans="1:27" s="265" customFormat="1" ht="15.75" customHeight="1">
      <c r="A116" s="356"/>
      <c r="B116" s="1163" t="s">
        <v>1599</v>
      </c>
      <c r="C116" s="1163"/>
      <c r="D116" s="1163"/>
      <c r="E116" s="1163"/>
      <c r="F116" s="1164"/>
      <c r="G116" s="1259" t="s">
        <v>395</v>
      </c>
      <c r="H116" s="1331"/>
      <c r="I116" s="238"/>
      <c r="J116" s="416" t="str">
        <f t="shared" ref="J116:J127" si="5">G116</f>
        <v>Yes</v>
      </c>
      <c r="K116" s="377"/>
      <c r="L116" s="377"/>
      <c r="M116" s="376"/>
      <c r="N116" s="376"/>
      <c r="O116" s="377"/>
      <c r="P116" s="376"/>
      <c r="R116" s="376"/>
      <c r="S116" s="389"/>
      <c r="T116" s="390"/>
      <c r="U116" s="390"/>
      <c r="V116" s="390"/>
      <c r="W116" s="391"/>
      <c r="X116" s="391"/>
      <c r="Y116" s="410" t="str">
        <f t="shared" ref="Y116:Y125" si="6">B116</f>
        <v>a. Combined oral contraceptives</v>
      </c>
      <c r="Z116" s="442"/>
      <c r="AA116" s="386"/>
    </row>
    <row r="117" spans="1:27" s="265" customFormat="1" ht="15.75" customHeight="1">
      <c r="A117" s="356"/>
      <c r="B117" s="1163" t="s">
        <v>1600</v>
      </c>
      <c r="C117" s="1163"/>
      <c r="D117" s="1163"/>
      <c r="E117" s="1163"/>
      <c r="F117" s="1164"/>
      <c r="G117" s="1259" t="s">
        <v>395</v>
      </c>
      <c r="H117" s="1331"/>
      <c r="I117" s="238"/>
      <c r="J117" s="416" t="str">
        <f t="shared" si="5"/>
        <v>Yes</v>
      </c>
      <c r="K117" s="377"/>
      <c r="L117" s="377"/>
      <c r="M117" s="376"/>
      <c r="N117" s="376"/>
      <c r="O117" s="377"/>
      <c r="P117" s="376"/>
      <c r="R117" s="376"/>
      <c r="S117" s="389"/>
      <c r="T117" s="390"/>
      <c r="U117" s="390"/>
      <c r="V117" s="390"/>
      <c r="W117" s="391"/>
      <c r="X117" s="391"/>
      <c r="Y117" s="410" t="str">
        <f t="shared" si="6"/>
        <v>b. Progestin-only pills</v>
      </c>
      <c r="Z117" s="442"/>
      <c r="AA117" s="386"/>
    </row>
    <row r="118" spans="1:27" s="265" customFormat="1" ht="15.75" customHeight="1">
      <c r="A118" s="356"/>
      <c r="B118" s="1163" t="s">
        <v>1601</v>
      </c>
      <c r="C118" s="1163"/>
      <c r="D118" s="1163"/>
      <c r="E118" s="1163"/>
      <c r="F118" s="1164"/>
      <c r="G118" s="1259" t="s">
        <v>395</v>
      </c>
      <c r="H118" s="1331"/>
      <c r="I118" s="238"/>
      <c r="J118" s="416" t="str">
        <f t="shared" si="5"/>
        <v>Yes</v>
      </c>
      <c r="K118" s="377"/>
      <c r="L118" s="377"/>
      <c r="M118" s="376"/>
      <c r="N118" s="376"/>
      <c r="O118" s="377"/>
      <c r="P118" s="376"/>
      <c r="R118" s="376"/>
      <c r="S118" s="389"/>
      <c r="T118" s="390"/>
      <c r="U118" s="390"/>
      <c r="V118" s="390"/>
      <c r="W118" s="391"/>
      <c r="X118" s="391"/>
      <c r="Y118" s="410" t="str">
        <f t="shared" si="6"/>
        <v>c. Injectables</v>
      </c>
      <c r="Z118" s="442"/>
      <c r="AA118" s="386"/>
    </row>
    <row r="119" spans="1:27" s="265" customFormat="1" ht="15.75" customHeight="1">
      <c r="A119" s="356"/>
      <c r="B119" s="1163" t="s">
        <v>1602</v>
      </c>
      <c r="C119" s="1163"/>
      <c r="D119" s="1163"/>
      <c r="E119" s="1163"/>
      <c r="F119" s="1164"/>
      <c r="G119" s="1259" t="s">
        <v>395</v>
      </c>
      <c r="H119" s="1331"/>
      <c r="I119" s="238"/>
      <c r="J119" s="416" t="str">
        <f t="shared" si="5"/>
        <v>Yes</v>
      </c>
      <c r="K119" s="377"/>
      <c r="L119" s="377"/>
      <c r="M119" s="376"/>
      <c r="N119" s="376"/>
      <c r="O119" s="377"/>
      <c r="P119" s="376"/>
      <c r="R119" s="376"/>
      <c r="S119" s="389"/>
      <c r="T119" s="390"/>
      <c r="U119" s="390"/>
      <c r="V119" s="390"/>
      <c r="W119" s="391"/>
      <c r="X119" s="391"/>
      <c r="Y119" s="410" t="str">
        <f t="shared" si="6"/>
        <v>d. Implants</v>
      </c>
      <c r="Z119" s="442"/>
      <c r="AA119" s="386"/>
    </row>
    <row r="120" spans="1:27" s="265" customFormat="1" ht="15.75" customHeight="1">
      <c r="A120" s="356"/>
      <c r="B120" s="1163" t="s">
        <v>1603</v>
      </c>
      <c r="C120" s="1163"/>
      <c r="D120" s="1163"/>
      <c r="E120" s="1163"/>
      <c r="F120" s="1164"/>
      <c r="G120" s="1259" t="s">
        <v>395</v>
      </c>
      <c r="H120" s="1331"/>
      <c r="I120" s="238"/>
      <c r="J120" s="416" t="str">
        <f t="shared" si="5"/>
        <v>Yes</v>
      </c>
      <c r="K120" s="377"/>
      <c r="L120" s="377"/>
      <c r="M120" s="376"/>
      <c r="N120" s="376"/>
      <c r="O120" s="377"/>
      <c r="P120" s="376"/>
      <c r="R120" s="376"/>
      <c r="S120" s="389"/>
      <c r="T120" s="390"/>
      <c r="U120" s="390"/>
      <c r="V120" s="390"/>
      <c r="W120" s="391"/>
      <c r="X120" s="391"/>
      <c r="Y120" s="410" t="str">
        <f t="shared" si="6"/>
        <v>e. Intrauterine devices (IUDs)</v>
      </c>
      <c r="Z120" s="442"/>
      <c r="AA120" s="386"/>
    </row>
    <row r="121" spans="1:27" s="265" customFormat="1" ht="15.75" customHeight="1">
      <c r="A121" s="356"/>
      <c r="B121" s="1163" t="s">
        <v>1546</v>
      </c>
      <c r="C121" s="1163"/>
      <c r="D121" s="1163"/>
      <c r="E121" s="1163"/>
      <c r="F121" s="1164"/>
      <c r="G121" s="1259" t="s">
        <v>395</v>
      </c>
      <c r="H121" s="1331"/>
      <c r="I121" s="238"/>
      <c r="J121" s="416" t="str">
        <f t="shared" si="5"/>
        <v>Yes</v>
      </c>
      <c r="K121" s="377"/>
      <c r="L121" s="377"/>
      <c r="M121" s="376"/>
      <c r="N121" s="376"/>
      <c r="O121" s="377"/>
      <c r="P121" s="376"/>
      <c r="R121" s="376"/>
      <c r="S121" s="389"/>
      <c r="T121" s="390"/>
      <c r="U121" s="390"/>
      <c r="V121" s="390"/>
      <c r="W121" s="391"/>
      <c r="X121" s="391"/>
      <c r="Y121" s="410" t="str">
        <f t="shared" si="6"/>
        <v>f. Male condoms</v>
      </c>
      <c r="Z121" s="442"/>
      <c r="AA121" s="386"/>
    </row>
    <row r="122" spans="1:27" s="265" customFormat="1" ht="15.75" customHeight="1">
      <c r="A122" s="356"/>
      <c r="B122" s="1163" t="s">
        <v>1547</v>
      </c>
      <c r="C122" s="1163"/>
      <c r="D122" s="1163"/>
      <c r="E122" s="1163"/>
      <c r="F122" s="1164"/>
      <c r="G122" s="1259" t="s">
        <v>395</v>
      </c>
      <c r="H122" s="1331"/>
      <c r="I122" s="238"/>
      <c r="J122" s="416" t="str">
        <f t="shared" si="5"/>
        <v>Yes</v>
      </c>
      <c r="K122" s="377"/>
      <c r="L122" s="377"/>
      <c r="M122" s="376"/>
      <c r="N122" s="376"/>
      <c r="O122" s="377"/>
      <c r="P122" s="376"/>
      <c r="R122" s="376"/>
      <c r="S122" s="389"/>
      <c r="T122" s="390"/>
      <c r="U122" s="390"/>
      <c r="V122" s="390"/>
      <c r="W122" s="391"/>
      <c r="X122" s="391"/>
      <c r="Y122" s="410" t="str">
        <f t="shared" si="6"/>
        <v>g. Female condoms</v>
      </c>
      <c r="Z122" s="442"/>
      <c r="AA122" s="386"/>
    </row>
    <row r="123" spans="1:27" s="265" customFormat="1" ht="15.75" customHeight="1">
      <c r="A123" s="356"/>
      <c r="B123" s="1163" t="s">
        <v>1604</v>
      </c>
      <c r="C123" s="1163"/>
      <c r="D123" s="1163"/>
      <c r="E123" s="1163"/>
      <c r="F123" s="1164"/>
      <c r="G123" s="1259" t="s">
        <v>395</v>
      </c>
      <c r="H123" s="1331"/>
      <c r="I123" s="238"/>
      <c r="J123" s="416" t="str">
        <f t="shared" si="5"/>
        <v>Yes</v>
      </c>
      <c r="K123" s="377"/>
      <c r="L123" s="377"/>
      <c r="M123" s="376"/>
      <c r="N123" s="376"/>
      <c r="O123" s="377"/>
      <c r="P123" s="376"/>
      <c r="R123" s="376"/>
      <c r="S123" s="389"/>
      <c r="T123" s="390"/>
      <c r="U123" s="390"/>
      <c r="V123" s="390"/>
      <c r="W123" s="391"/>
      <c r="X123" s="391"/>
      <c r="Y123" s="410" t="str">
        <f t="shared" si="6"/>
        <v>h. Emergency contraceptive pills</v>
      </c>
      <c r="Z123" s="442"/>
      <c r="AA123" s="386"/>
    </row>
    <row r="124" spans="1:27" s="265" customFormat="1" ht="15.75" customHeight="1">
      <c r="A124" s="356"/>
      <c r="B124" s="1163" t="s">
        <v>1605</v>
      </c>
      <c r="C124" s="1163"/>
      <c r="D124" s="1163"/>
      <c r="E124" s="1163"/>
      <c r="F124" s="1164"/>
      <c r="G124" s="1259" t="s">
        <v>399</v>
      </c>
      <c r="H124" s="1331"/>
      <c r="I124" s="238"/>
      <c r="J124" s="416" t="str">
        <f t="shared" si="5"/>
        <v>No</v>
      </c>
      <c r="K124" s="377"/>
      <c r="L124" s="377"/>
      <c r="M124" s="376"/>
      <c r="N124" s="376"/>
      <c r="O124" s="377"/>
      <c r="P124" s="376"/>
      <c r="R124" s="376"/>
      <c r="S124" s="389"/>
      <c r="T124" s="390"/>
      <c r="U124" s="390"/>
      <c r="V124" s="390"/>
      <c r="W124" s="391"/>
      <c r="X124" s="391"/>
      <c r="Y124" s="410" t="str">
        <f t="shared" si="6"/>
        <v>i. CycleBeads</v>
      </c>
      <c r="Z124" s="442"/>
      <c r="AA124" s="386"/>
    </row>
    <row r="125" spans="1:27" s="265" customFormat="1" ht="15.75" customHeight="1">
      <c r="A125" s="356"/>
      <c r="B125" s="1163" t="s">
        <v>1606</v>
      </c>
      <c r="C125" s="1163"/>
      <c r="D125" s="1163"/>
      <c r="E125" s="1163"/>
      <c r="F125" s="1164"/>
      <c r="G125" s="1259" t="s">
        <v>399</v>
      </c>
      <c r="H125" s="1331"/>
      <c r="I125" s="238"/>
      <c r="J125" s="416" t="str">
        <f t="shared" si="5"/>
        <v>No</v>
      </c>
      <c r="K125" s="377"/>
      <c r="L125" s="377"/>
      <c r="M125" s="376"/>
      <c r="N125" s="376"/>
      <c r="O125" s="377"/>
      <c r="P125" s="376"/>
      <c r="R125" s="376"/>
      <c r="S125" s="389"/>
      <c r="T125" s="390"/>
      <c r="U125" s="390"/>
      <c r="V125" s="390"/>
      <c r="W125" s="391"/>
      <c r="X125" s="391"/>
      <c r="Y125" s="410" t="str">
        <f t="shared" si="6"/>
        <v>j. Any other contraceptive(s)?</v>
      </c>
      <c r="Z125" s="442"/>
      <c r="AA125" s="386"/>
    </row>
    <row r="126" spans="1:27" s="265" customFormat="1" ht="15.75">
      <c r="A126" s="356"/>
      <c r="B126" s="984"/>
      <c r="C126" s="1163" t="s">
        <v>1607</v>
      </c>
      <c r="D126" s="1163"/>
      <c r="E126" s="1164"/>
      <c r="F126" s="1322" t="s">
        <v>406</v>
      </c>
      <c r="G126" s="1323"/>
      <c r="H126" s="1324"/>
      <c r="I126" s="238"/>
      <c r="J126" s="416">
        <f t="shared" si="5"/>
        <v>0</v>
      </c>
      <c r="K126" s="377"/>
      <c r="L126" s="377"/>
      <c r="M126" s="376"/>
      <c r="N126" s="376"/>
      <c r="O126" s="377"/>
      <c r="P126" s="376"/>
      <c r="R126" s="377">
        <f>B126</f>
        <v>0</v>
      </c>
      <c r="S126" s="389"/>
      <c r="T126" s="390"/>
      <c r="U126" s="390"/>
      <c r="V126" s="390"/>
      <c r="W126" s="391"/>
      <c r="X126" s="391"/>
      <c r="Z126" s="442"/>
      <c r="AA126" s="386"/>
    </row>
    <row r="127" spans="1:27" s="265" customFormat="1" ht="15.75">
      <c r="A127" s="1288" t="s">
        <v>1608</v>
      </c>
      <c r="B127" s="1289"/>
      <c r="C127" s="1289"/>
      <c r="D127" s="1290"/>
      <c r="E127" s="1291"/>
      <c r="F127" s="1485">
        <v>2010</v>
      </c>
      <c r="G127" s="1326"/>
      <c r="H127" s="1327"/>
      <c r="I127" s="238"/>
      <c r="J127" s="416">
        <f t="shared" si="5"/>
        <v>0</v>
      </c>
      <c r="K127" s="377"/>
      <c r="L127" s="377"/>
      <c r="M127" s="376"/>
      <c r="N127" s="376"/>
      <c r="O127" s="377"/>
      <c r="P127" s="376"/>
      <c r="R127" s="377">
        <f>B127</f>
        <v>0</v>
      </c>
      <c r="S127" s="389"/>
      <c r="T127" s="390"/>
      <c r="U127" s="390"/>
      <c r="V127" s="390"/>
      <c r="W127" s="391"/>
      <c r="X127" s="391"/>
      <c r="Z127" s="442"/>
      <c r="AA127" s="386"/>
    </row>
    <row r="128" spans="1:27" s="265" customFormat="1" ht="30">
      <c r="A128" s="1179" t="s">
        <v>1636</v>
      </c>
      <c r="B128" s="1163"/>
      <c r="C128" s="1164"/>
      <c r="D128" s="1316" t="s">
        <v>712</v>
      </c>
      <c r="E128" s="1317"/>
      <c r="F128" s="1317"/>
      <c r="G128" s="1317"/>
      <c r="H128" s="1318"/>
      <c r="I128" s="238"/>
      <c r="J128" s="441"/>
      <c r="K128" s="377" t="str">
        <f>A128</f>
        <v xml:space="preserve">D11. Name of the list(s)
</v>
      </c>
      <c r="L128" s="377"/>
      <c r="M128" s="376"/>
      <c r="N128" s="376"/>
      <c r="O128" s="377" t="str">
        <f>D128</f>
        <v>Ghana Essential Medicines List</v>
      </c>
      <c r="P128" s="376"/>
      <c r="R128" s="376"/>
      <c r="S128" s="389"/>
      <c r="T128" s="390"/>
      <c r="U128" s="390"/>
      <c r="V128" s="390"/>
      <c r="W128" s="391"/>
      <c r="X128" s="391"/>
      <c r="Z128" s="442"/>
      <c r="AA128" s="386"/>
    </row>
    <row r="129" spans="1:27" s="265" customFormat="1" ht="30">
      <c r="A129" s="1179" t="s">
        <v>1637</v>
      </c>
      <c r="B129" s="1163"/>
      <c r="C129" s="1164"/>
      <c r="D129" s="1170"/>
      <c r="E129" s="1171"/>
      <c r="F129" s="1171"/>
      <c r="G129" s="1171"/>
      <c r="H129" s="1172"/>
      <c r="I129" s="238"/>
      <c r="J129" s="441"/>
      <c r="K129" s="377" t="str">
        <f>A129</f>
        <v xml:space="preserve">D12. Notes about the list(s)
</v>
      </c>
      <c r="L129" s="377"/>
      <c r="M129" s="376"/>
      <c r="N129" s="376"/>
      <c r="O129" s="377">
        <f>D129</f>
        <v>0</v>
      </c>
      <c r="P129" s="376"/>
      <c r="R129" s="376"/>
      <c r="S129" s="389"/>
      <c r="T129" s="390"/>
      <c r="U129" s="390"/>
      <c r="V129" s="390"/>
      <c r="W129" s="391"/>
      <c r="X129" s="391"/>
      <c r="Z129" s="442"/>
      <c r="AA129" s="386"/>
    </row>
    <row r="130" spans="1:27" s="244" customFormat="1" ht="21.75" customHeight="1">
      <c r="A130" s="1179" t="s">
        <v>1638</v>
      </c>
      <c r="B130" s="1163"/>
      <c r="C130" s="1163"/>
      <c r="D130" s="1163"/>
      <c r="E130" s="1163"/>
      <c r="F130" s="1163"/>
      <c r="G130" s="1163"/>
      <c r="H130" s="1197"/>
      <c r="I130" s="277"/>
      <c r="J130" s="416"/>
      <c r="K130" s="377"/>
      <c r="L130" s="376"/>
      <c r="M130" s="376"/>
      <c r="N130" s="376"/>
      <c r="O130" s="377"/>
      <c r="P130" s="376"/>
      <c r="Q130" s="376"/>
      <c r="R130" s="376"/>
      <c r="S130" s="376"/>
      <c r="T130" s="245"/>
      <c r="U130" s="245"/>
      <c r="V130" s="245"/>
      <c r="W130" s="385"/>
      <c r="X130" s="384" t="str">
        <f>A130</f>
        <v xml:space="preserve">D13.  Information on country's Poverty Reduction Strategy Paper (PRSP)
</v>
      </c>
      <c r="Z130" s="397"/>
      <c r="AA130" s="386"/>
    </row>
    <row r="131" spans="1:27" s="265" customFormat="1" ht="30.75" customHeight="1">
      <c r="A131" s="357"/>
      <c r="B131" s="1295" t="s">
        <v>1700</v>
      </c>
      <c r="C131" s="1863"/>
      <c r="D131" s="1863"/>
      <c r="E131" s="1864"/>
      <c r="F131" s="1296">
        <v>2010</v>
      </c>
      <c r="G131" s="1297"/>
      <c r="H131" s="1298"/>
      <c r="I131" s="238"/>
      <c r="J131" s="416">
        <f>G131</f>
        <v>0</v>
      </c>
      <c r="K131" s="377"/>
      <c r="L131" s="377"/>
      <c r="M131" s="376"/>
      <c r="N131" s="376"/>
      <c r="O131" s="377"/>
      <c r="P131" s="376"/>
      <c r="R131" s="377" t="str">
        <f>B131</f>
        <v>a. What year is the Poverty Reduction Strategy Paper from? (most recent actual PRSP on IMF's site [not progress or summary report])</v>
      </c>
      <c r="S131" s="389"/>
      <c r="T131" s="390"/>
      <c r="U131" s="390"/>
      <c r="V131" s="390"/>
      <c r="W131" s="391"/>
      <c r="X131" s="391"/>
      <c r="Z131" s="442"/>
      <c r="AA131" s="386"/>
    </row>
    <row r="132" spans="1:27" s="265" customFormat="1" ht="15.75" customHeight="1">
      <c r="A132" s="356"/>
      <c r="B132" s="1163" t="s">
        <v>1613</v>
      </c>
      <c r="C132" s="1163"/>
      <c r="D132" s="1163"/>
      <c r="E132" s="1163"/>
      <c r="F132" s="1164"/>
      <c r="G132" s="1223" t="s">
        <v>395</v>
      </c>
      <c r="H132" s="1225"/>
      <c r="I132" s="238"/>
      <c r="J132" s="416" t="str">
        <f>G132</f>
        <v>Yes</v>
      </c>
      <c r="K132" s="377"/>
      <c r="L132" s="377"/>
      <c r="M132" s="376"/>
      <c r="N132" s="376"/>
      <c r="O132" s="377"/>
      <c r="P132" s="376"/>
      <c r="R132" s="376"/>
      <c r="S132" s="389"/>
      <c r="T132" s="390"/>
      <c r="U132" s="390"/>
      <c r="V132" s="390"/>
      <c r="W132" s="391"/>
      <c r="X132" s="391"/>
      <c r="Y132" s="410" t="str">
        <f>B132</f>
        <v>b. Is family planning or reproductive health a priority in the PRSP?</v>
      </c>
      <c r="Z132" s="442"/>
      <c r="AA132" s="386"/>
    </row>
    <row r="133" spans="1:27" s="265" customFormat="1" ht="15.75" customHeight="1">
      <c r="A133" s="356"/>
      <c r="B133" s="1163" t="s">
        <v>1614</v>
      </c>
      <c r="C133" s="1163"/>
      <c r="D133" s="1163"/>
      <c r="E133" s="1163"/>
      <c r="F133" s="1164"/>
      <c r="G133" s="1223" t="s">
        <v>399</v>
      </c>
      <c r="H133" s="1225"/>
      <c r="I133" s="238"/>
      <c r="J133" s="416" t="str">
        <f>G133</f>
        <v>No</v>
      </c>
      <c r="K133" s="377"/>
      <c r="L133" s="377"/>
      <c r="M133" s="376"/>
      <c r="N133" s="376"/>
      <c r="O133" s="377"/>
      <c r="P133" s="376"/>
      <c r="R133" s="376"/>
      <c r="S133" s="389"/>
      <c r="T133" s="390"/>
      <c r="U133" s="390"/>
      <c r="V133" s="390"/>
      <c r="W133" s="391"/>
      <c r="X133" s="391"/>
      <c r="Y133" s="410" t="str">
        <f>B133</f>
        <v>c. Is contraceptive security included in the PRSP?</v>
      </c>
      <c r="Z133" s="442"/>
      <c r="AA133" s="386"/>
    </row>
    <row r="134" spans="1:27" s="265" customFormat="1" ht="15.75" customHeight="1">
      <c r="A134" s="356"/>
      <c r="B134" s="1163" t="s">
        <v>1615</v>
      </c>
      <c r="C134" s="1163"/>
      <c r="D134" s="1163"/>
      <c r="E134" s="1163"/>
      <c r="F134" s="1164"/>
      <c r="G134" s="1223" t="s">
        <v>399</v>
      </c>
      <c r="H134" s="1225"/>
      <c r="I134" s="238"/>
      <c r="J134" s="416" t="str">
        <f>G134</f>
        <v>No</v>
      </c>
      <c r="K134" s="377"/>
      <c r="L134" s="377"/>
      <c r="M134" s="376"/>
      <c r="N134" s="376"/>
      <c r="O134" s="377"/>
      <c r="P134" s="376"/>
      <c r="R134" s="376"/>
      <c r="S134" s="389"/>
      <c r="T134" s="390"/>
      <c r="U134" s="390"/>
      <c r="V134" s="390"/>
      <c r="W134" s="391"/>
      <c r="X134" s="391"/>
      <c r="Y134" s="410" t="str">
        <f>B134</f>
        <v>d. Is contraceptive prevalence rate (CPR) included as an indicator in the PRSP?</v>
      </c>
      <c r="Z134" s="442"/>
      <c r="AA134" s="386"/>
    </row>
    <row r="135" spans="1:27" s="265" customFormat="1" ht="15.75" customHeight="1">
      <c r="A135" s="356"/>
      <c r="B135" s="1163" t="s">
        <v>1616</v>
      </c>
      <c r="C135" s="1163"/>
      <c r="D135" s="1163"/>
      <c r="E135" s="1163"/>
      <c r="F135" s="1164"/>
      <c r="G135" s="1223" t="s">
        <v>399</v>
      </c>
      <c r="H135" s="1225"/>
      <c r="I135" s="238"/>
      <c r="J135" s="416" t="str">
        <f>G135</f>
        <v>No</v>
      </c>
      <c r="K135" s="377"/>
      <c r="L135" s="377"/>
      <c r="M135" s="376"/>
      <c r="N135" s="376"/>
      <c r="O135" s="377"/>
      <c r="P135" s="376"/>
      <c r="R135" s="376"/>
      <c r="S135" s="389"/>
      <c r="T135" s="390"/>
      <c r="U135" s="390"/>
      <c r="V135" s="390"/>
      <c r="W135" s="391"/>
      <c r="X135" s="391"/>
      <c r="Y135" s="410" t="str">
        <f>B135</f>
        <v>e. Are contraceptive supply indicators included in the PRSP?</v>
      </c>
      <c r="Z135" s="442"/>
      <c r="AA135" s="386"/>
    </row>
    <row r="136" spans="1:27" s="265" customFormat="1" ht="15.75" customHeight="1" thickBot="1">
      <c r="A136" s="291" t="s">
        <v>1617</v>
      </c>
      <c r="B136" s="1163" t="s">
        <v>1618</v>
      </c>
      <c r="C136" s="1164"/>
      <c r="D136" s="1236"/>
      <c r="E136" s="1237"/>
      <c r="F136" s="1237"/>
      <c r="G136" s="1237"/>
      <c r="H136" s="1238"/>
      <c r="I136" s="238"/>
      <c r="J136" s="441"/>
      <c r="K136" s="377" t="str">
        <f>B136</f>
        <v>f. Notes about the Poverty Reduction Strategy Paper</v>
      </c>
      <c r="L136" s="377"/>
      <c r="M136" s="376"/>
      <c r="N136" s="376"/>
      <c r="O136" s="377">
        <f>D136</f>
        <v>0</v>
      </c>
      <c r="P136" s="376"/>
      <c r="R136" s="376"/>
      <c r="S136" s="389"/>
      <c r="T136" s="390"/>
      <c r="U136" s="390"/>
      <c r="V136" s="390"/>
      <c r="W136" s="391"/>
      <c r="X136" s="391"/>
      <c r="Z136" s="442"/>
      <c r="AA136" s="386"/>
    </row>
    <row r="137" spans="1:27" s="244" customFormat="1" ht="16.5" customHeight="1" thickBot="1">
      <c r="A137" s="1299" t="s">
        <v>255</v>
      </c>
      <c r="B137" s="1300"/>
      <c r="C137" s="1300"/>
      <c r="D137" s="1300"/>
      <c r="E137" s="1300"/>
      <c r="F137" s="1300"/>
      <c r="G137" s="1300"/>
      <c r="H137" s="358"/>
      <c r="I137" s="387"/>
      <c r="J137" s="416"/>
      <c r="K137" s="377"/>
      <c r="L137" s="376"/>
      <c r="M137" s="376"/>
      <c r="N137" s="376"/>
      <c r="O137" s="377"/>
      <c r="P137" s="376"/>
      <c r="Q137" s="376"/>
      <c r="R137" s="376"/>
      <c r="S137" s="376"/>
      <c r="T137" s="245"/>
      <c r="U137" s="245"/>
      <c r="V137" s="245"/>
      <c r="W137" s="385"/>
      <c r="X137" s="385"/>
      <c r="Z137" s="397"/>
      <c r="AA137" s="386"/>
    </row>
    <row r="138" spans="1:27" s="244" customFormat="1" ht="30" customHeight="1">
      <c r="A138" s="1160" t="s">
        <v>1701</v>
      </c>
      <c r="B138" s="1161"/>
      <c r="C138" s="1161"/>
      <c r="D138" s="1161"/>
      <c r="E138" s="1161"/>
      <c r="F138" s="1162"/>
      <c r="G138" s="1301" t="s">
        <v>395</v>
      </c>
      <c r="H138" s="1302"/>
      <c r="I138" s="394"/>
      <c r="J138" s="416" t="str">
        <f>G138</f>
        <v>Yes</v>
      </c>
      <c r="K138" s="377"/>
      <c r="L138" s="376"/>
      <c r="M138" s="376"/>
      <c r="N138" s="376"/>
      <c r="O138" s="377"/>
      <c r="P138" s="376"/>
      <c r="Q138" s="376"/>
      <c r="R138" s="376"/>
      <c r="S138" s="376"/>
      <c r="T138" s="245"/>
      <c r="U138" s="245"/>
      <c r="V138" s="245"/>
      <c r="W138" s="385"/>
      <c r="X138" s="385"/>
      <c r="Y138" s="410" t="str">
        <f>A138</f>
        <v>E1. Have stockouts occurred for any contraceptive at the central* level in the last 12 months?  
*(The central level refers to the central level warehouse for the public sector.)</v>
      </c>
      <c r="Z138" s="397"/>
      <c r="AA138" s="386"/>
    </row>
    <row r="139" spans="1:27" s="244" customFormat="1" ht="45">
      <c r="A139" s="1179" t="s">
        <v>1639</v>
      </c>
      <c r="B139" s="1163"/>
      <c r="C139" s="1163"/>
      <c r="D139" s="1163"/>
      <c r="E139" s="1163"/>
      <c r="F139" s="1163"/>
      <c r="G139" s="1163"/>
      <c r="H139" s="1197"/>
      <c r="I139" s="401"/>
      <c r="J139" s="416"/>
      <c r="K139" s="377"/>
      <c r="L139" s="376"/>
      <c r="M139" s="376"/>
      <c r="N139" s="376"/>
      <c r="O139" s="377"/>
      <c r="P139" s="376"/>
      <c r="Q139" s="376"/>
      <c r="R139" s="376"/>
      <c r="S139" s="376"/>
      <c r="T139" s="245"/>
      <c r="U139" s="245"/>
      <c r="V139" s="245"/>
      <c r="W139" s="385"/>
      <c r="X139" s="38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397"/>
      <c r="AA139" s="386"/>
    </row>
    <row r="140" spans="1:27" s="244" customFormat="1" ht="15" customHeight="1">
      <c r="A140" s="986"/>
      <c r="B140" s="1163" t="s">
        <v>1599</v>
      </c>
      <c r="C140" s="1163"/>
      <c r="D140" s="1163"/>
      <c r="E140" s="1163"/>
      <c r="F140" s="1164"/>
      <c r="G140" s="1223" t="s">
        <v>399</v>
      </c>
      <c r="H140" s="1225"/>
      <c r="I140" s="394"/>
      <c r="J140" s="416" t="str">
        <f t="shared" ref="J140:J148" si="7">G140</f>
        <v>No</v>
      </c>
      <c r="K140" s="377"/>
      <c r="L140" s="376"/>
      <c r="M140" s="376"/>
      <c r="N140" s="376"/>
      <c r="O140" s="377"/>
      <c r="P140" s="376"/>
      <c r="Q140" s="376"/>
      <c r="R140" s="376"/>
      <c r="S140" s="376"/>
      <c r="T140" s="245"/>
      <c r="U140" s="245"/>
      <c r="V140" s="245"/>
      <c r="W140" s="385"/>
      <c r="X140" s="385"/>
      <c r="Y140" s="410" t="str">
        <f t="shared" ref="Y140:Y148" si="8">B140</f>
        <v>a. Combined oral contraceptives</v>
      </c>
      <c r="Z140" s="397"/>
      <c r="AA140" s="386"/>
    </row>
    <row r="141" spans="1:27" s="244" customFormat="1" ht="15" customHeight="1">
      <c r="A141" s="992"/>
      <c r="B141" s="1163" t="s">
        <v>1600</v>
      </c>
      <c r="C141" s="1163"/>
      <c r="D141" s="1163"/>
      <c r="E141" s="1163"/>
      <c r="F141" s="1164"/>
      <c r="G141" s="1223" t="s">
        <v>399</v>
      </c>
      <c r="H141" s="1225"/>
      <c r="I141" s="394"/>
      <c r="J141" s="416" t="str">
        <f t="shared" si="7"/>
        <v>No</v>
      </c>
      <c r="K141" s="377"/>
      <c r="L141" s="376"/>
      <c r="M141" s="376"/>
      <c r="N141" s="376"/>
      <c r="O141" s="376"/>
      <c r="P141" s="376"/>
      <c r="Q141" s="376"/>
      <c r="R141" s="376"/>
      <c r="S141" s="376"/>
      <c r="T141" s="245"/>
      <c r="U141" s="245"/>
      <c r="V141" s="245"/>
      <c r="W141" s="385"/>
      <c r="X141" s="385"/>
      <c r="Y141" s="410" t="str">
        <f t="shared" si="8"/>
        <v>b. Progestin-only pills</v>
      </c>
      <c r="Z141" s="397"/>
      <c r="AA141" s="386"/>
    </row>
    <row r="142" spans="1:27" s="244" customFormat="1" ht="15" customHeight="1">
      <c r="A142" s="986"/>
      <c r="B142" s="1163" t="s">
        <v>1601</v>
      </c>
      <c r="C142" s="1163"/>
      <c r="D142" s="1163"/>
      <c r="E142" s="1163"/>
      <c r="F142" s="1164"/>
      <c r="G142" s="1223" t="s">
        <v>395</v>
      </c>
      <c r="H142" s="1225"/>
      <c r="I142" s="394"/>
      <c r="J142" s="416" t="str">
        <f t="shared" si="7"/>
        <v>Yes</v>
      </c>
      <c r="K142" s="377"/>
      <c r="L142" s="376"/>
      <c r="M142" s="376"/>
      <c r="N142" s="376"/>
      <c r="O142" s="376"/>
      <c r="P142" s="376"/>
      <c r="Q142" s="376"/>
      <c r="R142" s="376"/>
      <c r="S142" s="376"/>
      <c r="T142" s="245"/>
      <c r="U142" s="245"/>
      <c r="V142" s="245"/>
      <c r="W142" s="385"/>
      <c r="X142" s="385"/>
      <c r="Y142" s="410" t="str">
        <f t="shared" si="8"/>
        <v>c. Injectables</v>
      </c>
      <c r="Z142" s="397"/>
      <c r="AA142" s="386"/>
    </row>
    <row r="143" spans="1:27" s="244" customFormat="1" ht="15" customHeight="1">
      <c r="A143" s="986"/>
      <c r="B143" s="1163" t="s">
        <v>1602</v>
      </c>
      <c r="C143" s="1163"/>
      <c r="D143" s="1163"/>
      <c r="E143" s="1163"/>
      <c r="F143" s="1164"/>
      <c r="G143" s="1223" t="s">
        <v>399</v>
      </c>
      <c r="H143" s="1225"/>
      <c r="I143" s="394"/>
      <c r="J143" s="416" t="str">
        <f t="shared" si="7"/>
        <v>No</v>
      </c>
      <c r="K143" s="377"/>
      <c r="L143" s="376"/>
      <c r="M143" s="376"/>
      <c r="N143" s="376"/>
      <c r="O143" s="376"/>
      <c r="P143" s="376"/>
      <c r="Q143" s="376"/>
      <c r="R143" s="376"/>
      <c r="S143" s="376"/>
      <c r="T143" s="245"/>
      <c r="U143" s="245"/>
      <c r="V143" s="245"/>
      <c r="W143" s="385"/>
      <c r="X143" s="385"/>
      <c r="Y143" s="410" t="str">
        <f t="shared" si="8"/>
        <v>d. Implants</v>
      </c>
      <c r="Z143" s="397"/>
      <c r="AA143" s="386"/>
    </row>
    <row r="144" spans="1:27" s="244" customFormat="1" ht="15" customHeight="1">
      <c r="A144" s="986"/>
      <c r="B144" s="1163" t="s">
        <v>1603</v>
      </c>
      <c r="C144" s="1163"/>
      <c r="D144" s="1163"/>
      <c r="E144" s="1163"/>
      <c r="F144" s="1164"/>
      <c r="G144" s="1223" t="s">
        <v>395</v>
      </c>
      <c r="H144" s="1225"/>
      <c r="I144" s="394"/>
      <c r="J144" s="416" t="str">
        <f t="shared" si="7"/>
        <v>Yes</v>
      </c>
      <c r="K144" s="377"/>
      <c r="L144" s="376"/>
      <c r="M144" s="376"/>
      <c r="N144" s="376"/>
      <c r="O144" s="376"/>
      <c r="P144" s="376"/>
      <c r="Q144" s="376"/>
      <c r="R144" s="376"/>
      <c r="S144" s="376"/>
      <c r="T144" s="245"/>
      <c r="U144" s="245"/>
      <c r="V144" s="245"/>
      <c r="W144" s="385"/>
      <c r="X144" s="385"/>
      <c r="Y144" s="410" t="str">
        <f t="shared" si="8"/>
        <v>e. Intrauterine devices (IUDs)</v>
      </c>
      <c r="Z144" s="397"/>
      <c r="AA144" s="386"/>
    </row>
    <row r="145" spans="1:27" s="244" customFormat="1" ht="15" customHeight="1">
      <c r="A145" s="986"/>
      <c r="B145" s="1163" t="s">
        <v>1546</v>
      </c>
      <c r="C145" s="1163"/>
      <c r="D145" s="1163"/>
      <c r="E145" s="1163"/>
      <c r="F145" s="1164"/>
      <c r="G145" s="1223" t="s">
        <v>395</v>
      </c>
      <c r="H145" s="1225"/>
      <c r="I145" s="394"/>
      <c r="J145" s="416" t="str">
        <f t="shared" si="7"/>
        <v>Yes</v>
      </c>
      <c r="K145" s="377"/>
      <c r="L145" s="376"/>
      <c r="M145" s="376"/>
      <c r="N145" s="376"/>
      <c r="O145" s="376"/>
      <c r="P145" s="376"/>
      <c r="Q145" s="376"/>
      <c r="R145" s="376"/>
      <c r="S145" s="376"/>
      <c r="T145" s="245"/>
      <c r="U145" s="245"/>
      <c r="V145" s="245"/>
      <c r="W145" s="385"/>
      <c r="X145" s="385"/>
      <c r="Y145" s="410" t="str">
        <f t="shared" si="8"/>
        <v>f. Male condoms</v>
      </c>
      <c r="Z145" s="397"/>
      <c r="AA145" s="386"/>
    </row>
    <row r="146" spans="1:27" s="244" customFormat="1" ht="15" customHeight="1">
      <c r="A146" s="986"/>
      <c r="B146" s="1163" t="s">
        <v>1547</v>
      </c>
      <c r="C146" s="1163"/>
      <c r="D146" s="1163"/>
      <c r="E146" s="1163"/>
      <c r="F146" s="1164"/>
      <c r="G146" s="1223" t="s">
        <v>395</v>
      </c>
      <c r="H146" s="1225"/>
      <c r="I146" s="394"/>
      <c r="J146" s="416" t="str">
        <f t="shared" si="7"/>
        <v>Yes</v>
      </c>
      <c r="K146" s="377"/>
      <c r="L146" s="376"/>
      <c r="M146" s="376"/>
      <c r="N146" s="376"/>
      <c r="O146" s="376"/>
      <c r="P146" s="376"/>
      <c r="Q146" s="376"/>
      <c r="R146" s="376"/>
      <c r="S146" s="376"/>
      <c r="T146" s="245"/>
      <c r="U146" s="245"/>
      <c r="V146" s="245"/>
      <c r="W146" s="385"/>
      <c r="X146" s="385"/>
      <c r="Y146" s="410" t="str">
        <f t="shared" si="8"/>
        <v>g. Female condoms</v>
      </c>
      <c r="Z146" s="397"/>
      <c r="AA146" s="386"/>
    </row>
    <row r="147" spans="1:27" s="244" customFormat="1" ht="15" customHeight="1">
      <c r="A147" s="986"/>
      <c r="B147" s="1163" t="s">
        <v>1604</v>
      </c>
      <c r="C147" s="1163"/>
      <c r="D147" s="1163"/>
      <c r="E147" s="1163"/>
      <c r="F147" s="1164"/>
      <c r="G147" s="1223" t="s">
        <v>399</v>
      </c>
      <c r="H147" s="1225"/>
      <c r="I147" s="394"/>
      <c r="J147" s="416" t="str">
        <f t="shared" si="7"/>
        <v>No</v>
      </c>
      <c r="K147" s="377"/>
      <c r="L147" s="376"/>
      <c r="M147" s="376"/>
      <c r="N147" s="376"/>
      <c r="O147" s="376"/>
      <c r="P147" s="376"/>
      <c r="Q147" s="376"/>
      <c r="R147" s="376"/>
      <c r="S147" s="376"/>
      <c r="T147" s="245"/>
      <c r="U147" s="245"/>
      <c r="V147" s="245"/>
      <c r="W147" s="385"/>
      <c r="X147" s="385"/>
      <c r="Y147" s="410" t="str">
        <f t="shared" si="8"/>
        <v>h. Emergency contraceptive pills</v>
      </c>
      <c r="Z147" s="397"/>
      <c r="AA147" s="386"/>
    </row>
    <row r="148" spans="1:27" s="244" customFormat="1" ht="15" customHeight="1">
      <c r="A148" s="986"/>
      <c r="B148" s="1163" t="s">
        <v>1605</v>
      </c>
      <c r="C148" s="1163"/>
      <c r="D148" s="1163"/>
      <c r="E148" s="1163"/>
      <c r="F148" s="1164"/>
      <c r="G148" s="1223" t="s">
        <v>399</v>
      </c>
      <c r="H148" s="1225"/>
      <c r="I148" s="394"/>
      <c r="J148" s="416" t="str">
        <f t="shared" si="7"/>
        <v>No</v>
      </c>
      <c r="K148" s="377"/>
      <c r="L148" s="376"/>
      <c r="M148" s="376"/>
      <c r="N148" s="376"/>
      <c r="O148" s="376"/>
      <c r="P148" s="376"/>
      <c r="Q148" s="376"/>
      <c r="R148" s="376"/>
      <c r="S148" s="376"/>
      <c r="T148" s="245"/>
      <c r="U148" s="245"/>
      <c r="V148" s="245"/>
      <c r="W148" s="385"/>
      <c r="X148" s="385"/>
      <c r="Y148" s="410" t="str">
        <f t="shared" si="8"/>
        <v>i. CycleBeads</v>
      </c>
      <c r="Z148" s="397"/>
      <c r="AA148" s="386"/>
    </row>
    <row r="149" spans="1:27" s="244" customFormat="1" ht="30">
      <c r="A149" s="986"/>
      <c r="B149" s="1163" t="s">
        <v>1702</v>
      </c>
      <c r="C149" s="1163"/>
      <c r="D149" s="1163"/>
      <c r="E149" s="1163"/>
      <c r="F149" s="1170" t="s">
        <v>1747</v>
      </c>
      <c r="G149" s="1171"/>
      <c r="H149" s="1172"/>
      <c r="I149" s="394"/>
      <c r="J149" s="416"/>
      <c r="K149" s="377"/>
      <c r="L149" s="376"/>
      <c r="M149" s="377"/>
      <c r="N149" s="376"/>
      <c r="O149" s="376"/>
      <c r="P149" s="376"/>
      <c r="Q149" s="377" t="str">
        <f>F149</f>
        <v>01/12 -12/12</v>
      </c>
      <c r="R149" s="377" t="str">
        <f>B149</f>
        <v xml:space="preserve">j. Time period covered by reports reviewed
(mm/yy - mm/yy) (for example, reports from 01/12-12/12) </v>
      </c>
      <c r="S149" s="376"/>
      <c r="T149" s="245"/>
      <c r="U149" s="245"/>
      <c r="V149" s="245"/>
      <c r="W149" s="385"/>
      <c r="X149" s="385"/>
      <c r="Z149" s="397"/>
      <c r="AA149" s="386"/>
    </row>
    <row r="150" spans="1:27" s="244" customFormat="1" ht="45">
      <c r="A150" s="291"/>
      <c r="B150" s="1163" t="s">
        <v>1703</v>
      </c>
      <c r="C150" s="1163"/>
      <c r="D150" s="1163"/>
      <c r="E150" s="1163"/>
      <c r="F150" s="1170" t="s">
        <v>713</v>
      </c>
      <c r="G150" s="1171"/>
      <c r="H150" s="1172"/>
      <c r="I150" s="394"/>
      <c r="J150" s="416"/>
      <c r="K150" s="377"/>
      <c r="L150" s="377"/>
      <c r="M150" s="376"/>
      <c r="N150" s="376"/>
      <c r="O150" s="376"/>
      <c r="P150" s="376"/>
      <c r="Q150" s="377" t="str">
        <f>F150</f>
        <v>CMS warehouse reports, PPMRs</v>
      </c>
      <c r="R150" s="377" t="str">
        <f>B150</f>
        <v>k. Data source
(for example: Procurement Planning and Monitoring Report, Logistics Management Information System, periodic physical inventory, warehouse reports)</v>
      </c>
      <c r="S150" s="376"/>
      <c r="T150" s="245"/>
      <c r="U150" s="245"/>
      <c r="V150" s="245"/>
      <c r="W150" s="385"/>
      <c r="X150" s="385"/>
      <c r="Z150" s="397"/>
      <c r="AA150" s="386"/>
    </row>
    <row r="151" spans="1:27" s="244" customFormat="1">
      <c r="A151" s="1179" t="s">
        <v>1640</v>
      </c>
      <c r="B151" s="1163"/>
      <c r="C151" s="1163"/>
      <c r="D151" s="1163"/>
      <c r="E151" s="1163"/>
      <c r="F151" s="1163"/>
      <c r="G151" s="1163"/>
      <c r="H151" s="1197"/>
      <c r="I151" s="401"/>
      <c r="J151" s="407"/>
      <c r="K151" s="377"/>
      <c r="L151" s="376"/>
      <c r="M151" s="376"/>
      <c r="N151" s="376"/>
      <c r="O151" s="377"/>
      <c r="P151" s="376"/>
      <c r="Q151" s="376"/>
      <c r="R151" s="376"/>
      <c r="S151" s="376"/>
      <c r="T151" s="245"/>
      <c r="U151" s="245"/>
      <c r="V151" s="245"/>
      <c r="W151" s="385"/>
      <c r="X151" s="385"/>
      <c r="Z151" s="397"/>
      <c r="AA151" s="386"/>
    </row>
    <row r="152" spans="1:27" s="244" customFormat="1" ht="15" customHeight="1">
      <c r="A152" s="991"/>
      <c r="B152" s="1184" t="s">
        <v>1704</v>
      </c>
      <c r="C152" s="1184"/>
      <c r="D152" s="1184"/>
      <c r="E152" s="1184"/>
      <c r="F152" s="1185"/>
      <c r="G152" s="1311" t="s">
        <v>395</v>
      </c>
      <c r="H152" s="1312"/>
      <c r="I152" s="394"/>
      <c r="J152" s="416" t="str">
        <f>G152</f>
        <v>Yes</v>
      </c>
      <c r="K152" s="377"/>
      <c r="L152" s="376"/>
      <c r="M152" s="376"/>
      <c r="N152" s="376"/>
      <c r="O152" s="377"/>
      <c r="P152" s="376"/>
      <c r="Q152" s="376"/>
      <c r="R152" s="376"/>
      <c r="S152" s="376"/>
      <c r="T152" s="245"/>
      <c r="U152" s="245"/>
      <c r="V152" s="245"/>
      <c r="W152" s="385"/>
      <c r="X152" s="385"/>
      <c r="Y152" s="410" t="str">
        <f>B152</f>
        <v>a. service delivery point level (i.e., public sector health facilities)</v>
      </c>
      <c r="Z152" s="397"/>
      <c r="AA152" s="386"/>
    </row>
    <row r="153" spans="1:27" s="244" customFormat="1" ht="15.75" customHeight="1">
      <c r="A153" s="986"/>
      <c r="B153" s="1163" t="s">
        <v>1705</v>
      </c>
      <c r="C153" s="1163"/>
      <c r="D153" s="1163"/>
      <c r="E153" s="1163"/>
      <c r="F153" s="1164"/>
      <c r="G153" s="1223" t="s">
        <v>399</v>
      </c>
      <c r="H153" s="1225"/>
      <c r="I153" s="394"/>
      <c r="J153" s="382" t="str">
        <f>G153</f>
        <v>No</v>
      </c>
      <c r="K153" s="377"/>
      <c r="L153" s="376"/>
      <c r="M153" s="376"/>
      <c r="N153" s="376"/>
      <c r="O153" s="377"/>
      <c r="P153" s="376"/>
      <c r="Q153" s="376"/>
      <c r="R153" s="376"/>
      <c r="S153" s="376"/>
      <c r="T153" s="245"/>
      <c r="U153" s="245"/>
      <c r="V153" s="245"/>
      <c r="W153" s="385"/>
      <c r="X153" s="385"/>
      <c r="Y153" s="410" t="str">
        <f>B153</f>
        <v>b. central level (i.e., central level warehouse for the public sector)</v>
      </c>
      <c r="Z153" s="397"/>
      <c r="AA153" s="443"/>
    </row>
    <row r="154" spans="1:27" s="244" customFormat="1" ht="90.75" thickBot="1">
      <c r="A154" s="1303" t="s">
        <v>1641</v>
      </c>
      <c r="B154" s="1304"/>
      <c r="C154" s="1305"/>
      <c r="D154" s="1306" t="s">
        <v>714</v>
      </c>
      <c r="E154" s="1307"/>
      <c r="F154" s="1307"/>
      <c r="G154" s="1307"/>
      <c r="H154" s="1308"/>
      <c r="I154" s="394"/>
      <c r="J154" s="416"/>
      <c r="K154" s="377" t="str">
        <f>A154</f>
        <v xml:space="preserve">F. Please note any overall comments about challenges and/or successes with contraceptive security in your country.
</v>
      </c>
      <c r="L154" s="376"/>
      <c r="M154" s="376"/>
      <c r="N154" s="376"/>
      <c r="O154" s="377" t="str">
        <f>D154</f>
        <v>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v>
      </c>
      <c r="P154" s="376"/>
      <c r="Q154" s="376"/>
      <c r="R154" s="376"/>
      <c r="S154" s="376"/>
      <c r="T154" s="245"/>
      <c r="U154" s="245"/>
      <c r="V154" s="245"/>
      <c r="W154" s="385"/>
      <c r="X154" s="385"/>
      <c r="Z154" s="397"/>
      <c r="AA154" s="386"/>
    </row>
    <row r="155" spans="1:27" s="265" customFormat="1" ht="15.75">
      <c r="A155" s="1667"/>
      <c r="B155" s="1667"/>
      <c r="C155" s="1667"/>
      <c r="D155" s="1667"/>
      <c r="E155" s="1667"/>
      <c r="F155" s="1667"/>
      <c r="G155" s="1667"/>
      <c r="H155" s="1667"/>
      <c r="I155" s="238"/>
      <c r="J155" s="441"/>
      <c r="K155" s="377"/>
      <c r="L155" s="377"/>
      <c r="M155" s="376"/>
      <c r="N155" s="376"/>
      <c r="O155" s="377"/>
      <c r="P155" s="376"/>
      <c r="R155" s="376"/>
      <c r="S155" s="389"/>
      <c r="T155" s="390"/>
      <c r="U155" s="390"/>
      <c r="V155" s="390"/>
      <c r="W155" s="391"/>
      <c r="X155" s="391"/>
      <c r="Z155" s="442"/>
      <c r="AA155" s="386"/>
    </row>
    <row r="156" spans="1:27" ht="18">
      <c r="A156" s="1310"/>
      <c r="B156" s="1310"/>
      <c r="C156" s="1310"/>
      <c r="D156" s="1310"/>
      <c r="E156" s="1310"/>
      <c r="F156" s="1310"/>
      <c r="G156" s="1310"/>
      <c r="H156" s="1310"/>
      <c r="I156" s="998"/>
      <c r="O156" s="377"/>
      <c r="X156" s="444">
        <f>A156</f>
        <v>0</v>
      </c>
    </row>
    <row r="157" spans="1:27" s="265" customFormat="1" ht="9.75" customHeight="1">
      <c r="A157" s="445"/>
      <c r="B157" s="445"/>
      <c r="C157" s="445"/>
      <c r="D157" s="445"/>
      <c r="E157" s="445"/>
      <c r="F157" s="445"/>
      <c r="G157" s="445"/>
      <c r="H157" s="445"/>
      <c r="I157" s="377"/>
      <c r="J157" s="441"/>
      <c r="K157" s="377"/>
      <c r="L157" s="376"/>
      <c r="M157" s="376"/>
      <c r="N157" s="376"/>
      <c r="O157" s="377"/>
      <c r="P157" s="376"/>
      <c r="Q157" s="376"/>
      <c r="R157" s="376"/>
      <c r="S157" s="389"/>
      <c r="T157" s="390"/>
      <c r="U157" s="390"/>
      <c r="V157" s="390"/>
      <c r="W157" s="391"/>
      <c r="X157" s="391"/>
      <c r="Z157" s="442"/>
      <c r="AA157" s="386"/>
    </row>
    <row r="158" spans="1:27" s="265" customFormat="1" ht="15" customHeight="1">
      <c r="A158" s="445"/>
      <c r="B158" s="445"/>
      <c r="C158" s="445"/>
      <c r="D158" s="445"/>
      <c r="E158" s="445"/>
      <c r="F158" s="445"/>
      <c r="G158" s="445"/>
      <c r="H158" s="445"/>
      <c r="I158" s="377"/>
      <c r="J158" s="383"/>
      <c r="K158" s="377"/>
      <c r="L158" s="376"/>
      <c r="M158" s="376"/>
      <c r="N158" s="376"/>
      <c r="O158" s="377"/>
      <c r="P158" s="376"/>
      <c r="Q158" s="376"/>
      <c r="R158" s="376"/>
      <c r="S158" s="389"/>
      <c r="T158" s="390"/>
      <c r="U158" s="390"/>
      <c r="V158" s="390"/>
      <c r="W158" s="391"/>
      <c r="X158" s="391"/>
      <c r="Z158" s="442"/>
      <c r="AA158" s="386"/>
    </row>
    <row r="159" spans="1:27">
      <c r="A159" s="266"/>
      <c r="B159" s="267"/>
      <c r="C159" s="267"/>
      <c r="D159" s="267"/>
      <c r="E159" s="267"/>
      <c r="F159" s="267"/>
      <c r="G159" s="268"/>
      <c r="H159" s="269"/>
      <c r="I159" s="376"/>
      <c r="O159" s="377"/>
    </row>
    <row r="160" spans="1:27">
      <c r="A160" s="270"/>
      <c r="B160" s="270"/>
      <c r="G160" s="271"/>
      <c r="H160" s="235"/>
      <c r="I160" s="376"/>
    </row>
    <row r="161" spans="1:134">
      <c r="A161" s="270"/>
      <c r="B161" s="270"/>
      <c r="G161" s="271"/>
      <c r="H161" s="235"/>
      <c r="I161" s="376"/>
    </row>
    <row r="162" spans="1:134">
      <c r="A162" s="270"/>
      <c r="B162" s="270"/>
      <c r="G162" s="271"/>
      <c r="H162" s="235"/>
      <c r="I162" s="376"/>
    </row>
    <row r="163" spans="1:134">
      <c r="A163" s="270"/>
      <c r="B163" s="270"/>
      <c r="G163" s="271"/>
      <c r="H163" s="235"/>
      <c r="I163" s="376"/>
    </row>
    <row r="164" spans="1:134">
      <c r="A164" s="270"/>
      <c r="B164" s="270"/>
      <c r="G164" s="271"/>
      <c r="H164" s="235"/>
      <c r="I164" s="376"/>
    </row>
    <row r="165" spans="1:134">
      <c r="A165" s="270"/>
      <c r="B165" s="270"/>
      <c r="G165" s="271"/>
      <c r="H165" s="235"/>
      <c r="I165" s="376"/>
    </row>
    <row r="166" spans="1:134">
      <c r="A166" s="270"/>
      <c r="B166" s="270"/>
      <c r="G166" s="271"/>
      <c r="H166" s="235"/>
      <c r="I166" s="376"/>
    </row>
    <row r="167" spans="1:134">
      <c r="A167" s="270"/>
      <c r="B167" s="270"/>
      <c r="G167" s="271"/>
      <c r="H167" s="235"/>
      <c r="I167" s="376"/>
    </row>
    <row r="168" spans="1:134">
      <c r="A168" s="270"/>
      <c r="B168" s="270"/>
      <c r="G168" s="271"/>
      <c r="H168" s="235"/>
      <c r="I168" s="376"/>
    </row>
    <row r="169" spans="1:134">
      <c r="A169" s="270"/>
      <c r="B169" s="270"/>
      <c r="G169" s="271"/>
      <c r="H169" s="235"/>
      <c r="I169" s="376"/>
    </row>
    <row r="170" spans="1:134">
      <c r="A170" s="270"/>
      <c r="B170" s="270"/>
      <c r="G170" s="271"/>
      <c r="H170" s="235"/>
      <c r="I170" s="376"/>
    </row>
    <row r="171" spans="1:134">
      <c r="A171" s="270"/>
      <c r="B171" s="270"/>
      <c r="G171" s="271"/>
      <c r="H171" s="235"/>
      <c r="I171" s="376"/>
    </row>
    <row r="172" spans="1:134">
      <c r="A172" s="270"/>
      <c r="B172" s="270"/>
      <c r="G172" s="271"/>
      <c r="H172" s="235"/>
      <c r="I172" s="376"/>
    </row>
    <row r="173" spans="1:134" s="270" customFormat="1">
      <c r="G173" s="271"/>
      <c r="H173" s="235"/>
      <c r="I173" s="376"/>
      <c r="J173" s="383"/>
      <c r="K173" s="377"/>
      <c r="L173" s="376"/>
      <c r="M173" s="376"/>
      <c r="N173" s="376"/>
      <c r="O173" s="376"/>
      <c r="P173" s="376"/>
      <c r="Q173" s="376"/>
      <c r="R173" s="376"/>
      <c r="S173" s="389"/>
      <c r="T173" s="390"/>
      <c r="U173" s="390"/>
      <c r="V173" s="390"/>
      <c r="W173" s="391"/>
      <c r="X173" s="391"/>
      <c r="Y173" s="242"/>
      <c r="AA173" s="38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376"/>
      <c r="J174" s="383"/>
      <c r="K174" s="377"/>
      <c r="L174" s="376"/>
      <c r="M174" s="376"/>
      <c r="N174" s="376"/>
      <c r="O174" s="376"/>
      <c r="P174" s="376"/>
      <c r="Q174" s="376"/>
      <c r="R174" s="376"/>
      <c r="S174" s="389"/>
      <c r="T174" s="390"/>
      <c r="U174" s="390"/>
      <c r="V174" s="390"/>
      <c r="W174" s="391"/>
      <c r="X174" s="391"/>
      <c r="Y174" s="242"/>
      <c r="AA174" s="38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376"/>
      <c r="J175" s="383"/>
      <c r="K175" s="377"/>
      <c r="L175" s="376"/>
      <c r="M175" s="376"/>
      <c r="N175" s="376"/>
      <c r="O175" s="376"/>
      <c r="P175" s="376"/>
      <c r="Q175" s="376"/>
      <c r="R175" s="376"/>
      <c r="S175" s="389"/>
      <c r="T175" s="390"/>
      <c r="U175" s="390"/>
      <c r="V175" s="390"/>
      <c r="W175" s="391"/>
      <c r="X175" s="391"/>
      <c r="Y175" s="242"/>
      <c r="AA175" s="38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376"/>
      <c r="J176" s="383"/>
      <c r="K176" s="377"/>
      <c r="L176" s="376"/>
      <c r="M176" s="376"/>
      <c r="N176" s="376"/>
      <c r="O176" s="376"/>
      <c r="P176" s="376"/>
      <c r="Q176" s="376"/>
      <c r="R176" s="376"/>
      <c r="S176" s="389"/>
      <c r="T176" s="390"/>
      <c r="U176" s="390"/>
      <c r="V176" s="390"/>
      <c r="W176" s="391"/>
      <c r="X176" s="391"/>
      <c r="Y176" s="242"/>
      <c r="AA176" s="38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376"/>
      <c r="J177" s="383"/>
      <c r="K177" s="377"/>
      <c r="L177" s="376"/>
      <c r="M177" s="376"/>
      <c r="N177" s="376"/>
      <c r="O177" s="376"/>
      <c r="P177" s="376"/>
      <c r="Q177" s="376"/>
      <c r="R177" s="376"/>
      <c r="S177" s="389"/>
      <c r="T177" s="390"/>
      <c r="U177" s="390"/>
      <c r="V177" s="390"/>
      <c r="W177" s="391"/>
      <c r="X177" s="391"/>
      <c r="Y177" s="242"/>
      <c r="AA177" s="38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376"/>
      <c r="J178" s="383"/>
      <c r="K178" s="377"/>
      <c r="L178" s="376"/>
      <c r="M178" s="376"/>
      <c r="N178" s="376"/>
      <c r="O178" s="376"/>
      <c r="P178" s="376"/>
      <c r="Q178" s="376"/>
      <c r="R178" s="376"/>
      <c r="S178" s="389"/>
      <c r="T178" s="390"/>
      <c r="U178" s="390"/>
      <c r="V178" s="390"/>
      <c r="W178" s="391"/>
      <c r="X178" s="391"/>
      <c r="Y178" s="242"/>
      <c r="AA178" s="38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376"/>
      <c r="J179" s="383"/>
      <c r="K179" s="377"/>
      <c r="L179" s="376"/>
      <c r="M179" s="376"/>
      <c r="N179" s="376"/>
      <c r="O179" s="376"/>
      <c r="P179" s="376"/>
      <c r="Q179" s="376"/>
      <c r="R179" s="376"/>
      <c r="S179" s="389"/>
      <c r="T179" s="390"/>
      <c r="U179" s="390"/>
      <c r="V179" s="390"/>
      <c r="W179" s="391"/>
      <c r="X179" s="391"/>
      <c r="Y179" s="242"/>
      <c r="AA179" s="38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376"/>
      <c r="J180" s="383"/>
      <c r="K180" s="377"/>
      <c r="L180" s="376"/>
      <c r="M180" s="376"/>
      <c r="N180" s="376"/>
      <c r="O180" s="376"/>
      <c r="P180" s="376"/>
      <c r="Q180" s="376"/>
      <c r="R180" s="376"/>
      <c r="S180" s="389"/>
      <c r="T180" s="390"/>
      <c r="U180" s="390"/>
      <c r="V180" s="390"/>
      <c r="W180" s="391"/>
      <c r="X180" s="391"/>
      <c r="Y180" s="242"/>
      <c r="AA180" s="38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376"/>
      <c r="J181" s="383"/>
      <c r="K181" s="377"/>
      <c r="L181" s="376"/>
      <c r="M181" s="376"/>
      <c r="N181" s="376"/>
      <c r="O181" s="376"/>
      <c r="P181" s="376"/>
      <c r="Q181" s="376"/>
      <c r="R181" s="376"/>
      <c r="S181" s="389"/>
      <c r="T181" s="390"/>
      <c r="U181" s="390"/>
      <c r="V181" s="390"/>
      <c r="W181" s="391"/>
      <c r="X181" s="391"/>
      <c r="Y181" s="242"/>
      <c r="AA181" s="38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376"/>
      <c r="J182" s="383"/>
      <c r="K182" s="377"/>
      <c r="L182" s="376"/>
      <c r="M182" s="376"/>
      <c r="N182" s="376"/>
      <c r="O182" s="376"/>
      <c r="P182" s="376"/>
      <c r="Q182" s="376"/>
      <c r="R182" s="376"/>
      <c r="S182" s="389"/>
      <c r="T182" s="390"/>
      <c r="U182" s="390"/>
      <c r="V182" s="390"/>
      <c r="W182" s="391"/>
      <c r="X182" s="391"/>
      <c r="Y182" s="242"/>
      <c r="AA182" s="38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376"/>
      <c r="J183" s="383"/>
      <c r="K183" s="377"/>
      <c r="L183" s="376"/>
      <c r="M183" s="376"/>
      <c r="N183" s="376"/>
      <c r="O183" s="376"/>
      <c r="P183" s="376"/>
      <c r="Q183" s="376"/>
      <c r="R183" s="376"/>
      <c r="S183" s="389"/>
      <c r="T183" s="390"/>
      <c r="U183" s="390"/>
      <c r="V183" s="390"/>
      <c r="W183" s="391"/>
      <c r="X183" s="391"/>
      <c r="Y183" s="242"/>
      <c r="AA183" s="38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1100-000000000000}">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1100-000001000000}">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1100-000002000000}">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1100-000003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100-000004000000}">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1100-000005000000}">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1100-000006000000}">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1100-000007000000}">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1100-000008000000}">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1100-000009000000}">
      <formula1>$Q$1:$Q$9</formula1>
    </dataValidation>
  </dataValidations>
  <hyperlinks>
    <hyperlink ref="A5" location="Introduction!A1" display="To jump to the Introduction sheet, click here." xr:uid="{00000000-0004-0000-1100-000000000000}"/>
  </hyperlinks>
  <pageMargins left="1.2" right="0.7" top="0.75" bottom="0.75" header="0.3" footer="0.3"/>
  <pageSetup scale="50" fitToHeight="4" orientation="portrait" r:id="rId1"/>
  <rowBreaks count="1" manualBreakCount="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1100-00000A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r:uid="{00000000-0002-0000-1100-00000B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D183"/>
  <sheetViews>
    <sheetView showGridLines="0" view="pageBreakPreview" zoomScaleNormal="91"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383" hidden="1" customWidth="1"/>
    <col min="10" max="10" width="38.5703125" style="383" hidden="1" customWidth="1"/>
    <col min="11" max="11" width="64.42578125" style="377" hidden="1" customWidth="1"/>
    <col min="12" max="12" width="87.7109375" style="376" hidden="1" customWidth="1"/>
    <col min="13" max="13" width="37.28515625" style="376" hidden="1" customWidth="1"/>
    <col min="14" max="14" width="75.28515625" style="376" hidden="1" customWidth="1"/>
    <col min="15" max="15" width="81.7109375" style="376" hidden="1" customWidth="1"/>
    <col min="16" max="16" width="69.42578125" style="376" hidden="1" customWidth="1"/>
    <col min="17" max="17" width="57" style="376" hidden="1" customWidth="1"/>
    <col min="18" max="18" width="87.7109375" style="376" hidden="1" customWidth="1"/>
    <col min="19" max="19" width="25.42578125" style="389" hidden="1" customWidth="1"/>
    <col min="20" max="20" width="43.7109375" style="390" hidden="1" customWidth="1"/>
    <col min="21" max="21" width="37.28515625" style="390" hidden="1" customWidth="1"/>
    <col min="22" max="22" width="56.28515625" style="390" hidden="1" customWidth="1"/>
    <col min="23" max="23" width="11.7109375" style="391" hidden="1" customWidth="1"/>
    <col min="24" max="24" width="146.85546875" style="391" hidden="1" customWidth="1"/>
    <col min="25" max="25" width="107.42578125" style="242" hidden="1" customWidth="1"/>
    <col min="26" max="26" width="1.28515625" style="270" customWidth="1"/>
    <col min="27" max="27" width="13.42578125" style="386" customWidth="1"/>
    <col min="28" max="28" width="13.425781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69"/>
      <c r="B1" s="1669"/>
      <c r="C1" s="1669"/>
      <c r="D1" s="1669"/>
      <c r="E1" s="1669"/>
      <c r="F1" s="1669"/>
      <c r="G1" s="1669"/>
      <c r="H1" s="1669"/>
      <c r="I1" s="375" t="s">
        <v>1431</v>
      </c>
      <c r="J1" s="376" t="s">
        <v>1432</v>
      </c>
      <c r="K1" s="377"/>
      <c r="L1" s="376" t="s">
        <v>1433</v>
      </c>
      <c r="M1" s="376" t="s">
        <v>1434</v>
      </c>
      <c r="N1" s="377" t="s">
        <v>1435</v>
      </c>
      <c r="O1" s="378" t="s">
        <v>404</v>
      </c>
      <c r="P1" s="376"/>
      <c r="Q1" s="207" t="s">
        <v>414</v>
      </c>
      <c r="R1" s="377" t="s">
        <v>491</v>
      </c>
      <c r="S1" s="376"/>
      <c r="T1" s="376"/>
      <c r="U1" s="376"/>
      <c r="V1" s="376"/>
      <c r="W1" s="379" t="s">
        <v>395</v>
      </c>
      <c r="X1" s="380" t="s">
        <v>1436</v>
      </c>
      <c r="Y1" s="237" t="s">
        <v>430</v>
      </c>
      <c r="Z1" s="237"/>
      <c r="AA1" s="381"/>
    </row>
    <row r="2" spans="1:134" s="234" customFormat="1" ht="15.75">
      <c r="A2" s="1149"/>
      <c r="B2" s="1149"/>
      <c r="C2" s="1149"/>
      <c r="D2" s="1150"/>
      <c r="E2" s="1150"/>
      <c r="F2" s="997"/>
      <c r="G2" s="269"/>
      <c r="H2" s="269"/>
      <c r="I2" s="382"/>
      <c r="J2" s="383"/>
      <c r="K2" s="377" t="s">
        <v>1437</v>
      </c>
      <c r="L2" s="376"/>
      <c r="M2" s="376"/>
      <c r="N2" s="377"/>
      <c r="O2" s="378" t="s">
        <v>539</v>
      </c>
      <c r="P2" s="376" t="s">
        <v>1438</v>
      </c>
      <c r="Q2" s="207" t="s">
        <v>453</v>
      </c>
      <c r="R2" s="377" t="s">
        <v>437</v>
      </c>
      <c r="S2" s="376" t="s">
        <v>1439</v>
      </c>
      <c r="T2" s="384" t="s">
        <v>1440</v>
      </c>
      <c r="U2" s="245"/>
      <c r="V2" s="245" t="s">
        <v>1441</v>
      </c>
      <c r="W2" s="385" t="s">
        <v>399</v>
      </c>
      <c r="X2" s="385"/>
      <c r="Y2" s="234" t="s">
        <v>408</v>
      </c>
      <c r="Z2" s="237"/>
      <c r="AA2" s="386"/>
    </row>
    <row r="3" spans="1:134" s="234" customFormat="1" ht="15.75" customHeight="1">
      <c r="A3" s="1151"/>
      <c r="B3" s="1151"/>
      <c r="C3" s="1151"/>
      <c r="D3" s="1151"/>
      <c r="E3" s="1151"/>
      <c r="F3" s="1151"/>
      <c r="G3" s="1151"/>
      <c r="H3" s="1151"/>
      <c r="I3" s="382"/>
      <c r="J3" s="383"/>
      <c r="K3" s="377"/>
      <c r="L3" s="376"/>
      <c r="M3" s="376"/>
      <c r="N3" s="377"/>
      <c r="O3" s="378" t="s">
        <v>478</v>
      </c>
      <c r="P3" s="376"/>
      <c r="Q3" s="207" t="s">
        <v>838</v>
      </c>
      <c r="R3" s="377" t="s">
        <v>593</v>
      </c>
      <c r="S3" s="376"/>
      <c r="T3" s="384"/>
      <c r="U3" s="245"/>
      <c r="V3" s="245"/>
      <c r="W3" s="385" t="s">
        <v>405</v>
      </c>
      <c r="X3" s="385"/>
      <c r="Y3" s="234" t="s">
        <v>407</v>
      </c>
      <c r="Z3" s="237"/>
      <c r="AA3" s="386"/>
    </row>
    <row r="4" spans="1:134" s="234" customFormat="1" ht="27.75" customHeight="1">
      <c r="A4" s="278"/>
      <c r="B4" s="278"/>
      <c r="C4" s="278"/>
      <c r="D4" s="1152"/>
      <c r="E4" s="1152"/>
      <c r="F4" s="1153"/>
      <c r="G4" s="1153"/>
      <c r="H4" s="1153"/>
      <c r="I4" s="387"/>
      <c r="J4" s="383"/>
      <c r="K4" s="377"/>
      <c r="L4" s="376"/>
      <c r="M4" s="376"/>
      <c r="N4" s="377"/>
      <c r="O4" s="377" t="s">
        <v>635</v>
      </c>
      <c r="P4" s="376"/>
      <c r="Q4" s="207" t="s">
        <v>527</v>
      </c>
      <c r="R4" s="385" t="s">
        <v>1442</v>
      </c>
      <c r="S4" s="376"/>
      <c r="T4" s="384"/>
      <c r="U4" s="245"/>
      <c r="V4" s="245"/>
      <c r="W4" s="385" t="s">
        <v>406</v>
      </c>
      <c r="X4" s="385"/>
      <c r="Y4" s="234" t="s">
        <v>830</v>
      </c>
      <c r="Z4" s="237"/>
      <c r="AA4" s="386"/>
    </row>
    <row r="5" spans="1:134" s="234" customFormat="1" ht="34.5" customHeight="1">
      <c r="A5" s="1158" t="s">
        <v>1</v>
      </c>
      <c r="B5" s="1158"/>
      <c r="C5" s="1158"/>
      <c r="D5" s="766"/>
      <c r="E5" s="767"/>
      <c r="F5" s="766"/>
      <c r="G5" s="624"/>
      <c r="H5" s="768"/>
      <c r="I5" s="387"/>
      <c r="J5" s="383"/>
      <c r="K5" s="377"/>
      <c r="L5" s="376"/>
      <c r="M5" s="376"/>
      <c r="N5" s="377"/>
      <c r="O5" s="377" t="s">
        <v>405</v>
      </c>
      <c r="P5" s="376"/>
      <c r="Q5" s="207" t="s">
        <v>441</v>
      </c>
      <c r="R5" s="377" t="s">
        <v>405</v>
      </c>
      <c r="S5" s="376"/>
      <c r="T5" s="384"/>
      <c r="U5" s="245"/>
      <c r="V5" s="245"/>
      <c r="X5" s="385"/>
      <c r="Y5" s="234" t="s">
        <v>1444</v>
      </c>
      <c r="Z5" s="237"/>
      <c r="AA5" s="386"/>
    </row>
    <row r="6" spans="1:134" ht="15.75" hidden="1" customHeight="1">
      <c r="A6" s="280"/>
      <c r="B6" s="280"/>
      <c r="C6" s="280"/>
      <c r="D6" s="280"/>
      <c r="E6" s="280"/>
      <c r="F6" s="280"/>
      <c r="G6" s="281"/>
      <c r="H6" s="282"/>
      <c r="I6" s="388"/>
      <c r="O6" s="376" t="s">
        <v>406</v>
      </c>
      <c r="Q6" s="376" t="s">
        <v>442</v>
      </c>
      <c r="R6" s="377" t="s">
        <v>406</v>
      </c>
      <c r="Y6" s="242" t="s">
        <v>482</v>
      </c>
    </row>
    <row r="7" spans="1:134" ht="24.75" customHeight="1">
      <c r="A7" s="625" t="s">
        <v>1632</v>
      </c>
      <c r="D7" s="283"/>
      <c r="E7" s="283"/>
      <c r="F7" s="283"/>
      <c r="G7" s="1169"/>
      <c r="H7" s="1169"/>
      <c r="I7" s="387"/>
      <c r="J7" s="382"/>
      <c r="N7" s="377"/>
      <c r="Q7" s="207" t="s">
        <v>415</v>
      </c>
      <c r="T7" s="392"/>
      <c r="X7" s="779" t="str">
        <f>A7</f>
        <v>Contraceptive Security (CS) Indicators Data, 2013</v>
      </c>
      <c r="Y7" s="242" t="s">
        <v>481</v>
      </c>
    </row>
    <row r="8" spans="1:134" ht="37.5" customHeight="1">
      <c r="A8" s="1601" t="s">
        <v>1748</v>
      </c>
      <c r="B8" s="1168"/>
      <c r="C8" s="1168"/>
      <c r="D8" s="1169"/>
      <c r="E8" s="1169"/>
      <c r="F8" s="283"/>
      <c r="G8" s="1169"/>
      <c r="H8" s="1169"/>
      <c r="I8" s="394"/>
      <c r="J8" s="382"/>
      <c r="K8" s="782" t="str">
        <f>A8</f>
        <v>Country: Guatemala</v>
      </c>
      <c r="N8" s="377"/>
      <c r="P8" s="376" t="s">
        <v>1453</v>
      </c>
      <c r="Q8" s="207" t="s">
        <v>405</v>
      </c>
      <c r="S8" s="393"/>
      <c r="Y8" s="242" t="s">
        <v>1454</v>
      </c>
    </row>
    <row r="9" spans="1:134" s="284" customFormat="1" ht="45">
      <c r="A9" s="1337" t="s">
        <v>1634</v>
      </c>
      <c r="B9" s="1337"/>
      <c r="C9" s="1337"/>
      <c r="D9" s="1337"/>
      <c r="E9" s="1337"/>
      <c r="F9" s="1337"/>
      <c r="G9" s="1337"/>
      <c r="H9" s="1337"/>
      <c r="I9" s="395" t="s">
        <v>1458</v>
      </c>
      <c r="J9" s="376"/>
      <c r="K9" s="377"/>
      <c r="L9" s="376"/>
      <c r="M9" s="376"/>
      <c r="N9" s="376"/>
      <c r="O9" s="377"/>
      <c r="P9" s="376"/>
      <c r="Q9" s="207" t="s">
        <v>406</v>
      </c>
      <c r="R9" s="376" t="s">
        <v>1433</v>
      </c>
      <c r="S9" s="376"/>
      <c r="T9" s="376"/>
      <c r="U9" s="376"/>
      <c r="V9" s="376"/>
      <c r="W9" s="376"/>
      <c r="X9" s="245" t="str">
        <f>A9</f>
        <v>The CS Indicators are presented in the following sections:
               A. leadership &amp; cooordination               B. finance &amp; procurement               C. commodities               D. policies               E. supply chain</v>
      </c>
      <c r="Y9" s="239" t="s">
        <v>782</v>
      </c>
      <c r="Z9" s="239"/>
      <c r="AA9" s="386"/>
      <c r="AB9" s="286"/>
      <c r="AC9" s="286"/>
      <c r="AD9" s="286"/>
      <c r="AE9" s="286"/>
      <c r="AF9" s="286"/>
      <c r="AG9" s="286"/>
      <c r="AH9" s="286"/>
    </row>
    <row r="10" spans="1:134" ht="150.75" thickBot="1">
      <c r="A10" s="1338" t="s">
        <v>1635</v>
      </c>
      <c r="B10" s="1339"/>
      <c r="C10" s="1339"/>
      <c r="D10" s="1339"/>
      <c r="E10" s="1339"/>
      <c r="F10" s="1339"/>
      <c r="G10" s="1339"/>
      <c r="H10" s="1339"/>
      <c r="O10" s="377" t="s">
        <v>1456</v>
      </c>
      <c r="Q10" s="242"/>
      <c r="X10" s="393"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2" t="s">
        <v>781</v>
      </c>
    </row>
    <row r="11" spans="1:134" s="234" customFormat="1" ht="16.5" customHeight="1" thickBot="1">
      <c r="A11" s="1156" t="s">
        <v>42</v>
      </c>
      <c r="B11" s="1157"/>
      <c r="C11" s="1157"/>
      <c r="D11" s="1157"/>
      <c r="E11" s="1157"/>
      <c r="F11" s="1157"/>
      <c r="G11" s="1157"/>
      <c r="H11" s="287"/>
      <c r="I11" s="388"/>
      <c r="J11" s="383"/>
      <c r="K11" s="377"/>
      <c r="L11" s="376"/>
      <c r="M11" s="376"/>
      <c r="N11" s="376"/>
      <c r="O11" s="376"/>
      <c r="P11" s="376"/>
      <c r="Q11" s="238" t="s">
        <v>1459</v>
      </c>
      <c r="R11" s="376"/>
      <c r="S11" s="376"/>
      <c r="T11" s="245"/>
      <c r="U11" s="245"/>
      <c r="V11" s="245"/>
      <c r="W11" s="385"/>
      <c r="X11" s="385"/>
      <c r="Y11" s="234" t="s">
        <v>1460</v>
      </c>
      <c r="Z11" s="237"/>
      <c r="AA11" s="386"/>
    </row>
    <row r="12" spans="1:134" s="244" customFormat="1" ht="45">
      <c r="A12" s="1160" t="s">
        <v>1461</v>
      </c>
      <c r="B12" s="1161"/>
      <c r="C12" s="1161"/>
      <c r="D12" s="1161"/>
      <c r="E12" s="1161"/>
      <c r="F12" s="1161"/>
      <c r="G12" s="1162"/>
      <c r="H12" s="243" t="s">
        <v>395</v>
      </c>
      <c r="I12" s="39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83"/>
      <c r="K12" s="377"/>
      <c r="L12" s="376"/>
      <c r="M12" s="376"/>
      <c r="N12" s="376"/>
      <c r="O12" s="376"/>
      <c r="P12" s="376"/>
      <c r="Q12" s="376"/>
      <c r="R12" s="376"/>
      <c r="S12" s="376"/>
      <c r="T12" s="245"/>
      <c r="U12" s="245"/>
      <c r="V12" s="245"/>
      <c r="W12" s="385"/>
      <c r="X12" s="385"/>
      <c r="Y12" s="244" t="s">
        <v>431</v>
      </c>
      <c r="Z12" s="397"/>
      <c r="AA12" s="386"/>
      <c r="DS12" s="245"/>
      <c r="DT12" s="245"/>
      <c r="DU12" s="245"/>
      <c r="DV12" s="245"/>
      <c r="DW12" s="245"/>
      <c r="DX12" s="245"/>
      <c r="DY12" s="245"/>
      <c r="DZ12" s="245"/>
      <c r="EA12" s="245"/>
      <c r="EB12" s="245"/>
      <c r="EC12" s="246"/>
      <c r="ED12" s="246"/>
    </row>
    <row r="13" spans="1:134" s="244" customFormat="1" ht="30">
      <c r="A13" s="288"/>
      <c r="B13" s="1163" t="s">
        <v>1462</v>
      </c>
      <c r="C13" s="1164"/>
      <c r="D13" s="1262" t="s">
        <v>1749</v>
      </c>
      <c r="E13" s="1332"/>
      <c r="F13" s="1332"/>
      <c r="G13" s="1332"/>
      <c r="H13" s="1263"/>
      <c r="I13" s="394"/>
      <c r="J13" s="383"/>
      <c r="K13" s="377" t="str">
        <f>B13</f>
        <v>a. What is the name of the committee?</v>
      </c>
      <c r="L13" s="398" t="str">
        <f>D13</f>
        <v>Comision Nacional de  Aseguramiento de Anticonceptivos (CNAA) (National Contraceptive Security Committee)</v>
      </c>
      <c r="M13" s="376"/>
      <c r="N13" s="376"/>
      <c r="O13" s="378" t="str">
        <f>D13</f>
        <v>Comision Nacional de  Aseguramiento de Anticonceptivos (CNAA) (National Contraceptive Security Committee)</v>
      </c>
      <c r="P13" s="376"/>
      <c r="Q13" s="376"/>
      <c r="R13" s="376"/>
      <c r="S13" s="376"/>
      <c r="T13" s="245"/>
      <c r="U13" s="245"/>
      <c r="V13" s="245"/>
      <c r="W13" s="385"/>
      <c r="X13" s="385"/>
      <c r="Y13" s="244" t="s">
        <v>405</v>
      </c>
      <c r="Z13" s="397"/>
      <c r="AA13" s="38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396"/>
      <c r="J14" s="383"/>
      <c r="K14" s="377" t="str">
        <f>A14</f>
        <v>A2. Are the following organizations represented on the committee?</v>
      </c>
      <c r="L14" s="376"/>
      <c r="M14" s="376"/>
      <c r="N14" s="376"/>
      <c r="O14" s="377"/>
      <c r="P14" s="376"/>
      <c r="Q14" s="376"/>
      <c r="R14" s="376"/>
      <c r="S14" s="376"/>
      <c r="T14" s="245"/>
      <c r="U14" s="245"/>
      <c r="V14" s="245"/>
      <c r="W14" s="385"/>
      <c r="X14" s="385"/>
      <c r="Z14" s="397"/>
      <c r="AA14" s="38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716</v>
      </c>
      <c r="G15" s="1317"/>
      <c r="H15" s="1318"/>
      <c r="I15" s="394"/>
      <c r="J15" s="383"/>
      <c r="K15" s="377" t="str">
        <f t="shared" ref="K15:K23" si="0">B15</f>
        <v>a. Social marketing</v>
      </c>
      <c r="L15" s="376"/>
      <c r="M15" s="376"/>
      <c r="N15" s="376"/>
      <c r="O15" s="377"/>
      <c r="P15" s="376"/>
      <c r="Q15" s="377" t="str">
        <f t="shared" ref="Q15:Q23" si="1">F15</f>
        <v>PASMO (a PSI affiliate - invited to participate but not official members)</v>
      </c>
      <c r="R15" s="376"/>
      <c r="S15" s="376"/>
      <c r="T15" s="245"/>
      <c r="U15" s="245"/>
      <c r="V15" s="245"/>
      <c r="W15" s="385"/>
      <c r="X15" s="385"/>
      <c r="Z15" s="397"/>
      <c r="AA15" s="386"/>
      <c r="DS15" s="245"/>
      <c r="DT15" s="245"/>
      <c r="DU15" s="245"/>
      <c r="DV15" s="245"/>
      <c r="DW15" s="245"/>
      <c r="DX15" s="245"/>
      <c r="DY15" s="245"/>
      <c r="DZ15" s="245"/>
      <c r="EA15" s="245"/>
      <c r="EB15" s="245"/>
      <c r="EC15" s="246"/>
      <c r="ED15" s="246"/>
    </row>
    <row r="16" spans="1:134" s="244" customFormat="1" ht="90">
      <c r="A16" s="291"/>
      <c r="B16" s="1163" t="s">
        <v>1466</v>
      </c>
      <c r="C16" s="1164"/>
      <c r="D16" s="988" t="s">
        <v>395</v>
      </c>
      <c r="E16" s="292" t="s">
        <v>1465</v>
      </c>
      <c r="F16" s="1316" t="s">
        <v>1750</v>
      </c>
      <c r="G16" s="1317"/>
      <c r="H16" s="1318"/>
      <c r="I16" s="394"/>
      <c r="J16" s="383"/>
      <c r="K16" s="377" t="str">
        <f t="shared" si="0"/>
        <v>b. NGO (for example: service delivery, advocacy, Planned Parenthood affiliate, Marie Stopes affiliate, faith-based organizations, etc.)</v>
      </c>
      <c r="L16" s="376"/>
      <c r="M16" s="376"/>
      <c r="N16" s="376"/>
      <c r="O16" s="377"/>
      <c r="P16" s="376"/>
      <c r="Q16" s="377" t="str">
        <f t="shared" si="1"/>
        <v>APROFAM (Asociación Pro Bienestar de La Familia - Association for the Well-Being of the Family), Guatemalan Association of Women Doctors (Asociación Guatemalteca de Mujeres Médicas), Instancia por la Salud y el Desarrollo de las Mujeres (Assoc. for the Health &amp; Development of Women)</v>
      </c>
      <c r="R16" s="376"/>
      <c r="S16" s="376"/>
      <c r="T16" s="245"/>
      <c r="U16" s="245"/>
      <c r="V16" s="245"/>
      <c r="W16" s="385"/>
      <c r="X16" s="385"/>
      <c r="Z16" s="397"/>
      <c r="AA16" s="38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394"/>
      <c r="J17" s="383"/>
      <c r="K17" s="377" t="str">
        <f t="shared" si="0"/>
        <v>c. Commercial sector (for example: pharmacy associations, manufacturers, etc.)</v>
      </c>
      <c r="L17" s="376"/>
      <c r="M17" s="376"/>
      <c r="N17" s="376"/>
      <c r="O17" s="377"/>
      <c r="P17" s="376"/>
      <c r="Q17" s="377">
        <f t="shared" si="1"/>
        <v>0</v>
      </c>
      <c r="R17" s="376"/>
      <c r="S17" s="376"/>
      <c r="T17" s="245"/>
      <c r="U17" s="245"/>
      <c r="V17" s="245"/>
      <c r="W17" s="385"/>
      <c r="X17" s="385"/>
      <c r="Z17" s="397"/>
      <c r="AA17" s="38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718</v>
      </c>
      <c r="G18" s="1317"/>
      <c r="H18" s="1318"/>
      <c r="I18" s="394"/>
      <c r="J18" s="383"/>
      <c r="K18" s="377" t="str">
        <f t="shared" si="0"/>
        <v>d. Donors</v>
      </c>
      <c r="L18" s="376"/>
      <c r="M18" s="376"/>
      <c r="N18" s="376"/>
      <c r="O18" s="377"/>
      <c r="P18" s="376"/>
      <c r="Q18" s="377" t="str">
        <f t="shared" si="1"/>
        <v xml:space="preserve">USAID and UNFPA are invited to participate but are not official members </v>
      </c>
      <c r="R18" s="376"/>
      <c r="S18" s="376"/>
      <c r="T18" s="245"/>
      <c r="U18" s="245"/>
      <c r="V18" s="245"/>
      <c r="W18" s="385"/>
      <c r="X18" s="385"/>
      <c r="Z18" s="397"/>
      <c r="AA18" s="38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719</v>
      </c>
      <c r="G19" s="1317"/>
      <c r="H19" s="1318"/>
      <c r="I19" s="394"/>
      <c r="J19" s="383"/>
      <c r="K19" s="377" t="str">
        <f t="shared" si="0"/>
        <v>e. UN agencies</v>
      </c>
      <c r="L19" s="376"/>
      <c r="M19" s="376"/>
      <c r="N19" s="376"/>
      <c r="O19" s="377"/>
      <c r="P19" s="376"/>
      <c r="Q19" s="377" t="str">
        <f t="shared" si="1"/>
        <v xml:space="preserve">UNFPA is invited to participate at the meetings, although it is not an official member </v>
      </c>
      <c r="R19" s="376"/>
      <c r="S19" s="376"/>
      <c r="T19" s="245"/>
      <c r="U19" s="245"/>
      <c r="V19" s="245"/>
      <c r="W19" s="385"/>
      <c r="X19" s="385"/>
      <c r="Z19" s="397"/>
      <c r="AA19" s="386"/>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720</v>
      </c>
      <c r="G20" s="1317"/>
      <c r="H20" s="1318"/>
      <c r="I20" s="394"/>
      <c r="J20" s="383"/>
      <c r="K20" s="377" t="str">
        <f t="shared" si="0"/>
        <v>f. Ministry of Health (for example: logistics, reproductive health, family planning, maternal and child health, HIV/AIDS, pharmacy units, etc.)</v>
      </c>
      <c r="L20" s="376"/>
      <c r="M20" s="376"/>
      <c r="N20" s="376"/>
      <c r="O20" s="377"/>
      <c r="P20" s="376"/>
      <c r="Q20" s="399" t="str">
        <f t="shared" si="1"/>
        <v>Director of the National Reproductive Health Program, Family Planning Advisor, and Logistics Advisor</v>
      </c>
      <c r="R20" s="376"/>
      <c r="S20" s="376"/>
      <c r="T20" s="245"/>
      <c r="U20" s="245"/>
      <c r="V20" s="245"/>
      <c r="W20" s="385"/>
      <c r="X20" s="385"/>
      <c r="Z20" s="397"/>
      <c r="AA20" s="386"/>
      <c r="DS20" s="245"/>
      <c r="DT20" s="245"/>
      <c r="DU20" s="245"/>
      <c r="DV20" s="246"/>
      <c r="DW20" s="246"/>
      <c r="DX20" s="246"/>
      <c r="DY20" s="246"/>
      <c r="DZ20" s="246"/>
      <c r="EA20" s="246"/>
      <c r="ED20" s="246"/>
    </row>
    <row r="21" spans="1:134" s="244" customFormat="1">
      <c r="A21" s="291"/>
      <c r="B21" s="1177" t="s">
        <v>1474</v>
      </c>
      <c r="C21" s="1177"/>
      <c r="D21" s="988" t="s">
        <v>399</v>
      </c>
      <c r="E21" s="292" t="s">
        <v>1475</v>
      </c>
      <c r="F21" s="1316"/>
      <c r="G21" s="1317"/>
      <c r="H21" s="1318"/>
      <c r="I21" s="394"/>
      <c r="J21" s="383"/>
      <c r="K21" s="377" t="str">
        <f t="shared" si="0"/>
        <v>g. Central Medical Store or Central Warehouse</v>
      </c>
      <c r="L21" s="376"/>
      <c r="M21" s="376"/>
      <c r="N21" s="376"/>
      <c r="O21" s="377"/>
      <c r="P21" s="376"/>
      <c r="Q21" s="377">
        <f t="shared" si="1"/>
        <v>0</v>
      </c>
      <c r="R21" s="376"/>
      <c r="S21" s="376"/>
      <c r="T21" s="245"/>
      <c r="U21" s="245"/>
      <c r="V21" s="245"/>
      <c r="W21" s="385"/>
      <c r="X21" s="385"/>
      <c r="Z21" s="397"/>
      <c r="AA21" s="386"/>
    </row>
    <row r="22" spans="1:134" s="244" customFormat="1">
      <c r="A22" s="291"/>
      <c r="B22" s="1177" t="s">
        <v>1476</v>
      </c>
      <c r="C22" s="1177"/>
      <c r="D22" s="988" t="s">
        <v>395</v>
      </c>
      <c r="E22" s="292" t="s">
        <v>1475</v>
      </c>
      <c r="F22" s="1316" t="s">
        <v>721</v>
      </c>
      <c r="G22" s="1317"/>
      <c r="H22" s="1318"/>
      <c r="I22" s="394"/>
      <c r="J22" s="383"/>
      <c r="K22" s="377" t="str">
        <f t="shared" si="0"/>
        <v xml:space="preserve">h. Ministry of Finance or Ministry of Planning </v>
      </c>
      <c r="L22" s="376"/>
      <c r="M22" s="376"/>
      <c r="N22" s="376"/>
      <c r="O22" s="377"/>
      <c r="P22" s="376"/>
      <c r="Q22" s="377" t="str">
        <f t="shared" si="1"/>
        <v xml:space="preserve">Ministry of Finance (technical budget analyst) </v>
      </c>
      <c r="R22" s="376"/>
      <c r="S22" s="376"/>
      <c r="T22" s="245"/>
      <c r="U22" s="245"/>
      <c r="V22" s="245"/>
      <c r="W22" s="385"/>
      <c r="X22" s="385"/>
      <c r="Z22" s="397"/>
      <c r="AA22" s="386"/>
    </row>
    <row r="23" spans="1:134" s="247" customFormat="1" ht="150">
      <c r="A23" s="291"/>
      <c r="B23" s="1177" t="s">
        <v>1477</v>
      </c>
      <c r="C23" s="1177"/>
      <c r="D23" s="988" t="s">
        <v>395</v>
      </c>
      <c r="E23" s="292" t="s">
        <v>1475</v>
      </c>
      <c r="F23" s="1316" t="s">
        <v>1751</v>
      </c>
      <c r="G23" s="1317"/>
      <c r="H23" s="1318"/>
      <c r="I23" s="394"/>
      <c r="J23" s="383"/>
      <c r="K23" s="382" t="str">
        <f t="shared" si="0"/>
        <v>i. Other (for example: partners)</v>
      </c>
      <c r="L23" s="383"/>
      <c r="M23" s="383"/>
      <c r="N23" s="383"/>
      <c r="O23" s="382"/>
      <c r="P23" s="383"/>
      <c r="Q23" s="382" t="str">
        <f t="shared" si="1"/>
        <v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v>
      </c>
      <c r="R23" s="383"/>
      <c r="S23" s="383"/>
      <c r="T23" s="383"/>
      <c r="U23" s="383"/>
      <c r="V23" s="383"/>
      <c r="W23" s="400"/>
      <c r="X23" s="400"/>
      <c r="AA23" s="386"/>
    </row>
    <row r="24" spans="1:134" s="244" customFormat="1">
      <c r="A24" s="1179" t="s">
        <v>1478</v>
      </c>
      <c r="B24" s="1163"/>
      <c r="C24" s="1163"/>
      <c r="D24" s="1163"/>
      <c r="E24" s="1163"/>
      <c r="F24" s="1163"/>
      <c r="G24" s="1163"/>
      <c r="H24" s="302" t="s">
        <v>635</v>
      </c>
      <c r="I24" s="401" t="str">
        <f>A24</f>
        <v>A3. How many times did the committee meet during the last year? (0, 1-2, 3-5, or 6+)  (Please select from the dropdown.)</v>
      </c>
      <c r="J24" s="383"/>
      <c r="K24" s="377"/>
      <c r="L24" s="376"/>
      <c r="M24" s="376"/>
      <c r="N24" s="376"/>
      <c r="O24" s="377"/>
      <c r="P24" s="376"/>
      <c r="Q24" s="376"/>
      <c r="R24" s="376"/>
      <c r="S24" s="376"/>
      <c r="T24" s="245"/>
      <c r="U24" s="245"/>
      <c r="V24" s="245"/>
      <c r="W24" s="385"/>
      <c r="X24" s="385"/>
      <c r="Z24" s="397"/>
      <c r="AA24" s="386"/>
    </row>
    <row r="25" spans="1:134" s="244" customFormat="1">
      <c r="A25" s="1180" t="s">
        <v>1479</v>
      </c>
      <c r="B25" s="1181"/>
      <c r="C25" s="1181"/>
      <c r="D25" s="1177"/>
      <c r="E25" s="1177"/>
      <c r="F25" s="1177"/>
      <c r="G25" s="1182"/>
      <c r="H25" s="302" t="s">
        <v>395</v>
      </c>
      <c r="I25" s="401" t="str">
        <f>A25</f>
        <v xml:space="preserve">A4. Does the committee have legal status?  (Please select from the dropdown.)                                  </v>
      </c>
      <c r="J25" s="383"/>
      <c r="K25" s="377"/>
      <c r="L25" s="376"/>
      <c r="M25" s="376"/>
      <c r="N25" s="376"/>
      <c r="O25" s="377"/>
      <c r="P25" s="376"/>
      <c r="Q25" s="376"/>
      <c r="R25" s="376"/>
      <c r="S25" s="376"/>
      <c r="T25" s="245"/>
      <c r="U25" s="245"/>
      <c r="V25" s="245"/>
      <c r="W25" s="385"/>
      <c r="X25" s="385"/>
      <c r="Z25" s="397"/>
      <c r="AA25" s="386"/>
    </row>
    <row r="26" spans="1:134" s="244" customFormat="1" ht="120.75" thickBot="1">
      <c r="A26" s="1183" t="s">
        <v>1480</v>
      </c>
      <c r="B26" s="1184"/>
      <c r="C26" s="1185"/>
      <c r="D26" s="293" t="s">
        <v>395</v>
      </c>
      <c r="E26" s="294" t="s">
        <v>1481</v>
      </c>
      <c r="F26" s="295" t="s">
        <v>723</v>
      </c>
      <c r="G26" s="296" t="s">
        <v>1482</v>
      </c>
      <c r="H26" s="372" t="s">
        <v>724</v>
      </c>
      <c r="I26" s="401"/>
      <c r="J26" s="383"/>
      <c r="K26" s="377" t="str">
        <f>A26</f>
        <v>A5. Is there a Contraceptive Security "champion"? (someone who consistently brings up and advocates for contraceptive supplies)</v>
      </c>
      <c r="L26" s="376"/>
      <c r="M26" s="376"/>
      <c r="N26" s="376"/>
      <c r="O26" s="377"/>
      <c r="P26" s="376"/>
      <c r="Q26" s="376"/>
      <c r="R26" s="376"/>
      <c r="S26" s="376"/>
      <c r="T26" s="245"/>
      <c r="U26" s="245"/>
      <c r="V26" s="245"/>
      <c r="W26" s="385"/>
      <c r="X26" s="385"/>
      <c r="Z26" s="397"/>
      <c r="AA26" s="386"/>
    </row>
    <row r="27" spans="1:134" s="251" customFormat="1" ht="16.5" customHeight="1" thickBot="1">
      <c r="A27" s="1156" t="s">
        <v>69</v>
      </c>
      <c r="B27" s="1157"/>
      <c r="C27" s="1157"/>
      <c r="D27" s="1157"/>
      <c r="E27" s="1157"/>
      <c r="F27" s="1157"/>
      <c r="G27" s="1157"/>
      <c r="H27" s="287"/>
      <c r="I27" s="388"/>
      <c r="J27" s="402"/>
      <c r="K27" s="403"/>
      <c r="L27" s="238"/>
      <c r="M27" s="238"/>
      <c r="N27" s="238"/>
      <c r="O27" s="238"/>
      <c r="P27" s="238"/>
      <c r="Q27" s="238"/>
      <c r="R27" s="238"/>
      <c r="S27" s="238"/>
      <c r="T27" s="402"/>
      <c r="U27" s="402"/>
      <c r="V27" s="402"/>
      <c r="W27" s="404"/>
      <c r="X27" s="404"/>
      <c r="Z27" s="405"/>
      <c r="AA27" s="386"/>
    </row>
    <row r="28" spans="1:134" s="244" customFormat="1">
      <c r="A28" s="1190" t="s">
        <v>1483</v>
      </c>
      <c r="B28" s="1177"/>
      <c r="C28" s="1182"/>
      <c r="D28" s="1191" t="s">
        <v>1484</v>
      </c>
      <c r="E28" s="1192"/>
      <c r="F28" s="297" t="s">
        <v>430</v>
      </c>
      <c r="G28" s="298" t="s">
        <v>1485</v>
      </c>
      <c r="H28" s="299" t="s">
        <v>431</v>
      </c>
      <c r="I28" s="406"/>
      <c r="J28" s="407"/>
      <c r="K28" s="377">
        <f>B28</f>
        <v>0</v>
      </c>
      <c r="L28" s="376"/>
      <c r="M28" s="376"/>
      <c r="N28" s="376"/>
      <c r="O28" s="376"/>
      <c r="P28" s="376"/>
      <c r="Q28" s="376"/>
      <c r="R28" s="376"/>
      <c r="S28" s="376"/>
      <c r="T28" s="245"/>
      <c r="U28" s="245"/>
      <c r="V28" s="245"/>
      <c r="W28" s="385"/>
      <c r="X28" s="385"/>
      <c r="Z28" s="397"/>
      <c r="AA28" s="386"/>
    </row>
    <row r="29" spans="1:134" s="244" customFormat="1" ht="75">
      <c r="A29" s="1179" t="s">
        <v>1486</v>
      </c>
      <c r="B29" s="1163"/>
      <c r="C29" s="1163"/>
      <c r="D29" s="1163"/>
      <c r="E29" s="1163"/>
      <c r="F29" s="1164"/>
      <c r="G29" s="1193">
        <v>2024726.9</v>
      </c>
      <c r="H29" s="1194"/>
      <c r="I29" s="408"/>
      <c r="J29" s="382">
        <f>G29</f>
        <v>2024726.9</v>
      </c>
      <c r="K29" s="377"/>
      <c r="L29" s="376"/>
      <c r="M29" s="409">
        <f>E29</f>
        <v>0</v>
      </c>
      <c r="N29" s="376"/>
      <c r="O29" s="376"/>
      <c r="P29" s="376"/>
      <c r="Q29" s="376"/>
      <c r="R29" s="376"/>
      <c r="S29" s="376"/>
      <c r="T29" s="245"/>
      <c r="U29" s="245"/>
      <c r="V29" s="245"/>
      <c r="W29" s="385"/>
      <c r="X29" s="385"/>
      <c r="Y29" s="41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397"/>
      <c r="AA29" s="386"/>
    </row>
    <row r="30" spans="1:134" s="244" customFormat="1" ht="73.5">
      <c r="A30" s="1179" t="s">
        <v>1487</v>
      </c>
      <c r="B30" s="1163"/>
      <c r="C30" s="1163"/>
      <c r="D30" s="1163"/>
      <c r="E30" s="300" t="s">
        <v>445</v>
      </c>
      <c r="F30" s="301" t="s">
        <v>1488</v>
      </c>
      <c r="G30" s="1195" t="s">
        <v>725</v>
      </c>
      <c r="H30" s="1196"/>
      <c r="I30" s="408"/>
      <c r="J30" s="382" t="str">
        <f>G30</f>
        <v xml:space="preserve">National Reproductive Health Program </v>
      </c>
      <c r="K30" s="377"/>
      <c r="L30" s="376"/>
      <c r="M30" s="409" t="str">
        <f>E30</f>
        <v>01/12-12/12</v>
      </c>
      <c r="N30" s="376"/>
      <c r="O30" s="376"/>
      <c r="P30" s="376"/>
      <c r="Q30" s="376"/>
      <c r="R30" s="376"/>
      <c r="S30" s="376"/>
      <c r="T30" s="245"/>
      <c r="U30" s="245"/>
      <c r="V30" s="245"/>
      <c r="W30" s="385"/>
      <c r="X30" s="385"/>
      <c r="Y30" s="410" t="str">
        <f>A30</f>
        <v>B3. One-year time period covered by the forecast/quantification amount noted in B2 (mm/yy-mm/yy)
(should ideally be FY '11-'12)</v>
      </c>
      <c r="Z30" s="397"/>
      <c r="AA30" s="386"/>
    </row>
    <row r="31" spans="1:134" s="244" customFormat="1" ht="30">
      <c r="A31" s="1179" t="s">
        <v>1489</v>
      </c>
      <c r="B31" s="1163"/>
      <c r="C31" s="1163"/>
      <c r="D31" s="1163"/>
      <c r="E31" s="1163"/>
      <c r="F31" s="1163"/>
      <c r="G31" s="1164"/>
      <c r="H31" s="302" t="s">
        <v>399</v>
      </c>
      <c r="I31" s="401" t="str">
        <f>A31</f>
        <v>B4. Is there a government budget line item specifically for the procurement of contraceptives?  (Please select from the dropdown list.)</v>
      </c>
      <c r="J31" s="407"/>
      <c r="K31" s="377"/>
      <c r="L31" s="376"/>
      <c r="M31" s="376"/>
      <c r="N31" s="376"/>
      <c r="O31" s="376"/>
      <c r="P31" s="376"/>
      <c r="Q31" s="376"/>
      <c r="R31" s="376"/>
      <c r="S31" s="376"/>
      <c r="T31" s="245"/>
      <c r="U31" s="245"/>
      <c r="V31" s="245"/>
      <c r="W31" s="385"/>
      <c r="X31" s="385"/>
      <c r="Z31" s="397"/>
      <c r="AA31" s="386"/>
    </row>
    <row r="32" spans="1:134" s="244" customFormat="1" ht="90" customHeight="1">
      <c r="A32" s="1186" t="s">
        <v>1490</v>
      </c>
      <c r="B32" s="1187"/>
      <c r="C32" s="1187"/>
      <c r="D32" s="1187"/>
      <c r="E32" s="1187"/>
      <c r="F32" s="1187"/>
      <c r="G32" s="1188"/>
      <c r="H32" s="302" t="s">
        <v>395</v>
      </c>
      <c r="I32" s="40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07"/>
      <c r="K32" s="377"/>
      <c r="L32" s="376"/>
      <c r="M32" s="376"/>
      <c r="N32" s="376"/>
      <c r="O32" s="376"/>
      <c r="P32" s="376"/>
      <c r="Q32" s="376"/>
      <c r="R32" s="376"/>
      <c r="S32" s="376"/>
      <c r="T32" s="245"/>
      <c r="U32" s="245"/>
      <c r="V32" s="245"/>
      <c r="W32" s="385"/>
      <c r="X32" s="385"/>
      <c r="Z32" s="397"/>
      <c r="AA32" s="386"/>
    </row>
    <row r="33" spans="1:28" s="244" customFormat="1" ht="15.75" customHeight="1">
      <c r="A33" s="1179" t="s">
        <v>1491</v>
      </c>
      <c r="B33" s="1163"/>
      <c r="C33" s="1163"/>
      <c r="D33" s="1163"/>
      <c r="E33" s="1163"/>
      <c r="F33" s="1163"/>
      <c r="G33" s="1163"/>
      <c r="H33" s="1197"/>
      <c r="I33" s="401"/>
      <c r="J33" s="383"/>
      <c r="K33" s="377"/>
      <c r="L33" s="376"/>
      <c r="M33" s="376"/>
      <c r="N33" s="376"/>
      <c r="O33" s="376"/>
      <c r="P33" s="376"/>
      <c r="Q33" s="376"/>
      <c r="R33" s="376"/>
      <c r="S33" s="376"/>
      <c r="T33" s="245"/>
      <c r="U33" s="245"/>
      <c r="V33" s="245"/>
      <c r="W33" s="385"/>
      <c r="X33" s="410" t="str">
        <f>A33</f>
        <v>B6. Please complete the table below regarding government allocations for contraceptive procurement.</v>
      </c>
      <c r="Z33" s="397"/>
      <c r="AA33" s="386"/>
    </row>
    <row r="34" spans="1:28" s="244" customFormat="1" ht="147">
      <c r="A34" s="303"/>
      <c r="B34" s="1187" t="s">
        <v>1492</v>
      </c>
      <c r="C34" s="1187"/>
      <c r="D34" s="1188"/>
      <c r="E34" s="304" t="s">
        <v>1493</v>
      </c>
      <c r="F34" s="304" t="s">
        <v>1494</v>
      </c>
      <c r="G34" s="305" t="s">
        <v>1495</v>
      </c>
      <c r="H34" s="306" t="s">
        <v>1496</v>
      </c>
      <c r="I34" s="411"/>
      <c r="J34" s="407"/>
      <c r="K34" s="377" t="str">
        <f>B34</f>
        <v>Source of government funds allocated for contraceptive procurement
(funds originally designated for contraceptives, whether or not they ended up being spent on them)</v>
      </c>
      <c r="L34" s="376"/>
      <c r="M34" s="376"/>
      <c r="N34" s="376"/>
      <c r="O34" s="376"/>
      <c r="P34" s="376"/>
      <c r="Q34" s="376"/>
      <c r="R34" s="376"/>
      <c r="S34" s="376"/>
      <c r="T34" s="245"/>
      <c r="U34" s="245"/>
      <c r="V34" s="245"/>
      <c r="W34" s="385"/>
      <c r="X34" s="385"/>
      <c r="Z34" s="397"/>
      <c r="AA34" s="386"/>
    </row>
    <row r="35" spans="1:28" s="244" customFormat="1" ht="30">
      <c r="A35" s="291"/>
      <c r="B35" s="1187" t="s">
        <v>1497</v>
      </c>
      <c r="C35" s="1187"/>
      <c r="D35" s="1188"/>
      <c r="E35" s="307">
        <v>2024725</v>
      </c>
      <c r="F35" s="308" t="s">
        <v>445</v>
      </c>
      <c r="G35" s="309" t="s">
        <v>699</v>
      </c>
      <c r="H35" s="310"/>
      <c r="I35" s="406"/>
      <c r="J35" s="407"/>
      <c r="K35" s="377" t="str">
        <f>B35</f>
        <v>a. Internally generated funds allocated for contraceptive procurement</v>
      </c>
      <c r="L35" s="376"/>
      <c r="M35" s="376"/>
      <c r="N35" s="376"/>
      <c r="O35" s="376"/>
      <c r="P35" s="376"/>
      <c r="Q35" s="376"/>
      <c r="R35" s="376"/>
      <c r="S35" s="376"/>
      <c r="T35" s="245"/>
      <c r="U35" s="245"/>
      <c r="V35" s="245"/>
      <c r="W35" s="385"/>
      <c r="X35" s="385"/>
      <c r="Z35" s="397"/>
      <c r="AA35" s="386"/>
    </row>
    <row r="36" spans="1:28" s="244" customFormat="1" ht="75">
      <c r="A36" s="291"/>
      <c r="B36" s="1187" t="s">
        <v>1498</v>
      </c>
      <c r="C36" s="1187"/>
      <c r="D36" s="1188"/>
      <c r="E36" s="307">
        <v>0</v>
      </c>
      <c r="F36" s="308" t="s">
        <v>445</v>
      </c>
      <c r="G36" s="309"/>
      <c r="H36" s="310"/>
      <c r="I36" s="406"/>
      <c r="J36" s="407"/>
      <c r="K36" s="377" t="str">
        <f>B36</f>
        <v>b. Total of all other government funds allocated for contraceptive procurement. (For example, these other government funds could include basket funds, World Bank credits or loans, and other funds donors give to the government [e.g., direct budget support])</v>
      </c>
      <c r="L36" s="376"/>
      <c r="M36" s="376"/>
      <c r="N36" s="376"/>
      <c r="O36" s="376"/>
      <c r="P36" s="376"/>
      <c r="Q36" s="376"/>
      <c r="R36" s="376"/>
      <c r="S36" s="376"/>
      <c r="T36" s="245"/>
      <c r="U36" s="245"/>
      <c r="V36" s="245"/>
      <c r="W36" s="385"/>
      <c r="X36" s="385"/>
      <c r="Z36" s="397"/>
      <c r="AA36" s="386"/>
    </row>
    <row r="37" spans="1:28" s="244" customFormat="1" ht="45" customHeight="1">
      <c r="A37" s="311"/>
      <c r="B37" s="1184" t="s">
        <v>1499</v>
      </c>
      <c r="C37" s="1184"/>
      <c r="D37" s="1185"/>
      <c r="E37" s="312">
        <f>E35+E36</f>
        <v>2024725</v>
      </c>
      <c r="F37" s="313"/>
      <c r="G37" s="313"/>
      <c r="H37" s="314"/>
      <c r="I37" s="406"/>
      <c r="J37" s="407"/>
      <c r="K37" s="377" t="str">
        <f>B37</f>
        <v>c. TOTAL government funds allocated for contraceptive procurement
This will auto-calculate.  (It will sum a &amp; b above.)</v>
      </c>
      <c r="L37" s="376"/>
      <c r="M37" s="376"/>
      <c r="N37" s="376"/>
      <c r="O37" s="378"/>
      <c r="P37" s="376"/>
      <c r="Q37" s="376"/>
      <c r="R37" s="376"/>
      <c r="S37" s="376"/>
      <c r="T37" s="245"/>
      <c r="U37" s="245"/>
      <c r="V37" s="245"/>
      <c r="W37" s="385"/>
      <c r="X37" s="385"/>
      <c r="Z37" s="397"/>
      <c r="AA37" s="386"/>
    </row>
    <row r="38" spans="1:28" s="244" customFormat="1" ht="82.5" customHeight="1">
      <c r="A38" s="1179" t="s">
        <v>1500</v>
      </c>
      <c r="B38" s="1163"/>
      <c r="C38" s="1163"/>
      <c r="D38" s="1163"/>
      <c r="E38" s="1163"/>
      <c r="F38" s="1163"/>
      <c r="G38" s="1164"/>
      <c r="H38" s="302" t="s">
        <v>395</v>
      </c>
      <c r="I38" s="40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07"/>
      <c r="K38" s="377"/>
      <c r="L38" s="376"/>
      <c r="M38" s="376"/>
      <c r="N38" s="376"/>
      <c r="O38" s="376"/>
      <c r="P38" s="376"/>
      <c r="Q38" s="376"/>
      <c r="R38" s="376"/>
      <c r="S38" s="376"/>
      <c r="T38" s="245"/>
      <c r="U38" s="245"/>
      <c r="V38" s="245"/>
      <c r="W38" s="385"/>
      <c r="X38" s="385"/>
      <c r="Z38" s="397"/>
      <c r="AA38" s="386"/>
    </row>
    <row r="39" spans="1:28" s="244" customFormat="1" ht="74.25" customHeight="1" thickBot="1">
      <c r="A39" s="1179" t="s">
        <v>1501</v>
      </c>
      <c r="B39" s="1163"/>
      <c r="C39" s="1163"/>
      <c r="D39" s="1163"/>
      <c r="E39" s="1163"/>
      <c r="F39" s="1163"/>
      <c r="G39" s="1163"/>
      <c r="H39" s="1197"/>
      <c r="I39" s="401"/>
      <c r="J39" s="407"/>
      <c r="K39" s="377"/>
      <c r="L39" s="376"/>
      <c r="M39" s="376"/>
      <c r="N39" s="376"/>
      <c r="O39" s="376"/>
      <c r="P39" s="376"/>
      <c r="Q39" s="376"/>
      <c r="R39" s="376"/>
      <c r="S39" s="376"/>
      <c r="T39" s="245"/>
      <c r="U39" s="245"/>
      <c r="V39" s="245"/>
      <c r="W39" s="385"/>
      <c r="X39" s="41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397"/>
      <c r="AA39" s="386"/>
    </row>
    <row r="40" spans="1:28" s="244" customFormat="1" ht="129.75">
      <c r="A40" s="303"/>
      <c r="B40" s="1198" t="s">
        <v>1502</v>
      </c>
      <c r="C40" s="1860"/>
      <c r="D40" s="315" t="s">
        <v>1503</v>
      </c>
      <c r="E40" s="304" t="s">
        <v>1504</v>
      </c>
      <c r="F40" s="304" t="s">
        <v>1505</v>
      </c>
      <c r="G40" s="305" t="s">
        <v>1506</v>
      </c>
      <c r="H40" s="306" t="s">
        <v>1496</v>
      </c>
      <c r="I40" s="412"/>
      <c r="J40" s="413"/>
      <c r="K40" s="377">
        <f>A40</f>
        <v>0</v>
      </c>
      <c r="L40" s="376"/>
      <c r="M40" s="376"/>
      <c r="N40" s="376"/>
      <c r="O40" s="376"/>
      <c r="P40" s="376"/>
      <c r="Q40" s="376"/>
      <c r="R40" s="376"/>
      <c r="S40" s="376"/>
      <c r="T40" s="245"/>
      <c r="U40" s="245"/>
      <c r="V40" s="245"/>
      <c r="W40" s="385"/>
      <c r="X40" s="385"/>
      <c r="Z40" s="397"/>
      <c r="AA40" s="386"/>
    </row>
    <row r="41" spans="1:28" s="244" customFormat="1" ht="120">
      <c r="A41" s="303"/>
      <c r="B41" s="1163" t="s">
        <v>1507</v>
      </c>
      <c r="C41" s="1164"/>
      <c r="D41" s="1037" t="s">
        <v>395</v>
      </c>
      <c r="E41" s="307">
        <v>374763</v>
      </c>
      <c r="F41" s="308" t="s">
        <v>445</v>
      </c>
      <c r="G41" s="317" t="s">
        <v>727</v>
      </c>
      <c r="H41" s="310" t="s">
        <v>728</v>
      </c>
      <c r="I41" s="406"/>
      <c r="J41" s="407"/>
      <c r="K41" s="377" t="str">
        <f>B41</f>
        <v>a. Internally generated funds spent on contraceptive procurement</v>
      </c>
      <c r="L41" s="376"/>
      <c r="M41" s="376"/>
      <c r="N41" s="376"/>
      <c r="O41" s="376"/>
      <c r="P41" s="376"/>
      <c r="Q41" s="376"/>
      <c r="R41" s="376"/>
      <c r="S41" s="376"/>
      <c r="T41" s="245"/>
      <c r="U41" s="245"/>
      <c r="V41" s="245"/>
      <c r="W41" s="385"/>
      <c r="X41" s="385"/>
      <c r="Z41" s="397"/>
      <c r="AA41" s="386"/>
      <c r="AB41" s="660"/>
    </row>
    <row r="42" spans="1:28" s="244" customFormat="1" ht="30">
      <c r="A42" s="303"/>
      <c r="B42" s="318"/>
      <c r="C42" s="319" t="s">
        <v>1508</v>
      </c>
      <c r="D42" s="1165" t="s">
        <v>726</v>
      </c>
      <c r="E42" s="1166"/>
      <c r="F42" s="1166"/>
      <c r="G42" s="1166"/>
      <c r="H42" s="1167"/>
      <c r="I42" s="414"/>
      <c r="J42" s="407"/>
      <c r="K42" s="377" t="str">
        <f>C42</f>
        <v>i. Specify source(s) of internally generated funds spent (for example, from taxes)</v>
      </c>
      <c r="L42" s="376"/>
      <c r="M42" s="376"/>
      <c r="N42" s="376"/>
      <c r="O42" s="378" t="str">
        <f>D42</f>
        <v xml:space="preserve">These funds include some of the funds from the 15% alcoholic beverages tax.  </v>
      </c>
      <c r="P42" s="376"/>
      <c r="Q42" s="376"/>
      <c r="R42" s="376"/>
      <c r="S42" s="376"/>
      <c r="T42" s="245"/>
      <c r="U42" s="245"/>
      <c r="V42" s="245"/>
      <c r="W42" s="385"/>
      <c r="X42" s="385"/>
      <c r="Z42" s="397"/>
      <c r="AA42" s="386"/>
    </row>
    <row r="43" spans="1:28" s="244" customFormat="1" ht="78.75" customHeight="1">
      <c r="A43" s="303"/>
      <c r="B43" s="1163" t="s">
        <v>1509</v>
      </c>
      <c r="C43" s="1164"/>
      <c r="D43" s="1037" t="s">
        <v>399</v>
      </c>
      <c r="E43" s="307">
        <v>0</v>
      </c>
      <c r="F43" s="308" t="s">
        <v>445</v>
      </c>
      <c r="G43" s="309"/>
      <c r="H43" s="310"/>
      <c r="I43" s="406"/>
      <c r="J43" s="407"/>
      <c r="K43" s="377" t="str">
        <f>B43</f>
        <v>b. Total of all other government funds spent on contraceptive procurement. (For example, these other government funds could include basket funds, World Bank credits or loans, and other funds donors gave to the government [e.g., direct budget support])</v>
      </c>
      <c r="L43" s="376"/>
      <c r="M43" s="376"/>
      <c r="N43" s="376"/>
      <c r="O43" s="376"/>
      <c r="P43" s="376"/>
      <c r="Q43" s="376"/>
      <c r="R43" s="376"/>
      <c r="S43" s="376"/>
      <c r="T43" s="245"/>
      <c r="U43" s="245"/>
      <c r="V43" s="245"/>
      <c r="W43" s="385"/>
      <c r="X43" s="385"/>
      <c r="Z43" s="397"/>
      <c r="AA43" s="386"/>
    </row>
    <row r="44" spans="1:28" s="244" customFormat="1" ht="30">
      <c r="A44" s="303"/>
      <c r="B44" s="318"/>
      <c r="C44" s="319" t="s">
        <v>1510</v>
      </c>
      <c r="D44" s="1165" t="s">
        <v>406</v>
      </c>
      <c r="E44" s="1166"/>
      <c r="F44" s="1166"/>
      <c r="G44" s="1166"/>
      <c r="H44" s="1167"/>
      <c r="I44" s="414"/>
      <c r="J44" s="407"/>
      <c r="K44" s="377" t="str">
        <f>C44</f>
        <v>i. Specify source(s) of other government funds spent (for example: basket funding or specific donor)</v>
      </c>
      <c r="L44" s="376"/>
      <c r="M44" s="376"/>
      <c r="N44" s="376"/>
      <c r="O44" s="378" t="str">
        <f>D44</f>
        <v>Not applicable</v>
      </c>
      <c r="P44" s="376"/>
      <c r="Q44" s="376"/>
      <c r="R44" s="376"/>
      <c r="S44" s="376"/>
      <c r="T44" s="245"/>
      <c r="U44" s="245"/>
      <c r="V44" s="245"/>
      <c r="W44" s="385"/>
      <c r="X44" s="385"/>
      <c r="Z44" s="397"/>
      <c r="AA44" s="386"/>
    </row>
    <row r="45" spans="1:28" s="244" customFormat="1" ht="45">
      <c r="A45" s="303"/>
      <c r="B45" s="1163" t="s">
        <v>1511</v>
      </c>
      <c r="C45" s="1164"/>
      <c r="D45" s="320"/>
      <c r="E45" s="321">
        <f>E41+E43</f>
        <v>374763</v>
      </c>
      <c r="F45" s="322"/>
      <c r="G45" s="322"/>
      <c r="H45" s="310"/>
      <c r="I45" s="406"/>
      <c r="J45" s="407"/>
      <c r="K45" s="377" t="str">
        <f>B45</f>
        <v>c. TOTAL government funds spent on contraceptive procurement
This will auto-calculate.  (It will sum a &amp; b above.)</v>
      </c>
      <c r="L45" s="376"/>
      <c r="M45" s="376"/>
      <c r="N45" s="376"/>
      <c r="O45" s="378"/>
      <c r="P45" s="376"/>
      <c r="Q45" s="376"/>
      <c r="R45" s="376"/>
      <c r="S45" s="376"/>
      <c r="T45" s="245"/>
      <c r="U45" s="245"/>
      <c r="V45" s="245"/>
      <c r="W45" s="385"/>
      <c r="X45" s="385"/>
      <c r="Z45" s="397"/>
      <c r="AA45" s="386"/>
    </row>
    <row r="46" spans="1:28" s="234" customFormat="1">
      <c r="A46" s="323"/>
      <c r="B46" s="324"/>
      <c r="C46" s="324"/>
      <c r="D46" s="325"/>
      <c r="E46" s="326"/>
      <c r="F46" s="326"/>
      <c r="G46" s="327"/>
      <c r="H46" s="328"/>
      <c r="I46" s="415"/>
      <c r="J46" s="407"/>
      <c r="K46" s="377">
        <f>A46</f>
        <v>0</v>
      </c>
      <c r="L46" s="376"/>
      <c r="M46" s="376"/>
      <c r="N46" s="376"/>
      <c r="O46" s="378"/>
      <c r="P46" s="376"/>
      <c r="Q46" s="376"/>
      <c r="R46" s="376"/>
      <c r="S46" s="376"/>
      <c r="T46" s="245"/>
      <c r="U46" s="245"/>
      <c r="V46" s="245"/>
      <c r="W46" s="385"/>
      <c r="X46" s="385"/>
      <c r="Z46" s="237"/>
      <c r="AA46" s="386"/>
    </row>
    <row r="47" spans="1:28" s="244" customFormat="1" ht="30" customHeight="1">
      <c r="A47" s="1179" t="s">
        <v>1512</v>
      </c>
      <c r="B47" s="1163"/>
      <c r="C47" s="1163"/>
      <c r="D47" s="1163"/>
      <c r="E47" s="1163"/>
      <c r="F47" s="1163"/>
      <c r="G47" s="1163"/>
      <c r="H47" s="1197"/>
      <c r="I47" s="401"/>
      <c r="J47" s="407"/>
      <c r="K47" s="377"/>
      <c r="L47" s="376"/>
      <c r="M47" s="376"/>
      <c r="N47" s="376"/>
      <c r="O47" s="376"/>
      <c r="P47" s="376"/>
      <c r="Q47" s="376"/>
      <c r="R47" s="376"/>
      <c r="S47" s="376"/>
      <c r="T47" s="245"/>
      <c r="U47" s="245"/>
      <c r="V47" s="245"/>
      <c r="W47" s="385"/>
      <c r="X47" s="410" t="str">
        <f>A47</f>
        <v xml:space="preserve">B9. Please complete the table below to indicate in-kind donations and Global Fund expenditures on contraceptive procurement in the most recent complete fiscal year (FY '11-'12).
</v>
      </c>
      <c r="Z47" s="397"/>
      <c r="AA47" s="386"/>
    </row>
    <row r="48" spans="1:28" s="244" customFormat="1" ht="129.75">
      <c r="A48" s="303" t="s">
        <v>1513</v>
      </c>
      <c r="B48" s="1198" t="s">
        <v>1514</v>
      </c>
      <c r="C48" s="1164"/>
      <c r="D48" s="315" t="s">
        <v>1515</v>
      </c>
      <c r="E48" s="304" t="s">
        <v>1516</v>
      </c>
      <c r="F48" s="304" t="s">
        <v>1517</v>
      </c>
      <c r="G48" s="305" t="s">
        <v>1518</v>
      </c>
      <c r="H48" s="306" t="s">
        <v>1496</v>
      </c>
      <c r="I48" s="411"/>
      <c r="J48" s="407"/>
      <c r="K48" s="377" t="str">
        <f>A48</f>
        <v xml:space="preserve">
</v>
      </c>
      <c r="L48" s="376"/>
      <c r="M48" s="376"/>
      <c r="N48" s="376"/>
      <c r="O48" s="378"/>
      <c r="P48" s="376"/>
      <c r="Q48" s="376"/>
      <c r="R48" s="376"/>
      <c r="S48" s="376"/>
      <c r="T48" s="245"/>
      <c r="U48" s="245"/>
      <c r="V48" s="245"/>
      <c r="W48" s="385"/>
      <c r="X48" s="385"/>
      <c r="Z48" s="397"/>
      <c r="AA48" s="386"/>
    </row>
    <row r="49" spans="1:27" s="244" customFormat="1" ht="60">
      <c r="A49" s="303"/>
      <c r="B49" s="1163" t="s">
        <v>1519</v>
      </c>
      <c r="C49" s="1164"/>
      <c r="D49" s="1037" t="s">
        <v>395</v>
      </c>
      <c r="E49" s="307">
        <v>786</v>
      </c>
      <c r="F49" s="308" t="s">
        <v>445</v>
      </c>
      <c r="G49" s="317" t="s">
        <v>730</v>
      </c>
      <c r="H49" s="330"/>
      <c r="I49" s="408"/>
      <c r="J49" s="407"/>
      <c r="K49" s="377" t="str">
        <f>B49</f>
        <v>a. In-kind donations of contraceptives</v>
      </c>
      <c r="L49" s="376"/>
      <c r="M49" s="376"/>
      <c r="N49" s="376"/>
      <c r="O49" s="378"/>
      <c r="P49" s="376"/>
      <c r="Q49" s="376"/>
      <c r="R49" s="376"/>
      <c r="S49" s="376"/>
      <c r="T49" s="245"/>
      <c r="U49" s="245"/>
      <c r="V49" s="245"/>
      <c r="W49" s="385"/>
      <c r="X49" s="385"/>
      <c r="Z49" s="397"/>
      <c r="AA49" s="386"/>
    </row>
    <row r="50" spans="1:27" s="244" customFormat="1">
      <c r="A50" s="303"/>
      <c r="B50" s="318"/>
      <c r="C50" s="319" t="s">
        <v>1520</v>
      </c>
      <c r="D50" s="1208" t="s">
        <v>729</v>
      </c>
      <c r="E50" s="1209"/>
      <c r="F50" s="1209"/>
      <c r="G50" s="1209"/>
      <c r="H50" s="1210"/>
      <c r="I50" s="260"/>
      <c r="J50" s="407"/>
      <c r="K50" s="377" t="str">
        <f>C50</f>
        <v xml:space="preserve">i. Specify source(s) of in-kind donations </v>
      </c>
      <c r="L50" s="376"/>
      <c r="M50" s="376"/>
      <c r="N50" s="376"/>
      <c r="O50" s="378" t="str">
        <f>D50</f>
        <v>PASMO</v>
      </c>
      <c r="P50" s="376"/>
      <c r="Q50" s="376"/>
      <c r="R50" s="376"/>
      <c r="S50" s="376"/>
      <c r="T50" s="245"/>
      <c r="U50" s="245"/>
      <c r="V50" s="245"/>
      <c r="W50" s="385"/>
      <c r="X50" s="385"/>
      <c r="Z50" s="397"/>
      <c r="AA50" s="386"/>
    </row>
    <row r="51" spans="1:27" s="244" customFormat="1" ht="180">
      <c r="A51" s="303"/>
      <c r="B51" s="1163" t="s">
        <v>1521</v>
      </c>
      <c r="C51" s="1164"/>
      <c r="D51" s="1037" t="s">
        <v>395</v>
      </c>
      <c r="E51" s="307"/>
      <c r="F51" s="308" t="s">
        <v>445</v>
      </c>
      <c r="G51" s="329"/>
      <c r="H51" s="661" t="s">
        <v>731</v>
      </c>
      <c r="I51" s="408"/>
      <c r="J51" s="407"/>
      <c r="K51" s="377" t="str">
        <f>B51</f>
        <v>b. Global Fund grants used to procure condoms</v>
      </c>
      <c r="L51" s="376"/>
      <c r="M51" s="376"/>
      <c r="N51" s="376"/>
      <c r="O51" s="378"/>
      <c r="P51" s="376"/>
      <c r="Q51" s="376"/>
      <c r="R51" s="376"/>
      <c r="S51" s="376"/>
      <c r="T51" s="245"/>
      <c r="U51" s="245"/>
      <c r="V51" s="245"/>
      <c r="W51" s="385"/>
      <c r="X51" s="385"/>
      <c r="Z51" s="397"/>
      <c r="AA51" s="386"/>
    </row>
    <row r="52" spans="1:27" s="244" customFormat="1" ht="30">
      <c r="A52" s="303"/>
      <c r="B52" s="1163" t="s">
        <v>1522</v>
      </c>
      <c r="C52" s="1164"/>
      <c r="D52" s="1037" t="s">
        <v>399</v>
      </c>
      <c r="E52" s="307">
        <v>0</v>
      </c>
      <c r="F52" s="308" t="s">
        <v>445</v>
      </c>
      <c r="G52" s="329"/>
      <c r="H52" s="330"/>
      <c r="I52" s="408"/>
      <c r="J52" s="407"/>
      <c r="K52" s="377" t="str">
        <f>B52</f>
        <v>c. Global Fund grants used to procure contraceptives besides condoms</v>
      </c>
      <c r="L52" s="376"/>
      <c r="M52" s="376"/>
      <c r="N52" s="376"/>
      <c r="O52" s="378"/>
      <c r="P52" s="376"/>
      <c r="Q52" s="376"/>
      <c r="R52" s="376"/>
      <c r="S52" s="376"/>
      <c r="T52" s="245"/>
      <c r="U52" s="245"/>
      <c r="V52" s="245"/>
      <c r="W52" s="385"/>
      <c r="X52" s="385"/>
      <c r="Z52" s="397"/>
      <c r="AA52" s="386"/>
    </row>
    <row r="53" spans="1:27" s="244" customFormat="1" ht="75">
      <c r="A53" s="303"/>
      <c r="B53" s="1163" t="s">
        <v>1523</v>
      </c>
      <c r="C53" s="1164"/>
      <c r="D53" s="320"/>
      <c r="E53" s="321">
        <f>E49+E51+E52</f>
        <v>786</v>
      </c>
      <c r="F53" s="322"/>
      <c r="G53" s="322"/>
      <c r="H53" s="331" t="s">
        <v>732</v>
      </c>
      <c r="I53" s="406"/>
      <c r="J53" s="407"/>
      <c r="K53" s="377" t="str">
        <f>B53</f>
        <v>d. TOTAL value of in-kind donations and Global Fund grants spent on contraceptive procurement
This will auto-calculate.  (It will sum a-c above.)</v>
      </c>
      <c r="L53" s="376"/>
      <c r="M53" s="376"/>
      <c r="N53" s="376"/>
      <c r="O53" s="378"/>
      <c r="P53" s="376"/>
      <c r="Q53" s="376"/>
      <c r="R53" s="376"/>
      <c r="S53" s="376"/>
      <c r="T53" s="245"/>
      <c r="U53" s="245"/>
      <c r="V53" s="245"/>
      <c r="W53" s="385"/>
      <c r="X53" s="385"/>
      <c r="Z53" s="397"/>
      <c r="AA53" s="386"/>
    </row>
    <row r="54" spans="1:27" s="234" customFormat="1">
      <c r="A54" s="323"/>
      <c r="B54" s="324"/>
      <c r="C54" s="324"/>
      <c r="D54" s="325"/>
      <c r="E54" s="326"/>
      <c r="F54" s="326"/>
      <c r="G54" s="327"/>
      <c r="H54" s="328"/>
      <c r="I54" s="415"/>
      <c r="J54" s="407"/>
      <c r="K54" s="377">
        <f>A54</f>
        <v>0</v>
      </c>
      <c r="L54" s="376"/>
      <c r="M54" s="376"/>
      <c r="N54" s="376"/>
      <c r="O54" s="378"/>
      <c r="P54" s="376"/>
      <c r="Q54" s="376"/>
      <c r="R54" s="376"/>
      <c r="S54" s="376"/>
      <c r="T54" s="245"/>
      <c r="U54" s="245"/>
      <c r="V54" s="245"/>
      <c r="W54" s="385"/>
      <c r="X54" s="385"/>
      <c r="Z54" s="237"/>
      <c r="AA54" s="386"/>
    </row>
    <row r="55" spans="1:27" s="244" customFormat="1" ht="75" customHeight="1">
      <c r="A55" s="1179" t="s">
        <v>1524</v>
      </c>
      <c r="B55" s="1163"/>
      <c r="C55" s="1163"/>
      <c r="D55" s="1163"/>
      <c r="E55" s="1163"/>
      <c r="F55" s="1163"/>
      <c r="G55" s="1163"/>
      <c r="H55" s="1197"/>
      <c r="I55" s="401"/>
      <c r="J55" s="407"/>
      <c r="K55" s="377"/>
      <c r="L55" s="376"/>
      <c r="M55" s="376"/>
      <c r="N55" s="376"/>
      <c r="O55" s="376"/>
      <c r="P55" s="376"/>
      <c r="Q55" s="376"/>
      <c r="R55" s="376"/>
      <c r="S55" s="376"/>
      <c r="T55" s="245"/>
      <c r="U55" s="245"/>
      <c r="V55" s="245"/>
      <c r="W55" s="385"/>
      <c r="X55" s="41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397"/>
      <c r="AA55" s="386"/>
    </row>
    <row r="56" spans="1:27" s="244" customFormat="1" ht="150">
      <c r="A56" s="1204" t="s">
        <v>1525</v>
      </c>
      <c r="B56" s="1211"/>
      <c r="C56" s="1211"/>
      <c r="D56" s="1211"/>
      <c r="E56" s="1212"/>
      <c r="F56" s="332">
        <f>E45/(E45+E53)</f>
        <v>0.99790706405821872</v>
      </c>
      <c r="G56" s="1202" t="s">
        <v>1526</v>
      </c>
      <c r="H56" s="1203"/>
      <c r="I56" s="408"/>
      <c r="J56" s="416" t="str">
        <f>G56</f>
        <v xml:space="preserve">Comments:
</v>
      </c>
      <c r="K56" s="377"/>
      <c r="L56" s="376"/>
      <c r="M56" s="376"/>
      <c r="N56" s="376"/>
      <c r="O56" s="378"/>
      <c r="P56" s="376"/>
      <c r="Q56" s="376"/>
      <c r="R56" s="398"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76"/>
      <c r="T56" s="245"/>
      <c r="U56" s="245"/>
      <c r="V56" s="245"/>
      <c r="W56" s="385"/>
      <c r="X56" s="385"/>
      <c r="Z56" s="397"/>
      <c r="AA56" s="386"/>
    </row>
    <row r="57" spans="1:27" s="244" customFormat="1" ht="140.25" customHeight="1">
      <c r="A57" s="1199" t="s">
        <v>1527</v>
      </c>
      <c r="B57" s="1200"/>
      <c r="C57" s="1200"/>
      <c r="D57" s="1200"/>
      <c r="E57" s="1201"/>
      <c r="F57" s="332">
        <f>E41/E45</f>
        <v>1</v>
      </c>
      <c r="G57" s="1202" t="s">
        <v>1526</v>
      </c>
      <c r="H57" s="1203"/>
      <c r="I57" s="408"/>
      <c r="J57" s="416" t="str">
        <f>G57</f>
        <v xml:space="preserve">Comments:
</v>
      </c>
      <c r="K57" s="377"/>
      <c r="L57" s="376"/>
      <c r="M57" s="376"/>
      <c r="N57" s="376"/>
      <c r="O57" s="378"/>
      <c r="P57" s="376"/>
      <c r="Q57" s="376"/>
      <c r="R57" s="398"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76"/>
      <c r="T57" s="245"/>
      <c r="U57" s="245"/>
      <c r="V57" s="245"/>
      <c r="W57" s="385"/>
      <c r="X57" s="385"/>
      <c r="Z57" s="397"/>
      <c r="AA57" s="386"/>
    </row>
    <row r="58" spans="1:27" s="244" customFormat="1" ht="180">
      <c r="A58" s="1204" t="s">
        <v>1528</v>
      </c>
      <c r="B58" s="1861"/>
      <c r="C58" s="1861"/>
      <c r="D58" s="1861"/>
      <c r="E58" s="1862"/>
      <c r="F58" s="332">
        <f>(E45+E53)/G29</f>
        <v>0.18548131108447269</v>
      </c>
      <c r="G58" s="1202" t="s">
        <v>1752</v>
      </c>
      <c r="H58" s="1203"/>
      <c r="I58" s="408"/>
      <c r="J58" s="416" t="str">
        <f>G58</f>
        <v>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v>
      </c>
      <c r="K58" s="377"/>
      <c r="L58" s="376"/>
      <c r="M58" s="376"/>
      <c r="N58" s="376"/>
      <c r="O58" s="378"/>
      <c r="P58" s="376"/>
      <c r="Q58" s="376"/>
      <c r="R58" s="398"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76"/>
      <c r="T58" s="245"/>
      <c r="U58" s="245"/>
      <c r="V58" s="245"/>
      <c r="W58" s="385"/>
      <c r="X58" s="385"/>
      <c r="Z58" s="397"/>
      <c r="AA58" s="386"/>
    </row>
    <row r="59" spans="1:27" s="244" customFormat="1" ht="60">
      <c r="A59" s="1205" t="s">
        <v>1530</v>
      </c>
      <c r="B59" s="1206"/>
      <c r="C59" s="1206"/>
      <c r="D59" s="1206"/>
      <c r="E59" s="1207"/>
      <c r="F59" s="1036"/>
      <c r="G59" s="1202" t="s">
        <v>1526</v>
      </c>
      <c r="H59" s="1203"/>
      <c r="I59" s="408"/>
      <c r="J59" s="416" t="str">
        <f>G59</f>
        <v xml:space="preserve">Comments:
</v>
      </c>
      <c r="K59" s="377"/>
      <c r="L59" s="376"/>
      <c r="M59" s="376"/>
      <c r="N59" s="376"/>
      <c r="O59" s="378"/>
      <c r="P59" s="376"/>
      <c r="Q59" s="376"/>
      <c r="R59" s="398" t="str">
        <f>A59</f>
        <v>B13. If B12 did not calculate automatically, please answer the following question:
Was there a funding gap for public sector contraceptives in the last complete fiscal year?
(Please select from the dropdown list.)</v>
      </c>
      <c r="S59" s="376"/>
      <c r="T59" s="245"/>
      <c r="U59" s="245"/>
      <c r="V59" s="245"/>
      <c r="W59" s="385"/>
      <c r="X59" s="385"/>
      <c r="Z59" s="397"/>
      <c r="AA59" s="386"/>
    </row>
    <row r="60" spans="1:27" s="234" customFormat="1">
      <c r="A60" s="333"/>
      <c r="B60" s="334"/>
      <c r="C60" s="334"/>
      <c r="D60" s="335"/>
      <c r="E60" s="336"/>
      <c r="F60" s="336"/>
      <c r="G60" s="337"/>
      <c r="H60" s="338"/>
      <c r="I60" s="415"/>
      <c r="J60" s="407"/>
      <c r="K60" s="377">
        <f>A60</f>
        <v>0</v>
      </c>
      <c r="L60" s="376"/>
      <c r="M60" s="376"/>
      <c r="N60" s="376"/>
      <c r="O60" s="378"/>
      <c r="P60" s="376"/>
      <c r="Q60" s="376"/>
      <c r="R60" s="376"/>
      <c r="S60" s="376"/>
      <c r="T60" s="245"/>
      <c r="U60" s="245"/>
      <c r="V60" s="245"/>
      <c r="W60" s="385"/>
      <c r="X60" s="385"/>
      <c r="Z60" s="237"/>
      <c r="AA60" s="386"/>
    </row>
    <row r="61" spans="1:27" s="244" customFormat="1" ht="45">
      <c r="A61" s="1179" t="s">
        <v>1531</v>
      </c>
      <c r="B61" s="1163"/>
      <c r="C61" s="1163"/>
      <c r="D61" s="1163"/>
      <c r="E61" s="1164"/>
      <c r="F61" s="1223" t="s">
        <v>491</v>
      </c>
      <c r="G61" s="1224"/>
      <c r="H61" s="1225"/>
      <c r="I61" s="417"/>
      <c r="J61" s="407"/>
      <c r="K61" s="377"/>
      <c r="L61" s="376"/>
      <c r="M61" s="376"/>
      <c r="N61" s="376"/>
      <c r="O61" s="376"/>
      <c r="P61" s="376"/>
      <c r="Q61" s="377" t="str">
        <f>F61</f>
        <v>The government (e.g., Central Medical Stores, MOH logistics unit, MOH procurement unit)</v>
      </c>
      <c r="R61" s="398" t="str">
        <f>A61</f>
        <v>B14. If the government financed any contraceptive procurement in the most recent complete fiscal year, which entity conducted the procurement(s)? (Please select from the dropdown.)</v>
      </c>
      <c r="S61" s="376"/>
      <c r="T61" s="245"/>
      <c r="U61" s="245"/>
      <c r="V61" s="245"/>
      <c r="W61" s="385"/>
      <c r="X61" s="385"/>
      <c r="Z61" s="397"/>
      <c r="AA61" s="386"/>
    </row>
    <row r="62" spans="1:27" s="244" customFormat="1">
      <c r="A62" s="291"/>
      <c r="B62" s="1163" t="s">
        <v>1532</v>
      </c>
      <c r="C62" s="1163"/>
      <c r="D62" s="1163"/>
      <c r="E62" s="1163"/>
      <c r="F62" s="1170" t="s">
        <v>734</v>
      </c>
      <c r="G62" s="1171"/>
      <c r="H62" s="1172"/>
      <c r="I62" s="408"/>
      <c r="J62" s="407"/>
      <c r="K62" s="377"/>
      <c r="L62" s="376"/>
      <c r="M62" s="418">
        <f>E62</f>
        <v>0</v>
      </c>
      <c r="N62" s="376"/>
      <c r="O62" s="376"/>
      <c r="P62" s="376"/>
      <c r="Q62" s="377" t="str">
        <f>F62</f>
        <v>National Reproductive Health Program</v>
      </c>
      <c r="R62" s="378" t="str">
        <f>B62</f>
        <v>a. Specify entity</v>
      </c>
      <c r="S62" s="376"/>
      <c r="T62" s="245"/>
      <c r="U62" s="245"/>
      <c r="V62" s="245"/>
      <c r="W62" s="385"/>
      <c r="X62" s="385"/>
      <c r="Z62" s="397"/>
      <c r="AA62" s="386"/>
    </row>
    <row r="63" spans="1:27" s="244" customFormat="1" ht="30.75" customHeight="1">
      <c r="A63" s="991"/>
      <c r="B63" s="990"/>
      <c r="C63" s="1163" t="s">
        <v>1533</v>
      </c>
      <c r="D63" s="1163"/>
      <c r="E63" s="1164"/>
      <c r="F63" s="1223" t="s">
        <v>399</v>
      </c>
      <c r="G63" s="1224"/>
      <c r="H63" s="1225"/>
      <c r="I63" s="408"/>
      <c r="J63" s="407"/>
      <c r="K63" s="377"/>
      <c r="L63" s="376"/>
      <c r="M63" s="376"/>
      <c r="N63" s="376"/>
      <c r="O63" s="376"/>
      <c r="P63" s="376"/>
      <c r="Q63" s="377" t="str">
        <f>F63</f>
        <v>No</v>
      </c>
      <c r="R63" s="378" t="str">
        <f>C63</f>
        <v>i. Is this a parastatal? (i.e., a company established and contracted by the government to undertake commercial activities on behalf of the government)</v>
      </c>
      <c r="S63" s="376"/>
      <c r="T63" s="245"/>
      <c r="U63" s="245"/>
      <c r="V63" s="245"/>
      <c r="W63" s="385"/>
      <c r="X63" s="385"/>
      <c r="Z63" s="397"/>
      <c r="AA63" s="386"/>
    </row>
    <row r="64" spans="1:27" s="244" customFormat="1" ht="45">
      <c r="A64" s="1179" t="s">
        <v>1534</v>
      </c>
      <c r="B64" s="1163"/>
      <c r="C64" s="1164"/>
      <c r="D64" s="1170"/>
      <c r="E64" s="1171"/>
      <c r="F64" s="1171"/>
      <c r="G64" s="1171"/>
      <c r="H64" s="1172"/>
      <c r="I64" s="394"/>
      <c r="J64" s="407"/>
      <c r="K64" s="377" t="str">
        <f>A64</f>
        <v xml:space="preserve">B15. Please note any additional comments about finance and procurement.
</v>
      </c>
      <c r="L64" s="376"/>
      <c r="M64" s="376"/>
      <c r="N64" s="376"/>
      <c r="O64" s="377">
        <f>D64</f>
        <v>0</v>
      </c>
      <c r="P64" s="376"/>
      <c r="Q64" s="376"/>
      <c r="R64" s="377"/>
      <c r="S64" s="376"/>
      <c r="T64" s="245"/>
      <c r="U64" s="245"/>
      <c r="V64" s="245"/>
      <c r="W64" s="385"/>
      <c r="X64" s="385"/>
      <c r="Z64" s="397"/>
      <c r="AA64" s="386"/>
    </row>
    <row r="65" spans="1:27" s="244" customFormat="1" ht="16.5" customHeight="1" thickBot="1">
      <c r="A65" s="1213" t="s">
        <v>133</v>
      </c>
      <c r="B65" s="1214"/>
      <c r="C65" s="1214"/>
      <c r="D65" s="1214"/>
      <c r="E65" s="1214"/>
      <c r="F65" s="1214"/>
      <c r="G65" s="1214"/>
      <c r="H65" s="339"/>
      <c r="I65" s="388"/>
      <c r="J65" s="407"/>
      <c r="K65" s="377"/>
      <c r="L65" s="376"/>
      <c r="M65" s="376"/>
      <c r="N65" s="376"/>
      <c r="O65" s="376"/>
      <c r="P65" s="376"/>
      <c r="Q65" s="376"/>
      <c r="R65" s="377"/>
      <c r="S65" s="376"/>
      <c r="T65" s="245"/>
      <c r="U65" s="245"/>
      <c r="V65" s="245"/>
      <c r="W65" s="385"/>
      <c r="X65" s="385"/>
      <c r="Z65" s="397"/>
      <c r="AA65" s="386"/>
    </row>
    <row r="66" spans="1:27" s="244" customFormat="1" ht="45" customHeight="1">
      <c r="A66" s="1215" t="s">
        <v>1535</v>
      </c>
      <c r="B66" s="1216"/>
      <c r="C66" s="1216"/>
      <c r="D66" s="1216"/>
      <c r="E66" s="1216"/>
      <c r="F66" s="1216"/>
      <c r="G66" s="1216"/>
      <c r="H66" s="1217"/>
      <c r="I66" s="419"/>
      <c r="J66" s="407"/>
      <c r="K66" s="377"/>
      <c r="L66" s="376"/>
      <c r="M66" s="376"/>
      <c r="N66" s="376"/>
      <c r="O66" s="376"/>
      <c r="P66" s="376"/>
      <c r="Q66" s="376"/>
      <c r="R66" s="377"/>
      <c r="S66" s="376"/>
      <c r="T66" s="245"/>
      <c r="U66" s="245"/>
      <c r="V66" s="245"/>
      <c r="W66" s="385"/>
      <c r="X66" s="410"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397"/>
      <c r="AA66" s="386"/>
    </row>
    <row r="67" spans="1:27" s="261" customFormat="1" ht="15.75">
      <c r="A67" s="1218" t="s">
        <v>1536</v>
      </c>
      <c r="B67" s="1219"/>
      <c r="C67" s="1220"/>
      <c r="D67" s="1221" t="s">
        <v>1537</v>
      </c>
      <c r="E67" s="1222"/>
      <c r="F67" s="340" t="s">
        <v>1538</v>
      </c>
      <c r="G67" s="341" t="s">
        <v>1539</v>
      </c>
      <c r="H67" s="342" t="s">
        <v>1540</v>
      </c>
      <c r="I67" s="420"/>
      <c r="J67" s="421"/>
      <c r="K67" s="377" t="str">
        <f>A67</f>
        <v>Contraceptive Method</v>
      </c>
      <c r="L67" s="238"/>
      <c r="M67" s="238"/>
      <c r="N67" s="238"/>
      <c r="O67" s="238"/>
      <c r="P67" s="238"/>
      <c r="Q67" s="238"/>
      <c r="R67" s="403"/>
      <c r="S67" s="238"/>
      <c r="T67" s="422"/>
      <c r="U67" s="422"/>
      <c r="V67" s="422"/>
      <c r="W67" s="423"/>
      <c r="X67" s="423"/>
      <c r="Z67" s="424"/>
      <c r="AA67" s="386"/>
    </row>
    <row r="68" spans="1:27" s="244" customFormat="1" ht="30">
      <c r="A68" s="343"/>
      <c r="B68" s="1226" t="s">
        <v>1541</v>
      </c>
      <c r="C68" s="1227"/>
      <c r="D68" s="1336" t="s">
        <v>395</v>
      </c>
      <c r="E68" s="1336"/>
      <c r="F68" s="999" t="s">
        <v>395</v>
      </c>
      <c r="G68" s="999" t="s">
        <v>395</v>
      </c>
      <c r="H68" s="228" t="s">
        <v>395</v>
      </c>
      <c r="I68" s="394"/>
      <c r="J68" s="407"/>
      <c r="K68" s="377" t="str">
        <f t="shared" ref="K68:K79" si="2">B68</f>
        <v>a. Combined oral contraceptives (estrogen + progestin - for  example, LoFemenol, Microgynon)</v>
      </c>
      <c r="L68" s="376"/>
      <c r="M68" s="376"/>
      <c r="N68" s="376"/>
      <c r="O68" s="376"/>
      <c r="P68" s="376"/>
      <c r="Q68" s="376"/>
      <c r="R68" s="377"/>
      <c r="S68" s="376"/>
      <c r="T68" s="245"/>
      <c r="U68" s="245"/>
      <c r="V68" s="245"/>
      <c r="W68" s="385"/>
      <c r="X68" s="385"/>
      <c r="Z68" s="397"/>
      <c r="AA68" s="386"/>
    </row>
    <row r="69" spans="1:27" s="244" customFormat="1">
      <c r="A69" s="344"/>
      <c r="B69" s="1226" t="s">
        <v>1542</v>
      </c>
      <c r="C69" s="1227"/>
      <c r="D69" s="1336" t="s">
        <v>395</v>
      </c>
      <c r="E69" s="1336"/>
      <c r="F69" s="999" t="s">
        <v>399</v>
      </c>
      <c r="G69" s="999" t="s">
        <v>395</v>
      </c>
      <c r="H69" s="228" t="s">
        <v>399</v>
      </c>
      <c r="I69" s="394"/>
      <c r="J69" s="407"/>
      <c r="K69" s="377" t="str">
        <f t="shared" si="2"/>
        <v>b. Progestin-only pills (for example, Ovrette, Microlut)</v>
      </c>
      <c r="L69" s="376"/>
      <c r="M69" s="376"/>
      <c r="N69" s="376"/>
      <c r="O69" s="376"/>
      <c r="P69" s="376"/>
      <c r="Q69" s="376"/>
      <c r="R69" s="377"/>
      <c r="S69" s="376"/>
      <c r="T69" s="245"/>
      <c r="U69" s="245"/>
      <c r="V69" s="245"/>
      <c r="W69" s="385"/>
      <c r="X69" s="385"/>
      <c r="Z69" s="397"/>
      <c r="AA69" s="386"/>
    </row>
    <row r="70" spans="1:27" s="244" customFormat="1">
      <c r="A70" s="344"/>
      <c r="B70" s="1226" t="s">
        <v>1543</v>
      </c>
      <c r="C70" s="1227"/>
      <c r="D70" s="1336" t="s">
        <v>395</v>
      </c>
      <c r="E70" s="1336"/>
      <c r="F70" s="999" t="s">
        <v>395</v>
      </c>
      <c r="G70" s="999" t="s">
        <v>395</v>
      </c>
      <c r="H70" s="228" t="s">
        <v>395</v>
      </c>
      <c r="I70" s="394"/>
      <c r="J70" s="407"/>
      <c r="K70" s="377" t="str">
        <f t="shared" si="2"/>
        <v>c. Injectables (for example, DepoProvera, Noristerat)</v>
      </c>
      <c r="L70" s="376"/>
      <c r="M70" s="376"/>
      <c r="N70" s="376"/>
      <c r="O70" s="376"/>
      <c r="P70" s="376"/>
      <c r="Q70" s="376"/>
      <c r="R70" s="377"/>
      <c r="S70" s="376"/>
      <c r="T70" s="245"/>
      <c r="U70" s="245"/>
      <c r="V70" s="245"/>
      <c r="W70" s="385"/>
      <c r="X70" s="385"/>
      <c r="Z70" s="397"/>
      <c r="AA70" s="386"/>
    </row>
    <row r="71" spans="1:27" s="244" customFormat="1">
      <c r="A71" s="344"/>
      <c r="B71" s="1226" t="s">
        <v>1544</v>
      </c>
      <c r="C71" s="1227"/>
      <c r="D71" s="1336" t="s">
        <v>395</v>
      </c>
      <c r="E71" s="1336"/>
      <c r="F71" s="999" t="s">
        <v>395</v>
      </c>
      <c r="G71" s="999" t="s">
        <v>395</v>
      </c>
      <c r="H71" s="228" t="s">
        <v>395</v>
      </c>
      <c r="I71" s="394"/>
      <c r="J71" s="407"/>
      <c r="K71" s="377" t="str">
        <f t="shared" si="2"/>
        <v>d. Implants (for example, Jadelle, Implanon)</v>
      </c>
      <c r="L71" s="376"/>
      <c r="M71" s="376"/>
      <c r="N71" s="376"/>
      <c r="O71" s="376"/>
      <c r="P71" s="376"/>
      <c r="Q71" s="376"/>
      <c r="R71" s="377"/>
      <c r="S71" s="376"/>
      <c r="T71" s="245"/>
      <c r="U71" s="245"/>
      <c r="V71" s="245"/>
      <c r="W71" s="385"/>
      <c r="X71" s="385"/>
      <c r="Z71" s="397"/>
      <c r="AA71" s="386"/>
    </row>
    <row r="72" spans="1:27" s="244" customFormat="1">
      <c r="A72" s="344"/>
      <c r="B72" s="1226" t="s">
        <v>1545</v>
      </c>
      <c r="C72" s="1227"/>
      <c r="D72" s="1336" t="s">
        <v>395</v>
      </c>
      <c r="E72" s="1336"/>
      <c r="F72" s="999" t="s">
        <v>395</v>
      </c>
      <c r="G72" s="999" t="s">
        <v>395</v>
      </c>
      <c r="H72" s="228" t="s">
        <v>395</v>
      </c>
      <c r="I72" s="394"/>
      <c r="J72" s="407"/>
      <c r="K72" s="377" t="str">
        <f t="shared" si="2"/>
        <v>e. Intrauterine devices (IUDs) (for example, Optima Copper T)</v>
      </c>
      <c r="L72" s="376"/>
      <c r="M72" s="376"/>
      <c r="N72" s="376"/>
      <c r="O72" s="376"/>
      <c r="P72" s="376"/>
      <c r="Q72" s="376"/>
      <c r="R72" s="377"/>
      <c r="S72" s="376"/>
      <c r="T72" s="245"/>
      <c r="U72" s="245"/>
      <c r="V72" s="245"/>
      <c r="W72" s="385"/>
      <c r="X72" s="385"/>
      <c r="Z72" s="397"/>
      <c r="AA72" s="386"/>
    </row>
    <row r="73" spans="1:27" s="244" customFormat="1">
      <c r="A73" s="344"/>
      <c r="B73" s="1226" t="s">
        <v>1546</v>
      </c>
      <c r="C73" s="1227"/>
      <c r="D73" s="1336" t="s">
        <v>395</v>
      </c>
      <c r="E73" s="1336"/>
      <c r="F73" s="999" t="s">
        <v>395</v>
      </c>
      <c r="G73" s="999" t="s">
        <v>395</v>
      </c>
      <c r="H73" s="228" t="s">
        <v>395</v>
      </c>
      <c r="I73" s="394"/>
      <c r="J73" s="407"/>
      <c r="K73" s="377" t="str">
        <f t="shared" si="2"/>
        <v>f. Male condoms</v>
      </c>
      <c r="L73" s="376"/>
      <c r="M73" s="376"/>
      <c r="N73" s="376"/>
      <c r="O73" s="376"/>
      <c r="P73" s="376"/>
      <c r="Q73" s="376"/>
      <c r="R73" s="377"/>
      <c r="S73" s="376"/>
      <c r="T73" s="245"/>
      <c r="U73" s="245"/>
      <c r="V73" s="245"/>
      <c r="W73" s="385"/>
      <c r="X73" s="385"/>
      <c r="Z73" s="397"/>
      <c r="AA73" s="386"/>
    </row>
    <row r="74" spans="1:27" s="244" customFormat="1">
      <c r="A74" s="344"/>
      <c r="B74" s="1226" t="s">
        <v>1547</v>
      </c>
      <c r="C74" s="1227"/>
      <c r="D74" s="1336" t="s">
        <v>399</v>
      </c>
      <c r="E74" s="1336"/>
      <c r="F74" s="999" t="s">
        <v>399</v>
      </c>
      <c r="G74" s="999" t="s">
        <v>395</v>
      </c>
      <c r="H74" s="228" t="s">
        <v>399</v>
      </c>
      <c r="I74" s="394"/>
      <c r="J74" s="407"/>
      <c r="K74" s="377" t="str">
        <f t="shared" si="2"/>
        <v>g. Female condoms</v>
      </c>
      <c r="L74" s="376"/>
      <c r="M74" s="376"/>
      <c r="N74" s="376"/>
      <c r="O74" s="376"/>
      <c r="P74" s="376"/>
      <c r="Q74" s="376"/>
      <c r="R74" s="377"/>
      <c r="S74" s="376"/>
      <c r="T74" s="245"/>
      <c r="U74" s="245"/>
      <c r="V74" s="245"/>
      <c r="W74" s="385"/>
      <c r="X74" s="385"/>
      <c r="Z74" s="397"/>
      <c r="AA74" s="386"/>
    </row>
    <row r="75" spans="1:27" s="244" customFormat="1">
      <c r="A75" s="344"/>
      <c r="B75" s="1226" t="s">
        <v>1548</v>
      </c>
      <c r="C75" s="1227"/>
      <c r="D75" s="1336" t="s">
        <v>395</v>
      </c>
      <c r="E75" s="1336"/>
      <c r="F75" s="999" t="s">
        <v>395</v>
      </c>
      <c r="G75" s="999" t="s">
        <v>395</v>
      </c>
      <c r="H75" s="228" t="s">
        <v>399</v>
      </c>
      <c r="I75" s="394"/>
      <c r="J75" s="407"/>
      <c r="K75" s="377" t="str">
        <f t="shared" si="2"/>
        <v>h. Emergency contraceptive pills (for example, Postinor)</v>
      </c>
      <c r="L75" s="376"/>
      <c r="M75" s="376"/>
      <c r="N75" s="376"/>
      <c r="O75" s="376"/>
      <c r="P75" s="376"/>
      <c r="Q75" s="376"/>
      <c r="R75" s="377"/>
      <c r="S75" s="376"/>
      <c r="T75" s="245"/>
      <c r="U75" s="245"/>
      <c r="V75" s="245"/>
      <c r="W75" s="385"/>
      <c r="X75" s="385"/>
      <c r="Z75" s="397"/>
      <c r="AA75" s="386"/>
    </row>
    <row r="76" spans="1:27" s="244" customFormat="1">
      <c r="A76" s="344"/>
      <c r="B76" s="1226" t="s">
        <v>1549</v>
      </c>
      <c r="C76" s="1227"/>
      <c r="D76" s="1336" t="s">
        <v>395</v>
      </c>
      <c r="E76" s="1336"/>
      <c r="F76" s="999" t="s">
        <v>395</v>
      </c>
      <c r="G76" s="999" t="s">
        <v>395</v>
      </c>
      <c r="H76" s="228" t="s">
        <v>395</v>
      </c>
      <c r="I76" s="394"/>
      <c r="J76" s="407"/>
      <c r="K76" s="377" t="str">
        <f t="shared" si="2"/>
        <v>i. Long-acting permanent method for males (vasectomy)</v>
      </c>
      <c r="L76" s="376"/>
      <c r="M76" s="376"/>
      <c r="N76" s="376"/>
      <c r="O76" s="376"/>
      <c r="P76" s="376"/>
      <c r="Q76" s="376"/>
      <c r="R76" s="377"/>
      <c r="S76" s="376"/>
      <c r="T76" s="245"/>
      <c r="U76" s="245"/>
      <c r="V76" s="245"/>
      <c r="W76" s="385"/>
      <c r="X76" s="385"/>
      <c r="Z76" s="397"/>
      <c r="AA76" s="386"/>
    </row>
    <row r="77" spans="1:27" s="244" customFormat="1">
      <c r="A77" s="344"/>
      <c r="B77" s="1226" t="s">
        <v>1550</v>
      </c>
      <c r="C77" s="1227"/>
      <c r="D77" s="1336" t="s">
        <v>395</v>
      </c>
      <c r="E77" s="1336"/>
      <c r="F77" s="999" t="s">
        <v>395</v>
      </c>
      <c r="G77" s="999" t="s">
        <v>395</v>
      </c>
      <c r="H77" s="228" t="s">
        <v>395</v>
      </c>
      <c r="I77" s="394"/>
      <c r="J77" s="407"/>
      <c r="K77" s="377" t="str">
        <f t="shared" si="2"/>
        <v>j. Long-acting permanent method for females (tubal ligation)</v>
      </c>
      <c r="L77" s="376"/>
      <c r="M77" s="376"/>
      <c r="N77" s="376"/>
      <c r="O77" s="376"/>
      <c r="P77" s="376"/>
      <c r="Q77" s="376"/>
      <c r="R77" s="377"/>
      <c r="S77" s="376"/>
      <c r="T77" s="245"/>
      <c r="U77" s="245"/>
      <c r="V77" s="245"/>
      <c r="W77" s="385"/>
      <c r="X77" s="385"/>
      <c r="Z77" s="397"/>
      <c r="AA77" s="386"/>
    </row>
    <row r="78" spans="1:27" s="244" customFormat="1">
      <c r="A78" s="344"/>
      <c r="B78" s="1226" t="s">
        <v>1551</v>
      </c>
      <c r="C78" s="1227"/>
      <c r="D78" s="1336" t="s">
        <v>399</v>
      </c>
      <c r="E78" s="1336"/>
      <c r="F78" s="999" t="s">
        <v>395</v>
      </c>
      <c r="G78" s="999" t="s">
        <v>395</v>
      </c>
      <c r="H78" s="228" t="s">
        <v>395</v>
      </c>
      <c r="I78" s="394"/>
      <c r="J78" s="407"/>
      <c r="K78" s="377" t="str">
        <f t="shared" si="2"/>
        <v>k. CycleBeads</v>
      </c>
      <c r="L78" s="376"/>
      <c r="M78" s="376"/>
      <c r="N78" s="376"/>
      <c r="O78" s="376"/>
      <c r="P78" s="376"/>
      <c r="Q78" s="376"/>
      <c r="R78" s="377"/>
      <c r="S78" s="376"/>
      <c r="T78" s="245"/>
      <c r="U78" s="245"/>
      <c r="V78" s="245"/>
      <c r="W78" s="385"/>
      <c r="X78" s="385"/>
      <c r="Z78" s="397"/>
      <c r="AA78" s="386"/>
    </row>
    <row r="79" spans="1:27" s="244" customFormat="1" ht="45">
      <c r="A79" s="345"/>
      <c r="B79" s="1229" t="s">
        <v>1552</v>
      </c>
      <c r="C79" s="1230"/>
      <c r="D79" s="1336"/>
      <c r="E79" s="1336"/>
      <c r="F79" s="999"/>
      <c r="G79" s="999"/>
      <c r="H79" s="228"/>
      <c r="I79" s="394"/>
      <c r="J79" s="407"/>
      <c r="K79" s="377" t="str">
        <f t="shared" si="2"/>
        <v>l. Other contraceptive methods - specify 
(Please provide the name of the other contraceptive(s) offered, by sector.)</v>
      </c>
      <c r="L79" s="376"/>
      <c r="M79" s="376"/>
      <c r="N79" s="376"/>
      <c r="O79" s="376"/>
      <c r="P79" s="376"/>
      <c r="Q79" s="376"/>
      <c r="R79" s="377"/>
      <c r="S79" s="376"/>
      <c r="T79" s="245"/>
      <c r="U79" s="245"/>
      <c r="V79" s="245"/>
      <c r="W79" s="385"/>
      <c r="X79" s="385"/>
      <c r="Z79" s="397"/>
      <c r="AA79" s="386"/>
    </row>
    <row r="80" spans="1:27" s="244" customFormat="1" ht="45.75" thickBot="1">
      <c r="A80" s="1183" t="s">
        <v>1553</v>
      </c>
      <c r="B80" s="1184"/>
      <c r="C80" s="1185"/>
      <c r="D80" s="1608" t="s">
        <v>735</v>
      </c>
      <c r="E80" s="1609"/>
      <c r="F80" s="1609"/>
      <c r="G80" s="1609"/>
      <c r="H80" s="1610"/>
      <c r="I80" s="394"/>
      <c r="J80" s="407"/>
      <c r="K80" s="377" t="str">
        <f>A80</f>
        <v>C2. Please note any comments about the commodities offered.</v>
      </c>
      <c r="L80" s="376"/>
      <c r="M80" s="376"/>
      <c r="N80" s="376"/>
      <c r="O80" s="377" t="str">
        <f>D80</f>
        <v>The MOH has included CycleBeads in the list, but so far they have not yet purchased them (the ones they have were a donation from USAID/Instit. for RH/Fertility Awareness-based Methods project).</v>
      </c>
      <c r="P80" s="376"/>
      <c r="Q80" s="376"/>
      <c r="R80" s="377"/>
      <c r="S80" s="376"/>
      <c r="T80" s="245"/>
      <c r="U80" s="245"/>
      <c r="V80" s="245"/>
      <c r="W80" s="385"/>
      <c r="X80" s="385"/>
      <c r="Z80" s="397"/>
      <c r="AA80" s="386"/>
    </row>
    <row r="81" spans="1:28" s="262" customFormat="1" ht="16.5" customHeight="1" thickBot="1">
      <c r="A81" s="1239" t="s">
        <v>1554</v>
      </c>
      <c r="B81" s="1240"/>
      <c r="C81" s="1240"/>
      <c r="D81" s="1240"/>
      <c r="E81" s="1240"/>
      <c r="F81" s="1240"/>
      <c r="G81" s="1240"/>
      <c r="H81" s="346"/>
      <c r="I81" s="388"/>
      <c r="J81" s="421"/>
      <c r="K81" s="377"/>
      <c r="L81" s="238"/>
      <c r="M81" s="238"/>
      <c r="N81" s="238"/>
      <c r="O81" s="238"/>
      <c r="P81" s="238"/>
      <c r="Q81" s="238"/>
      <c r="R81" s="403"/>
      <c r="S81" s="238"/>
      <c r="T81" s="422"/>
      <c r="U81" s="422"/>
      <c r="V81" s="422"/>
      <c r="W81" s="423"/>
      <c r="X81" s="423"/>
      <c r="Z81" s="425"/>
      <c r="AA81" s="386"/>
    </row>
    <row r="82" spans="1:28" s="244" customFormat="1" ht="30" customHeight="1">
      <c r="A82" s="1190" t="s">
        <v>1555</v>
      </c>
      <c r="B82" s="1177"/>
      <c r="C82" s="1177"/>
      <c r="D82" s="1177"/>
      <c r="E82" s="1177"/>
      <c r="F82" s="1177"/>
      <c r="G82" s="1182"/>
      <c r="H82" s="243" t="s">
        <v>395</v>
      </c>
      <c r="I82" s="426" t="str">
        <f>A82</f>
        <v>D1. Is there a contraceptive security or reproductive health commodity security strategy or is contraceptive security explicitly included in a country strategy? (Please select from the dropdown list.)</v>
      </c>
      <c r="J82" s="407"/>
      <c r="K82" s="377"/>
      <c r="L82" s="376"/>
      <c r="M82" s="376"/>
      <c r="N82" s="376"/>
      <c r="O82" s="376"/>
      <c r="P82" s="376"/>
      <c r="Q82" s="376"/>
      <c r="R82" s="377"/>
      <c r="S82" s="376"/>
      <c r="T82" s="245"/>
      <c r="U82" s="245"/>
      <c r="V82" s="245"/>
      <c r="W82" s="385"/>
      <c r="X82" s="385"/>
      <c r="Z82" s="397"/>
      <c r="AA82" s="386"/>
    </row>
    <row r="83" spans="1:28" s="244" customFormat="1" ht="15.75" thickBot="1">
      <c r="A83" s="1241" t="s">
        <v>1556</v>
      </c>
      <c r="B83" s="1242"/>
      <c r="C83" s="1242"/>
      <c r="D83" s="347"/>
      <c r="E83" s="347"/>
      <c r="F83" s="347"/>
      <c r="G83" s="347"/>
      <c r="H83" s="348"/>
      <c r="I83" s="427"/>
      <c r="J83" s="407"/>
      <c r="K83" s="377"/>
      <c r="L83" s="376"/>
      <c r="M83" s="376"/>
      <c r="N83" s="376"/>
      <c r="O83" s="376"/>
      <c r="P83" s="376"/>
      <c r="Q83" s="376"/>
      <c r="R83" s="377"/>
      <c r="S83" s="376"/>
      <c r="T83" s="245"/>
      <c r="U83" s="245"/>
      <c r="V83" s="245"/>
      <c r="W83" s="385"/>
      <c r="X83" s="385"/>
      <c r="Z83" s="397"/>
      <c r="AA83" s="386"/>
    </row>
    <row r="84" spans="1:28" s="244" customFormat="1" ht="64.5" customHeight="1">
      <c r="A84" s="1243"/>
      <c r="B84" s="1245" t="s">
        <v>1557</v>
      </c>
      <c r="C84" s="1246"/>
      <c r="D84" s="1246" t="s">
        <v>1558</v>
      </c>
      <c r="E84" s="1246"/>
      <c r="F84" s="993" t="s">
        <v>1559</v>
      </c>
      <c r="G84" s="1246" t="s">
        <v>1560</v>
      </c>
      <c r="H84" s="1247"/>
      <c r="I84" s="426"/>
      <c r="J84" s="416" t="str">
        <f>G84</f>
        <v>Is the contraceptive security strategy being implemented?</v>
      </c>
      <c r="K84" s="377" t="str">
        <f>B84</f>
        <v>Strategy name</v>
      </c>
      <c r="L84" s="376"/>
      <c r="M84" s="398">
        <f>E84</f>
        <v>0</v>
      </c>
      <c r="N84" s="376"/>
      <c r="O84" s="376"/>
      <c r="P84" s="376"/>
      <c r="Q84" s="376"/>
      <c r="R84" s="377"/>
      <c r="S84" s="377" t="str">
        <f>D84</f>
        <v>Years Covered (including strategy updates)</v>
      </c>
      <c r="T84" s="245"/>
      <c r="U84" s="245"/>
      <c r="V84" s="245"/>
      <c r="W84" s="385"/>
      <c r="X84" s="385"/>
      <c r="Z84" s="397"/>
      <c r="AA84" s="386"/>
    </row>
    <row r="85" spans="1:28" s="244" customFormat="1" ht="15.75" thickBot="1">
      <c r="A85" s="1244"/>
      <c r="B85" s="349" t="s">
        <v>1561</v>
      </c>
      <c r="C85" s="1017" t="s">
        <v>736</v>
      </c>
      <c r="D85" s="1473" t="s">
        <v>619</v>
      </c>
      <c r="E85" s="1474"/>
      <c r="F85" s="987" t="s">
        <v>395</v>
      </c>
      <c r="G85" s="1269" t="s">
        <v>395</v>
      </c>
      <c r="H85" s="1475"/>
      <c r="I85" s="426"/>
      <c r="J85" s="416" t="str">
        <f>G85</f>
        <v>Yes</v>
      </c>
      <c r="K85" s="377" t="str">
        <f>B85</f>
        <v>a</v>
      </c>
      <c r="L85" s="376"/>
      <c r="M85" s="398">
        <f>E85</f>
        <v>0</v>
      </c>
      <c r="N85" s="376"/>
      <c r="O85" s="376"/>
      <c r="P85" s="376"/>
      <c r="Q85" s="376"/>
      <c r="R85" s="377"/>
      <c r="S85" s="377" t="str">
        <f>D85</f>
        <v>2010-2015</v>
      </c>
      <c r="T85" s="245"/>
      <c r="U85" s="245"/>
      <c r="V85" s="245"/>
      <c r="W85" s="385"/>
      <c r="X85" s="385"/>
      <c r="Z85" s="397"/>
      <c r="AA85" s="386"/>
      <c r="AB85" s="385"/>
    </row>
    <row r="86" spans="1:28" s="244" customFormat="1" ht="28.5" customHeight="1">
      <c r="A86" s="1180" t="s">
        <v>193</v>
      </c>
      <c r="B86" s="1181"/>
      <c r="C86" s="1181"/>
      <c r="D86" s="1181"/>
      <c r="E86" s="1181"/>
      <c r="F86" s="1670" t="s">
        <v>395</v>
      </c>
      <c r="G86" s="1671"/>
      <c r="H86" s="1672"/>
      <c r="I86" s="426"/>
      <c r="J86" s="416"/>
      <c r="K86" s="377"/>
      <c r="L86" s="376"/>
      <c r="M86" s="376"/>
      <c r="N86" s="376"/>
      <c r="O86" s="376"/>
      <c r="P86" s="376"/>
      <c r="Q86" s="378" t="str">
        <f>F86</f>
        <v>Yes</v>
      </c>
      <c r="R86" s="377" t="str">
        <f>A86</f>
        <v>D2. Are any family planning commodities subject to duties, import taxes, or other fees?</v>
      </c>
      <c r="S86" s="376"/>
      <c r="T86" s="245"/>
      <c r="U86" s="245"/>
      <c r="V86" s="245"/>
      <c r="W86" s="385"/>
      <c r="X86" s="385"/>
      <c r="Z86" s="397"/>
      <c r="AA86" s="386"/>
    </row>
    <row r="87" spans="1:28" s="244" customFormat="1" ht="60">
      <c r="A87" s="291"/>
      <c r="B87" s="1163" t="s">
        <v>1562</v>
      </c>
      <c r="C87" s="1163"/>
      <c r="D87" s="1164"/>
      <c r="E87" s="1262" t="s">
        <v>737</v>
      </c>
      <c r="F87" s="1332"/>
      <c r="G87" s="1332"/>
      <c r="H87" s="1263"/>
      <c r="I87" s="426"/>
      <c r="J87" s="416"/>
      <c r="K87" s="377"/>
      <c r="L87" s="376"/>
      <c r="M87" s="398"/>
      <c r="N87" s="398" t="str">
        <f>E87</f>
        <v xml:space="preserve">NGO, social marketing, and commercial sector pay import taxes. The public sector has been exempt from import taxes via the UNFPA franchise and the exemption in the National Budget Law. The public sector has to pay transport, insurance, and customs clearance fees. </v>
      </c>
      <c r="O87" s="376"/>
      <c r="P87" s="377" t="str">
        <f>B87</f>
        <v>a. If yes, for which sectors (public, NGO, social marketing, commercial)?</v>
      </c>
      <c r="Q87" s="376"/>
      <c r="R87" s="377"/>
      <c r="S87" s="376"/>
      <c r="T87" s="245"/>
      <c r="U87" s="245"/>
      <c r="V87" s="245"/>
      <c r="W87" s="385"/>
      <c r="X87" s="385"/>
      <c r="Z87" s="397"/>
      <c r="AA87" s="386"/>
    </row>
    <row r="88" spans="1:28" s="244" customFormat="1">
      <c r="A88" s="291"/>
      <c r="B88" s="1163" t="s">
        <v>1563</v>
      </c>
      <c r="C88" s="1163"/>
      <c r="D88" s="1164"/>
      <c r="E88" s="1262" t="s">
        <v>405</v>
      </c>
      <c r="F88" s="1332"/>
      <c r="G88" s="1332"/>
      <c r="H88" s="1263"/>
      <c r="I88" s="426"/>
      <c r="J88" s="416"/>
      <c r="K88" s="377"/>
      <c r="L88" s="376"/>
      <c r="M88" s="398"/>
      <c r="N88" s="398" t="str">
        <f>E88</f>
        <v>Don't know</v>
      </c>
      <c r="O88" s="376"/>
      <c r="P88" s="377" t="str">
        <f>B88</f>
        <v>b. If yes, how much are the duties, taxes, or fees?</v>
      </c>
      <c r="Q88" s="376"/>
      <c r="R88" s="377"/>
      <c r="S88" s="376"/>
      <c r="T88" s="245"/>
      <c r="U88" s="245"/>
      <c r="V88" s="245"/>
      <c r="W88" s="385"/>
      <c r="X88" s="385"/>
      <c r="Z88" s="397"/>
      <c r="AA88" s="386"/>
    </row>
    <row r="89" spans="1:28" s="244" customFormat="1" ht="30" customHeight="1">
      <c r="A89" s="1179" t="s">
        <v>1564</v>
      </c>
      <c r="B89" s="1163"/>
      <c r="C89" s="1163"/>
      <c r="D89" s="1163"/>
      <c r="E89" s="1163"/>
      <c r="F89" s="1163"/>
      <c r="G89" s="1164"/>
      <c r="H89" s="302" t="s">
        <v>405</v>
      </c>
      <c r="I89" s="426" t="str">
        <f>A89</f>
        <v>D3. Are there policies that hinder the ability of the private sector (commercial sector, NGOs, or social marketing) to provide contraceptive methods (for example: price controls, distribution limitations, taxes/duties, advertising bans, etc.)?</v>
      </c>
      <c r="J89" s="416"/>
      <c r="K89" s="377"/>
      <c r="L89" s="376"/>
      <c r="M89" s="376"/>
      <c r="N89" s="376"/>
      <c r="O89" s="376"/>
      <c r="P89" s="377"/>
      <c r="Q89" s="376"/>
      <c r="R89" s="377"/>
      <c r="S89" s="376"/>
      <c r="T89" s="245"/>
      <c r="U89" s="245"/>
      <c r="V89" s="245"/>
      <c r="W89" s="385"/>
      <c r="X89" s="385"/>
      <c r="Z89" s="397"/>
      <c r="AA89" s="386"/>
    </row>
    <row r="90" spans="1:28" s="244" customFormat="1">
      <c r="A90" s="291"/>
      <c r="B90" s="1163" t="s">
        <v>1565</v>
      </c>
      <c r="C90" s="1163"/>
      <c r="D90" s="1165" t="s">
        <v>405</v>
      </c>
      <c r="E90" s="1166"/>
      <c r="F90" s="1166"/>
      <c r="G90" s="1166"/>
      <c r="H90" s="1167"/>
      <c r="I90" s="426"/>
      <c r="J90" s="416"/>
      <c r="K90" s="377" t="str">
        <f>B90</f>
        <v>a. If yes, describe the policies.</v>
      </c>
      <c r="L90" s="376"/>
      <c r="M90" s="376"/>
      <c r="N90" s="428"/>
      <c r="O90" s="378" t="str">
        <f>D90</f>
        <v>Don't know</v>
      </c>
      <c r="P90" s="377"/>
      <c r="Q90" s="376"/>
      <c r="R90" s="376"/>
      <c r="S90" s="376"/>
      <c r="T90" s="245"/>
      <c r="U90" s="245"/>
      <c r="V90" s="245"/>
      <c r="W90" s="385"/>
      <c r="X90" s="385"/>
      <c r="Z90" s="397"/>
      <c r="AA90" s="386"/>
    </row>
    <row r="91" spans="1:28" s="244" customFormat="1" ht="30" customHeight="1">
      <c r="A91" s="1179" t="s">
        <v>1566</v>
      </c>
      <c r="B91" s="1163"/>
      <c r="C91" s="1163"/>
      <c r="D91" s="1163"/>
      <c r="E91" s="1163"/>
      <c r="F91" s="1163"/>
      <c r="G91" s="1164"/>
      <c r="H91" s="302" t="s">
        <v>399</v>
      </c>
      <c r="I91" s="426" t="str">
        <f>A91</f>
        <v>D4. Are there policies that enable the private sector (commercial sector, NGOs, or social marketing) to provide contraceptive methods?</v>
      </c>
      <c r="J91" s="416"/>
      <c r="K91" s="377"/>
      <c r="L91" s="376"/>
      <c r="M91" s="376"/>
      <c r="N91" s="376"/>
      <c r="O91" s="376"/>
      <c r="P91" s="377"/>
      <c r="Q91" s="376"/>
      <c r="R91" s="377"/>
      <c r="S91" s="376"/>
      <c r="T91" s="245"/>
      <c r="U91" s="245"/>
      <c r="V91" s="245"/>
      <c r="W91" s="385"/>
      <c r="X91" s="385"/>
      <c r="Z91" s="397"/>
      <c r="AA91" s="386"/>
    </row>
    <row r="92" spans="1:28" s="244" customFormat="1">
      <c r="A92" s="291"/>
      <c r="B92" s="1163" t="s">
        <v>1565</v>
      </c>
      <c r="C92" s="1163"/>
      <c r="D92" s="1165" t="s">
        <v>406</v>
      </c>
      <c r="E92" s="1166"/>
      <c r="F92" s="1166"/>
      <c r="G92" s="1166"/>
      <c r="H92" s="1167"/>
      <c r="I92" s="426"/>
      <c r="J92" s="416"/>
      <c r="K92" s="377" t="str">
        <f>B92</f>
        <v>a. If yes, describe the policies.</v>
      </c>
      <c r="L92" s="376"/>
      <c r="M92" s="376"/>
      <c r="N92" s="428"/>
      <c r="O92" s="378" t="str">
        <f>D92</f>
        <v>Not applicable</v>
      </c>
      <c r="P92" s="377"/>
      <c r="Q92" s="376"/>
      <c r="R92" s="376"/>
      <c r="S92" s="376"/>
      <c r="T92" s="245"/>
      <c r="U92" s="245"/>
      <c r="V92" s="245"/>
      <c r="W92" s="385"/>
      <c r="X92" s="385"/>
      <c r="Z92" s="397"/>
      <c r="AA92" s="38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430"/>
      <c r="J94" s="431" t="str">
        <f t="shared" ref="J94:J102" si="3">G94</f>
        <v>Note the lowest level provider that is allowed to sell or dispense the method in the private sector</v>
      </c>
      <c r="K94" s="377"/>
      <c r="L94" s="376"/>
      <c r="M94" s="398"/>
      <c r="N94" s="376"/>
      <c r="O94" s="377"/>
      <c r="P94" s="377"/>
      <c r="Q94" s="376"/>
      <c r="R94" s="376"/>
      <c r="S94" s="376"/>
      <c r="T94" s="432" t="str">
        <f t="shared" ref="T94:T102" si="4">D94</f>
        <v>Note the lowest level provider that is allowed to sell or dispense the method in the public sector</v>
      </c>
      <c r="U94" s="433"/>
      <c r="V94" s="245"/>
      <c r="W94" s="385"/>
      <c r="X94" s="385"/>
      <c r="Z94" s="397"/>
      <c r="AA94" s="386"/>
    </row>
    <row r="95" spans="1:28" s="244" customFormat="1" ht="15" customHeight="1">
      <c r="A95" s="263"/>
      <c r="B95" s="221" t="s">
        <v>1561</v>
      </c>
      <c r="C95" s="217" t="s">
        <v>1571</v>
      </c>
      <c r="D95" s="1259" t="s">
        <v>414</v>
      </c>
      <c r="E95" s="1260"/>
      <c r="F95" s="1261"/>
      <c r="G95" s="1262" t="s">
        <v>405</v>
      </c>
      <c r="H95" s="1263"/>
      <c r="I95" s="434"/>
      <c r="J95" s="416" t="str">
        <f t="shared" si="3"/>
        <v>Don't know</v>
      </c>
      <c r="K95" s="377"/>
      <c r="L95" s="376"/>
      <c r="M95" s="398"/>
      <c r="N95" s="376"/>
      <c r="O95" s="377"/>
      <c r="P95" s="377"/>
      <c r="Q95" s="376"/>
      <c r="R95" s="376"/>
      <c r="S95" s="376"/>
      <c r="T95" s="432" t="str">
        <f t="shared" si="4"/>
        <v>Community health worker</v>
      </c>
      <c r="U95" s="433"/>
      <c r="V95" s="245"/>
      <c r="W95" s="385"/>
      <c r="X95" s="385"/>
      <c r="Z95" s="397"/>
      <c r="AA95" s="386"/>
    </row>
    <row r="96" spans="1:28" s="244" customFormat="1" ht="15" customHeight="1">
      <c r="A96" s="263"/>
      <c r="B96" s="221" t="s">
        <v>1572</v>
      </c>
      <c r="C96" s="218" t="s">
        <v>1573</v>
      </c>
      <c r="D96" s="1259" t="s">
        <v>453</v>
      </c>
      <c r="E96" s="1260"/>
      <c r="F96" s="1261"/>
      <c r="G96" s="1262" t="s">
        <v>405</v>
      </c>
      <c r="H96" s="1263"/>
      <c r="I96" s="434"/>
      <c r="J96" s="416" t="str">
        <f t="shared" si="3"/>
        <v>Don't know</v>
      </c>
      <c r="K96" s="377"/>
      <c r="L96" s="376"/>
      <c r="M96" s="398"/>
      <c r="N96" s="376"/>
      <c r="O96" s="377"/>
      <c r="P96" s="377"/>
      <c r="Q96" s="376"/>
      <c r="R96" s="376"/>
      <c r="S96" s="376"/>
      <c r="T96" s="432" t="str">
        <f t="shared" si="4"/>
        <v>Auxiliary nurse</v>
      </c>
      <c r="U96" s="433"/>
      <c r="V96" s="245"/>
      <c r="W96" s="385"/>
      <c r="X96" s="385"/>
      <c r="Z96" s="397"/>
      <c r="AA96" s="386"/>
    </row>
    <row r="97" spans="1:27" s="244" customFormat="1" ht="15" customHeight="1">
      <c r="A97" s="263"/>
      <c r="B97" s="221" t="s">
        <v>1574</v>
      </c>
      <c r="C97" s="218" t="s">
        <v>1575</v>
      </c>
      <c r="D97" s="1259" t="s">
        <v>415</v>
      </c>
      <c r="E97" s="1260"/>
      <c r="F97" s="1261"/>
      <c r="G97" s="1262" t="s">
        <v>405</v>
      </c>
      <c r="H97" s="1263"/>
      <c r="I97" s="434"/>
      <c r="J97" s="416" t="str">
        <f t="shared" si="3"/>
        <v>Don't know</v>
      </c>
      <c r="K97" s="377"/>
      <c r="L97" s="376"/>
      <c r="M97" s="398"/>
      <c r="N97" s="376"/>
      <c r="O97" s="377"/>
      <c r="P97" s="377"/>
      <c r="Q97" s="376"/>
      <c r="R97" s="376"/>
      <c r="S97" s="376"/>
      <c r="T97" s="432" t="str">
        <f t="shared" si="4"/>
        <v>Doctor</v>
      </c>
      <c r="U97" s="433"/>
      <c r="V97" s="245"/>
      <c r="W97" s="385"/>
      <c r="X97" s="385"/>
      <c r="Z97" s="397"/>
      <c r="AA97" s="386"/>
    </row>
    <row r="98" spans="1:27" s="244" customFormat="1" ht="15" customHeight="1">
      <c r="A98" s="263"/>
      <c r="B98" s="220" t="s">
        <v>1576</v>
      </c>
      <c r="C98" s="218" t="s">
        <v>1577</v>
      </c>
      <c r="D98" s="1259" t="s">
        <v>453</v>
      </c>
      <c r="E98" s="1260"/>
      <c r="F98" s="1261"/>
      <c r="G98" s="1262" t="s">
        <v>405</v>
      </c>
      <c r="H98" s="1263"/>
      <c r="I98" s="434"/>
      <c r="J98" s="416" t="str">
        <f t="shared" si="3"/>
        <v>Don't know</v>
      </c>
      <c r="K98" s="377"/>
      <c r="L98" s="376"/>
      <c r="M98" s="398"/>
      <c r="N98" s="376"/>
      <c r="O98" s="377"/>
      <c r="P98" s="377"/>
      <c r="Q98" s="376"/>
      <c r="R98" s="376"/>
      <c r="S98" s="376"/>
      <c r="T98" s="432" t="str">
        <f t="shared" si="4"/>
        <v>Auxiliary nurse</v>
      </c>
      <c r="U98" s="433"/>
      <c r="V98" s="245"/>
      <c r="W98" s="385"/>
      <c r="X98" s="385"/>
      <c r="Z98" s="397"/>
      <c r="AA98" s="386"/>
    </row>
    <row r="99" spans="1:27" s="244" customFormat="1" ht="15" customHeight="1">
      <c r="A99" s="263"/>
      <c r="B99" s="221" t="s">
        <v>1578</v>
      </c>
      <c r="C99" s="218" t="s">
        <v>1579</v>
      </c>
      <c r="D99" s="1259" t="s">
        <v>414</v>
      </c>
      <c r="E99" s="1260"/>
      <c r="F99" s="1261"/>
      <c r="G99" s="1262" t="s">
        <v>405</v>
      </c>
      <c r="H99" s="1263"/>
      <c r="I99" s="434"/>
      <c r="J99" s="416" t="str">
        <f t="shared" si="3"/>
        <v>Don't know</v>
      </c>
      <c r="K99" s="377"/>
      <c r="L99" s="376"/>
      <c r="M99" s="398"/>
      <c r="N99" s="376"/>
      <c r="O99" s="377"/>
      <c r="P99" s="377"/>
      <c r="Q99" s="376"/>
      <c r="R99" s="376"/>
      <c r="S99" s="376"/>
      <c r="T99" s="432" t="str">
        <f t="shared" si="4"/>
        <v>Community health worker</v>
      </c>
      <c r="U99" s="433"/>
      <c r="V99" s="245"/>
      <c r="W99" s="385"/>
      <c r="X99" s="385"/>
      <c r="Z99" s="397"/>
      <c r="AA99" s="386"/>
    </row>
    <row r="100" spans="1:27" s="244" customFormat="1" ht="15" customHeight="1">
      <c r="A100" s="263"/>
      <c r="B100" s="221" t="s">
        <v>1580</v>
      </c>
      <c r="C100" s="218" t="s">
        <v>1581</v>
      </c>
      <c r="D100" s="1259" t="s">
        <v>453</v>
      </c>
      <c r="E100" s="1260"/>
      <c r="F100" s="1261"/>
      <c r="G100" s="1262" t="s">
        <v>405</v>
      </c>
      <c r="H100" s="1263"/>
      <c r="I100" s="434"/>
      <c r="J100" s="416" t="str">
        <f t="shared" si="3"/>
        <v>Don't know</v>
      </c>
      <c r="K100" s="377"/>
      <c r="L100" s="376"/>
      <c r="M100" s="398"/>
      <c r="N100" s="376"/>
      <c r="O100" s="377"/>
      <c r="P100" s="377"/>
      <c r="Q100" s="376"/>
      <c r="R100" s="376"/>
      <c r="S100" s="376"/>
      <c r="T100" s="432" t="str">
        <f t="shared" si="4"/>
        <v>Auxiliary nurse</v>
      </c>
      <c r="U100" s="433"/>
      <c r="V100" s="245"/>
      <c r="W100" s="385"/>
      <c r="X100" s="385"/>
      <c r="Z100" s="397"/>
      <c r="AA100" s="386"/>
    </row>
    <row r="101" spans="1:27" s="244" customFormat="1" ht="15" customHeight="1">
      <c r="A101" s="263"/>
      <c r="B101" s="221" t="s">
        <v>1582</v>
      </c>
      <c r="C101" s="218" t="s">
        <v>1583</v>
      </c>
      <c r="D101" s="1259" t="s">
        <v>415</v>
      </c>
      <c r="E101" s="1260"/>
      <c r="F101" s="1261"/>
      <c r="G101" s="1262" t="s">
        <v>405</v>
      </c>
      <c r="H101" s="1263"/>
      <c r="I101" s="434"/>
      <c r="J101" s="416" t="str">
        <f t="shared" si="3"/>
        <v>Don't know</v>
      </c>
      <c r="K101" s="377"/>
      <c r="L101" s="376"/>
      <c r="M101" s="398"/>
      <c r="N101" s="376"/>
      <c r="O101" s="377"/>
      <c r="P101" s="377"/>
      <c r="Q101" s="376"/>
      <c r="R101" s="376"/>
      <c r="S101" s="376"/>
      <c r="T101" s="432" t="str">
        <f t="shared" si="4"/>
        <v>Doctor</v>
      </c>
      <c r="U101" s="433"/>
      <c r="V101" s="245"/>
      <c r="W101" s="385"/>
      <c r="X101" s="385"/>
      <c r="Z101" s="397"/>
      <c r="AA101" s="386"/>
    </row>
    <row r="102" spans="1:27" s="244" customFormat="1" ht="15" customHeight="1" thickBot="1">
      <c r="A102" s="263"/>
      <c r="B102" s="222" t="s">
        <v>1584</v>
      </c>
      <c r="C102" s="219" t="s">
        <v>1585</v>
      </c>
      <c r="D102" s="1269" t="s">
        <v>414</v>
      </c>
      <c r="E102" s="1270"/>
      <c r="F102" s="1271"/>
      <c r="G102" s="1272" t="s">
        <v>405</v>
      </c>
      <c r="H102" s="1273"/>
      <c r="I102" s="434"/>
      <c r="J102" s="416" t="str">
        <f t="shared" si="3"/>
        <v>Don't know</v>
      </c>
      <c r="K102" s="377"/>
      <c r="L102" s="376"/>
      <c r="M102" s="398"/>
      <c r="N102" s="376"/>
      <c r="O102" s="377"/>
      <c r="P102" s="377"/>
      <c r="Q102" s="376"/>
      <c r="R102" s="376"/>
      <c r="S102" s="376"/>
      <c r="T102" s="432" t="str">
        <f t="shared" si="4"/>
        <v>Community health worker</v>
      </c>
      <c r="U102" s="433"/>
      <c r="V102" s="245"/>
      <c r="W102" s="385"/>
      <c r="X102" s="385"/>
      <c r="Z102" s="397"/>
      <c r="AA102" s="386"/>
    </row>
    <row r="103" spans="1:27" s="244" customFormat="1" ht="75">
      <c r="A103" s="1186" t="s">
        <v>1586</v>
      </c>
      <c r="B103" s="1274"/>
      <c r="C103" s="1275"/>
      <c r="D103" s="1276" t="s">
        <v>738</v>
      </c>
      <c r="E103" s="1277"/>
      <c r="F103" s="1277"/>
      <c r="G103" s="1277"/>
      <c r="H103" s="1278"/>
      <c r="I103" s="394"/>
      <c r="J103" s="407"/>
      <c r="K103" s="37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76"/>
      <c r="M103" s="376"/>
      <c r="N103" s="376"/>
      <c r="O103" s="377" t="str">
        <f>D103</f>
        <v xml:space="preserve">The National Guidelines for Family Planning specify which methods can be dispensed by which providers at public sector service delivery points.
</v>
      </c>
      <c r="P103" s="376"/>
      <c r="Q103" s="376"/>
      <c r="R103" s="377"/>
      <c r="S103" s="376"/>
      <c r="T103" s="435"/>
      <c r="U103" s="245"/>
      <c r="V103" s="245"/>
      <c r="W103" s="385"/>
      <c r="X103" s="385"/>
      <c r="Z103" s="397"/>
      <c r="AA103" s="386"/>
    </row>
    <row r="104" spans="1:27" s="352" customFormat="1" ht="15.75" thickBot="1">
      <c r="A104" s="1279"/>
      <c r="B104" s="1280"/>
      <c r="C104" s="1280"/>
      <c r="D104" s="1280"/>
      <c r="E104" s="1280"/>
      <c r="F104" s="1280"/>
      <c r="G104" s="1280"/>
      <c r="H104" s="1281"/>
      <c r="I104" s="436"/>
      <c r="J104" s="437"/>
      <c r="K104" s="438">
        <f>C104</f>
        <v>0</v>
      </c>
      <c r="L104" s="438"/>
      <c r="M104" s="438"/>
      <c r="N104" s="438"/>
      <c r="O104" s="438"/>
      <c r="P104" s="438"/>
      <c r="Q104" s="438"/>
      <c r="R104" s="438"/>
      <c r="S104" s="438"/>
      <c r="T104" s="438"/>
      <c r="U104" s="438"/>
      <c r="V104" s="438"/>
      <c r="W104" s="439"/>
      <c r="X104" s="439"/>
      <c r="AA104" s="440"/>
    </row>
    <row r="105" spans="1:27" s="244" customFormat="1" ht="45" customHeight="1">
      <c r="A105" s="1160" t="s">
        <v>218</v>
      </c>
      <c r="B105" s="1161"/>
      <c r="C105" s="1161"/>
      <c r="D105" s="353" t="s">
        <v>1587</v>
      </c>
      <c r="E105" s="1282" t="s">
        <v>1588</v>
      </c>
      <c r="F105" s="1283"/>
      <c r="G105" s="1284"/>
      <c r="H105" s="354" t="s">
        <v>1589</v>
      </c>
      <c r="I105" s="420"/>
      <c r="J105" s="416"/>
      <c r="K105" s="377" t="str">
        <f>A105</f>
        <v>D7. Does the country have laws, regulations, or policies that make it difficult for the following sub-populations to access effective family planning services?</v>
      </c>
      <c r="L105" s="376"/>
      <c r="M105" s="376"/>
      <c r="N105" s="376"/>
      <c r="O105" s="377"/>
      <c r="P105" s="376"/>
      <c r="Q105" s="376"/>
      <c r="R105" s="376"/>
      <c r="S105" s="376"/>
      <c r="T105" s="245"/>
      <c r="U105" s="245"/>
      <c r="V105" s="433" t="str">
        <f>E105</f>
        <v xml:space="preserve">If yes, describe laws/regulations/policies affecting access </v>
      </c>
      <c r="W105" s="385"/>
      <c r="X105" s="385"/>
      <c r="Z105" s="397"/>
      <c r="AA105" s="386"/>
    </row>
    <row r="106" spans="1:27" s="244" customFormat="1">
      <c r="A106" s="291"/>
      <c r="B106" s="1163" t="s">
        <v>1590</v>
      </c>
      <c r="C106" s="1163"/>
      <c r="D106" s="229" t="s">
        <v>399</v>
      </c>
      <c r="E106" s="1165"/>
      <c r="F106" s="1166"/>
      <c r="G106" s="1264"/>
      <c r="H106" s="302"/>
      <c r="I106" s="417"/>
      <c r="J106" s="416"/>
      <c r="K106" s="377" t="str">
        <f>B106</f>
        <v>a. Unmarried people</v>
      </c>
      <c r="L106" s="376"/>
      <c r="M106" s="398">
        <f>E106</f>
        <v>0</v>
      </c>
      <c r="N106" s="376"/>
      <c r="O106" s="377"/>
      <c r="P106" s="376"/>
      <c r="Q106" s="376"/>
      <c r="R106" s="376"/>
      <c r="S106" s="376"/>
      <c r="T106" s="245"/>
      <c r="U106" s="245"/>
      <c r="V106" s="433">
        <f>E106</f>
        <v>0</v>
      </c>
      <c r="W106" s="385"/>
      <c r="X106" s="385"/>
      <c r="Z106" s="397"/>
      <c r="AA106" s="386"/>
    </row>
    <row r="107" spans="1:27" s="244" customFormat="1">
      <c r="A107" s="291"/>
      <c r="B107" s="1163" t="s">
        <v>1591</v>
      </c>
      <c r="C107" s="1163"/>
      <c r="D107" s="229" t="s">
        <v>399</v>
      </c>
      <c r="E107" s="1165"/>
      <c r="F107" s="1166"/>
      <c r="G107" s="1264"/>
      <c r="H107" s="302"/>
      <c r="I107" s="417"/>
      <c r="J107" s="416"/>
      <c r="K107" s="377" t="str">
        <f>B107</f>
        <v>b. Young people</v>
      </c>
      <c r="L107" s="376"/>
      <c r="M107" s="398">
        <f>E107</f>
        <v>0</v>
      </c>
      <c r="N107" s="376"/>
      <c r="O107" s="377"/>
      <c r="P107" s="376"/>
      <c r="Q107" s="376"/>
      <c r="R107" s="376"/>
      <c r="S107" s="376"/>
      <c r="T107" s="245"/>
      <c r="U107" s="245"/>
      <c r="V107" s="433">
        <f>E107</f>
        <v>0</v>
      </c>
      <c r="W107" s="385"/>
      <c r="X107" s="385"/>
      <c r="Z107" s="397"/>
      <c r="AA107" s="386"/>
    </row>
    <row r="108" spans="1:27" s="244" customFormat="1" ht="15.75" thickBot="1">
      <c r="A108" s="355"/>
      <c r="B108" s="1265" t="s">
        <v>1592</v>
      </c>
      <c r="C108" s="1265"/>
      <c r="D108" s="264" t="s">
        <v>399</v>
      </c>
      <c r="E108" s="1266"/>
      <c r="F108" s="1267"/>
      <c r="G108" s="1268"/>
      <c r="H108" s="370"/>
      <c r="I108" s="417"/>
      <c r="J108" s="416"/>
      <c r="K108" s="377" t="str">
        <f>B108</f>
        <v>c. Other</v>
      </c>
      <c r="L108" s="376"/>
      <c r="M108" s="398">
        <f>E108</f>
        <v>0</v>
      </c>
      <c r="N108" s="376"/>
      <c r="O108" s="377"/>
      <c r="P108" s="376"/>
      <c r="Q108" s="376"/>
      <c r="R108" s="376"/>
      <c r="S108" s="376"/>
      <c r="T108" s="245"/>
      <c r="U108" s="245"/>
      <c r="V108" s="433">
        <f>E108</f>
        <v>0</v>
      </c>
      <c r="W108" s="385"/>
      <c r="X108" s="385"/>
      <c r="Z108" s="397"/>
      <c r="AA108" s="386"/>
    </row>
    <row r="109" spans="1:27" s="247" customFormat="1">
      <c r="A109" s="1279"/>
      <c r="B109" s="1280"/>
      <c r="C109" s="1280"/>
      <c r="D109" s="1280"/>
      <c r="E109" s="1280"/>
      <c r="F109" s="1280"/>
      <c r="G109" s="1280"/>
      <c r="H109" s="1281"/>
      <c r="I109" s="427"/>
      <c r="J109" s="416"/>
      <c r="K109" s="382">
        <f>C109</f>
        <v>0</v>
      </c>
      <c r="L109" s="383"/>
      <c r="M109" s="383"/>
      <c r="N109" s="383"/>
      <c r="O109" s="382"/>
      <c r="P109" s="383"/>
      <c r="Q109" s="383"/>
      <c r="R109" s="383"/>
      <c r="S109" s="383"/>
      <c r="T109" s="383"/>
      <c r="U109" s="383"/>
      <c r="V109" s="383"/>
      <c r="W109" s="400"/>
      <c r="X109" s="400"/>
      <c r="AA109" s="440"/>
    </row>
    <row r="110" spans="1:27" s="244" customFormat="1" ht="45">
      <c r="A110" s="1179" t="s">
        <v>1593</v>
      </c>
      <c r="B110" s="1163"/>
      <c r="C110" s="1163"/>
      <c r="D110" s="1163"/>
      <c r="E110" s="1163"/>
      <c r="F110" s="1163"/>
      <c r="G110" s="1163"/>
      <c r="H110" s="1197"/>
      <c r="I110" s="420"/>
      <c r="J110" s="416"/>
      <c r="K110" s="377"/>
      <c r="L110" s="376"/>
      <c r="M110" s="376"/>
      <c r="N110" s="376"/>
      <c r="O110" s="377"/>
      <c r="P110" s="376"/>
      <c r="Q110" s="376"/>
      <c r="R110" s="376"/>
      <c r="S110" s="376"/>
      <c r="T110" s="245"/>
      <c r="U110" s="245"/>
      <c r="V110" s="245"/>
      <c r="W110" s="385"/>
      <c r="X110" s="384" t="str">
        <f>A110</f>
        <v xml:space="preserve">D8. Are there charges* to the client in the public sector for family planning:
*(This question refers to charges by policy, not under-the-table charges.)
</v>
      </c>
      <c r="Z110" s="397"/>
      <c r="AA110" s="386"/>
    </row>
    <row r="111" spans="1:27" s="244" customFormat="1" ht="15" customHeight="1">
      <c r="A111" s="291"/>
      <c r="B111" s="1163" t="s">
        <v>1594</v>
      </c>
      <c r="C111" s="1163"/>
      <c r="D111" s="1163"/>
      <c r="E111" s="1163"/>
      <c r="F111" s="1164"/>
      <c r="G111" s="1259" t="s">
        <v>399</v>
      </c>
      <c r="H111" s="1331"/>
      <c r="I111" s="434"/>
      <c r="J111" s="416" t="str">
        <f>G111</f>
        <v>No</v>
      </c>
      <c r="K111" s="377"/>
      <c r="L111" s="376"/>
      <c r="M111" s="376"/>
      <c r="N111" s="376"/>
      <c r="O111" s="377"/>
      <c r="P111" s="376"/>
      <c r="Q111" s="376"/>
      <c r="R111" s="376"/>
      <c r="S111" s="376"/>
      <c r="T111" s="245"/>
      <c r="U111" s="245"/>
      <c r="V111" s="245"/>
      <c r="W111" s="385"/>
      <c r="X111" s="385"/>
      <c r="Y111" s="410" t="str">
        <f>B111</f>
        <v>a. Services?</v>
      </c>
      <c r="Z111" s="397"/>
      <c r="AA111" s="386"/>
    </row>
    <row r="112" spans="1:27" s="244" customFormat="1" ht="15" customHeight="1">
      <c r="A112" s="291"/>
      <c r="B112" s="1163" t="s">
        <v>1595</v>
      </c>
      <c r="C112" s="1163"/>
      <c r="D112" s="1163"/>
      <c r="E112" s="1163"/>
      <c r="F112" s="1164"/>
      <c r="G112" s="1259" t="s">
        <v>399</v>
      </c>
      <c r="H112" s="1331"/>
      <c r="I112" s="434"/>
      <c r="J112" s="416" t="str">
        <f>G112</f>
        <v>No</v>
      </c>
      <c r="K112" s="377"/>
      <c r="L112" s="376"/>
      <c r="M112" s="376"/>
      <c r="N112" s="376"/>
      <c r="O112" s="377"/>
      <c r="P112" s="376"/>
      <c r="Q112" s="376"/>
      <c r="R112" s="376"/>
      <c r="S112" s="376"/>
      <c r="T112" s="245"/>
      <c r="U112" s="245"/>
      <c r="V112" s="245"/>
      <c r="W112" s="385"/>
      <c r="X112" s="385"/>
      <c r="Y112" s="410" t="str">
        <f>B112</f>
        <v>b. Commodities?</v>
      </c>
      <c r="Z112" s="397"/>
      <c r="AA112" s="386"/>
    </row>
    <row r="113" spans="1:27" s="244" customFormat="1" ht="15" customHeight="1">
      <c r="A113" s="291"/>
      <c r="B113" s="1163" t="s">
        <v>1596</v>
      </c>
      <c r="C113" s="1163"/>
      <c r="D113" s="1163"/>
      <c r="E113" s="1163"/>
      <c r="F113" s="1164"/>
      <c r="G113" s="1259" t="s">
        <v>406</v>
      </c>
      <c r="H113" s="1331"/>
      <c r="I113" s="434"/>
      <c r="J113" s="416" t="str">
        <f>G113</f>
        <v>Not applicable</v>
      </c>
      <c r="K113" s="377"/>
      <c r="L113" s="376"/>
      <c r="M113" s="376"/>
      <c r="N113" s="376"/>
      <c r="O113" s="377"/>
      <c r="P113" s="376"/>
      <c r="Q113" s="376"/>
      <c r="R113" s="376"/>
      <c r="S113" s="376"/>
      <c r="T113" s="245"/>
      <c r="U113" s="245"/>
      <c r="V113" s="245"/>
      <c r="W113" s="385"/>
      <c r="X113" s="385"/>
      <c r="Y113" s="410" t="str">
        <f>B113</f>
        <v>c. If yes, are there exemptions for people who cannot afford to pay?</v>
      </c>
      <c r="Z113" s="397"/>
      <c r="AA113" s="386"/>
    </row>
    <row r="114" spans="1:27" s="244" customFormat="1">
      <c r="A114" s="291"/>
      <c r="B114" s="318"/>
      <c r="C114" s="319" t="s">
        <v>1597</v>
      </c>
      <c r="D114" s="1165" t="s">
        <v>406</v>
      </c>
      <c r="E114" s="1166"/>
      <c r="F114" s="1166"/>
      <c r="G114" s="1166"/>
      <c r="H114" s="1167"/>
      <c r="I114" s="434"/>
      <c r="J114" s="416"/>
      <c r="K114" s="377" t="str">
        <f>C114</f>
        <v>i. If yes, describe the exemptions.</v>
      </c>
      <c r="L114" s="376"/>
      <c r="M114" s="376"/>
      <c r="N114" s="428"/>
      <c r="O114" s="378" t="str">
        <f>D114</f>
        <v>Not applicable</v>
      </c>
      <c r="P114" s="376"/>
      <c r="Q114" s="376"/>
      <c r="R114" s="376"/>
      <c r="S114" s="376"/>
      <c r="T114" s="245"/>
      <c r="U114" s="245"/>
      <c r="V114" s="245"/>
      <c r="W114" s="385"/>
      <c r="X114" s="385"/>
      <c r="Z114" s="397"/>
      <c r="AA114" s="386"/>
    </row>
    <row r="115" spans="1:27" s="265" customFormat="1" ht="30">
      <c r="A115" s="1179" t="s">
        <v>1598</v>
      </c>
      <c r="B115" s="1163"/>
      <c r="C115" s="1163"/>
      <c r="D115" s="1163"/>
      <c r="E115" s="1163"/>
      <c r="F115" s="1163"/>
      <c r="G115" s="1163"/>
      <c r="H115" s="1197"/>
      <c r="I115" s="238"/>
      <c r="J115" s="441"/>
      <c r="K115" s="377"/>
      <c r="L115" s="377"/>
      <c r="M115" s="376"/>
      <c r="N115" s="376"/>
      <c r="O115" s="377"/>
      <c r="P115" s="376"/>
      <c r="R115" s="376"/>
      <c r="S115" s="389"/>
      <c r="T115" s="390"/>
      <c r="U115" s="390"/>
      <c r="V115" s="390"/>
      <c r="W115" s="391"/>
      <c r="X115" s="384" t="str">
        <f>A115</f>
        <v>D9. Are the following contraceptives included in the country's National Essential Medicine List (NEML) or other equivalent priority list? (for example, the National Medical Device List)</v>
      </c>
      <c r="Z115" s="442"/>
      <c r="AA115" s="386"/>
    </row>
    <row r="116" spans="1:27" s="265" customFormat="1" ht="15.75" customHeight="1">
      <c r="A116" s="356"/>
      <c r="B116" s="1163" t="s">
        <v>1599</v>
      </c>
      <c r="C116" s="1163"/>
      <c r="D116" s="1163"/>
      <c r="E116" s="1163"/>
      <c r="F116" s="1164"/>
      <c r="G116" s="1259" t="s">
        <v>395</v>
      </c>
      <c r="H116" s="1331"/>
      <c r="I116" s="238"/>
      <c r="J116" s="416" t="str">
        <f t="shared" ref="J116:J127" si="5">G116</f>
        <v>Yes</v>
      </c>
      <c r="K116" s="377"/>
      <c r="L116" s="377"/>
      <c r="M116" s="376"/>
      <c r="N116" s="376"/>
      <c r="O116" s="377"/>
      <c r="P116" s="376"/>
      <c r="R116" s="376"/>
      <c r="S116" s="389"/>
      <c r="T116" s="390"/>
      <c r="U116" s="390"/>
      <c r="V116" s="390"/>
      <c r="W116" s="391"/>
      <c r="X116" s="391"/>
      <c r="Y116" s="410" t="str">
        <f t="shared" ref="Y116:Y125" si="6">B116</f>
        <v>a. Combined oral contraceptives</v>
      </c>
      <c r="Z116" s="442"/>
      <c r="AA116" s="386"/>
    </row>
    <row r="117" spans="1:27" s="265" customFormat="1" ht="15.75" customHeight="1">
      <c r="A117" s="356"/>
      <c r="B117" s="1163" t="s">
        <v>1600</v>
      </c>
      <c r="C117" s="1163"/>
      <c r="D117" s="1163"/>
      <c r="E117" s="1163"/>
      <c r="F117" s="1164"/>
      <c r="G117" s="1259" t="s">
        <v>399</v>
      </c>
      <c r="H117" s="1331"/>
      <c r="I117" s="238"/>
      <c r="J117" s="416" t="str">
        <f t="shared" si="5"/>
        <v>No</v>
      </c>
      <c r="K117" s="377"/>
      <c r="L117" s="377"/>
      <c r="M117" s="376"/>
      <c r="N117" s="376"/>
      <c r="O117" s="377"/>
      <c r="P117" s="376"/>
      <c r="R117" s="376"/>
      <c r="S117" s="389"/>
      <c r="T117" s="390"/>
      <c r="U117" s="390"/>
      <c r="V117" s="390"/>
      <c r="W117" s="391"/>
      <c r="X117" s="391"/>
      <c r="Y117" s="410" t="str">
        <f t="shared" si="6"/>
        <v>b. Progestin-only pills</v>
      </c>
      <c r="Z117" s="442"/>
      <c r="AA117" s="386"/>
    </row>
    <row r="118" spans="1:27" s="265" customFormat="1" ht="15.75" customHeight="1">
      <c r="A118" s="356"/>
      <c r="B118" s="1163" t="s">
        <v>1601</v>
      </c>
      <c r="C118" s="1163"/>
      <c r="D118" s="1163"/>
      <c r="E118" s="1163"/>
      <c r="F118" s="1164"/>
      <c r="G118" s="1259" t="s">
        <v>395</v>
      </c>
      <c r="H118" s="1331"/>
      <c r="I118" s="238"/>
      <c r="J118" s="416" t="str">
        <f t="shared" si="5"/>
        <v>Yes</v>
      </c>
      <c r="K118" s="377"/>
      <c r="L118" s="377"/>
      <c r="M118" s="376"/>
      <c r="N118" s="376"/>
      <c r="O118" s="377"/>
      <c r="P118" s="376"/>
      <c r="R118" s="376"/>
      <c r="S118" s="389"/>
      <c r="T118" s="390"/>
      <c r="U118" s="390"/>
      <c r="V118" s="390"/>
      <c r="W118" s="391"/>
      <c r="X118" s="391"/>
      <c r="Y118" s="410" t="str">
        <f t="shared" si="6"/>
        <v>c. Injectables</v>
      </c>
      <c r="Z118" s="442"/>
      <c r="AA118" s="386"/>
    </row>
    <row r="119" spans="1:27" s="265" customFormat="1" ht="15.75" customHeight="1">
      <c r="A119" s="356"/>
      <c r="B119" s="1163" t="s">
        <v>1602</v>
      </c>
      <c r="C119" s="1163"/>
      <c r="D119" s="1163"/>
      <c r="E119" s="1163"/>
      <c r="F119" s="1164"/>
      <c r="G119" s="1259" t="s">
        <v>395</v>
      </c>
      <c r="H119" s="1331"/>
      <c r="I119" s="238"/>
      <c r="J119" s="416" t="str">
        <f t="shared" si="5"/>
        <v>Yes</v>
      </c>
      <c r="K119" s="377"/>
      <c r="L119" s="377"/>
      <c r="M119" s="376"/>
      <c r="N119" s="376"/>
      <c r="O119" s="377"/>
      <c r="P119" s="376"/>
      <c r="R119" s="376"/>
      <c r="S119" s="389"/>
      <c r="T119" s="390"/>
      <c r="U119" s="390"/>
      <c r="V119" s="390"/>
      <c r="W119" s="391"/>
      <c r="X119" s="391"/>
      <c r="Y119" s="410" t="str">
        <f t="shared" si="6"/>
        <v>d. Implants</v>
      </c>
      <c r="Z119" s="442"/>
      <c r="AA119" s="386"/>
    </row>
    <row r="120" spans="1:27" s="265" customFormat="1" ht="15.75" customHeight="1">
      <c r="A120" s="356"/>
      <c r="B120" s="1163" t="s">
        <v>1603</v>
      </c>
      <c r="C120" s="1163"/>
      <c r="D120" s="1163"/>
      <c r="E120" s="1163"/>
      <c r="F120" s="1164"/>
      <c r="G120" s="1259" t="s">
        <v>395</v>
      </c>
      <c r="H120" s="1331"/>
      <c r="I120" s="238"/>
      <c r="J120" s="416" t="str">
        <f t="shared" si="5"/>
        <v>Yes</v>
      </c>
      <c r="K120" s="377"/>
      <c r="L120" s="377"/>
      <c r="M120" s="376"/>
      <c r="N120" s="376"/>
      <c r="O120" s="377"/>
      <c r="P120" s="376"/>
      <c r="R120" s="376"/>
      <c r="S120" s="389"/>
      <c r="T120" s="390"/>
      <c r="U120" s="390"/>
      <c r="V120" s="390"/>
      <c r="W120" s="391"/>
      <c r="X120" s="391"/>
      <c r="Y120" s="410" t="str">
        <f t="shared" si="6"/>
        <v>e. Intrauterine devices (IUDs)</v>
      </c>
      <c r="Z120" s="442"/>
      <c r="AA120" s="386"/>
    </row>
    <row r="121" spans="1:27" s="265" customFormat="1" ht="15.75" customHeight="1">
      <c r="A121" s="356"/>
      <c r="B121" s="1163" t="s">
        <v>1546</v>
      </c>
      <c r="C121" s="1163"/>
      <c r="D121" s="1163"/>
      <c r="E121" s="1163"/>
      <c r="F121" s="1164"/>
      <c r="G121" s="1259" t="s">
        <v>395</v>
      </c>
      <c r="H121" s="1331"/>
      <c r="I121" s="238"/>
      <c r="J121" s="416" t="str">
        <f t="shared" si="5"/>
        <v>Yes</v>
      </c>
      <c r="K121" s="377"/>
      <c r="L121" s="377"/>
      <c r="M121" s="376"/>
      <c r="N121" s="376"/>
      <c r="O121" s="377"/>
      <c r="P121" s="376"/>
      <c r="R121" s="376"/>
      <c r="S121" s="389"/>
      <c r="T121" s="390"/>
      <c r="U121" s="390"/>
      <c r="V121" s="390"/>
      <c r="W121" s="391"/>
      <c r="X121" s="391"/>
      <c r="Y121" s="410" t="str">
        <f t="shared" si="6"/>
        <v>f. Male condoms</v>
      </c>
      <c r="Z121" s="442"/>
      <c r="AA121" s="386"/>
    </row>
    <row r="122" spans="1:27" s="265" customFormat="1" ht="15.75" customHeight="1">
      <c r="A122" s="356"/>
      <c r="B122" s="1163" t="s">
        <v>1547</v>
      </c>
      <c r="C122" s="1163"/>
      <c r="D122" s="1163"/>
      <c r="E122" s="1163"/>
      <c r="F122" s="1164"/>
      <c r="G122" s="1259" t="s">
        <v>399</v>
      </c>
      <c r="H122" s="1331"/>
      <c r="I122" s="238"/>
      <c r="J122" s="416" t="str">
        <f t="shared" si="5"/>
        <v>No</v>
      </c>
      <c r="K122" s="377"/>
      <c r="L122" s="377"/>
      <c r="M122" s="376"/>
      <c r="N122" s="376"/>
      <c r="O122" s="377"/>
      <c r="P122" s="376"/>
      <c r="R122" s="376"/>
      <c r="S122" s="389"/>
      <c r="T122" s="390"/>
      <c r="U122" s="390"/>
      <c r="V122" s="390"/>
      <c r="W122" s="391"/>
      <c r="X122" s="391"/>
      <c r="Y122" s="410" t="str">
        <f t="shared" si="6"/>
        <v>g. Female condoms</v>
      </c>
      <c r="Z122" s="442"/>
      <c r="AA122" s="386"/>
    </row>
    <row r="123" spans="1:27" s="265" customFormat="1" ht="15.75" customHeight="1">
      <c r="A123" s="356"/>
      <c r="B123" s="1163" t="s">
        <v>1604</v>
      </c>
      <c r="C123" s="1163"/>
      <c r="D123" s="1163"/>
      <c r="E123" s="1163"/>
      <c r="F123" s="1164"/>
      <c r="G123" s="1259" t="s">
        <v>395</v>
      </c>
      <c r="H123" s="1331"/>
      <c r="I123" s="238"/>
      <c r="J123" s="416" t="str">
        <f t="shared" si="5"/>
        <v>Yes</v>
      </c>
      <c r="K123" s="377"/>
      <c r="L123" s="377"/>
      <c r="M123" s="376"/>
      <c r="N123" s="376"/>
      <c r="O123" s="377"/>
      <c r="P123" s="376"/>
      <c r="R123" s="376"/>
      <c r="S123" s="389"/>
      <c r="T123" s="390"/>
      <c r="U123" s="390"/>
      <c r="V123" s="390"/>
      <c r="W123" s="391"/>
      <c r="X123" s="391"/>
      <c r="Y123" s="410" t="str">
        <f t="shared" si="6"/>
        <v>h. Emergency contraceptive pills</v>
      </c>
      <c r="Z123" s="442"/>
      <c r="AA123" s="386"/>
    </row>
    <row r="124" spans="1:27" s="265" customFormat="1" ht="15.75" customHeight="1">
      <c r="A124" s="356"/>
      <c r="B124" s="1163" t="s">
        <v>1605</v>
      </c>
      <c r="C124" s="1163"/>
      <c r="D124" s="1163"/>
      <c r="E124" s="1163"/>
      <c r="F124" s="1164"/>
      <c r="G124" s="1259" t="s">
        <v>395</v>
      </c>
      <c r="H124" s="1331"/>
      <c r="I124" s="238"/>
      <c r="J124" s="416" t="str">
        <f t="shared" si="5"/>
        <v>Yes</v>
      </c>
      <c r="K124" s="377"/>
      <c r="L124" s="377"/>
      <c r="M124" s="376"/>
      <c r="N124" s="376"/>
      <c r="O124" s="377"/>
      <c r="P124" s="376"/>
      <c r="R124" s="376"/>
      <c r="S124" s="389"/>
      <c r="T124" s="390"/>
      <c r="U124" s="390"/>
      <c r="V124" s="390"/>
      <c r="W124" s="391"/>
      <c r="X124" s="391"/>
      <c r="Y124" s="410" t="str">
        <f t="shared" si="6"/>
        <v>i. CycleBeads</v>
      </c>
      <c r="Z124" s="442"/>
      <c r="AA124" s="386"/>
    </row>
    <row r="125" spans="1:27" s="265" customFormat="1" ht="15.75" customHeight="1">
      <c r="A125" s="356"/>
      <c r="B125" s="1163" t="s">
        <v>1606</v>
      </c>
      <c r="C125" s="1163"/>
      <c r="D125" s="1163"/>
      <c r="E125" s="1163"/>
      <c r="F125" s="1164"/>
      <c r="G125" s="1259" t="s">
        <v>405</v>
      </c>
      <c r="H125" s="1331"/>
      <c r="I125" s="238"/>
      <c r="J125" s="416" t="str">
        <f t="shared" si="5"/>
        <v>Don't know</v>
      </c>
      <c r="K125" s="377"/>
      <c r="L125" s="377"/>
      <c r="M125" s="376"/>
      <c r="N125" s="376"/>
      <c r="O125" s="377"/>
      <c r="P125" s="376"/>
      <c r="R125" s="376"/>
      <c r="S125" s="389"/>
      <c r="T125" s="390"/>
      <c r="U125" s="390"/>
      <c r="V125" s="390"/>
      <c r="W125" s="391"/>
      <c r="X125" s="391"/>
      <c r="Y125" s="410" t="str">
        <f t="shared" si="6"/>
        <v>j. Any other contraceptive(s)?</v>
      </c>
      <c r="Z125" s="442"/>
      <c r="AA125" s="386"/>
    </row>
    <row r="126" spans="1:27" s="265" customFormat="1" ht="15.75">
      <c r="A126" s="356"/>
      <c r="B126" s="984"/>
      <c r="C126" s="1163" t="s">
        <v>1607</v>
      </c>
      <c r="D126" s="1163"/>
      <c r="E126" s="1164"/>
      <c r="F126" s="1285" t="s">
        <v>405</v>
      </c>
      <c r="G126" s="1286"/>
      <c r="H126" s="1287"/>
      <c r="I126" s="238"/>
      <c r="J126" s="416">
        <f t="shared" si="5"/>
        <v>0</v>
      </c>
      <c r="K126" s="377"/>
      <c r="L126" s="377"/>
      <c r="M126" s="376"/>
      <c r="N126" s="376"/>
      <c r="O126" s="377"/>
      <c r="P126" s="376"/>
      <c r="R126" s="377">
        <f>B126</f>
        <v>0</v>
      </c>
      <c r="S126" s="389"/>
      <c r="T126" s="390"/>
      <c r="U126" s="390"/>
      <c r="V126" s="390"/>
      <c r="W126" s="391"/>
      <c r="X126" s="391"/>
      <c r="Z126" s="442"/>
      <c r="AA126" s="386"/>
    </row>
    <row r="127" spans="1:27" s="265" customFormat="1" ht="15.75">
      <c r="A127" s="1288" t="s">
        <v>1608</v>
      </c>
      <c r="B127" s="1289"/>
      <c r="C127" s="1289"/>
      <c r="D127" s="1290"/>
      <c r="E127" s="1291"/>
      <c r="F127" s="1292">
        <v>2013</v>
      </c>
      <c r="G127" s="1293"/>
      <c r="H127" s="1294"/>
      <c r="I127" s="238"/>
      <c r="J127" s="416">
        <f t="shared" si="5"/>
        <v>0</v>
      </c>
      <c r="K127" s="377"/>
      <c r="L127" s="377"/>
      <c r="M127" s="376"/>
      <c r="N127" s="376"/>
      <c r="O127" s="377"/>
      <c r="P127" s="376"/>
      <c r="R127" s="377">
        <f>B127</f>
        <v>0</v>
      </c>
      <c r="S127" s="389"/>
      <c r="T127" s="390"/>
      <c r="U127" s="390"/>
      <c r="V127" s="390"/>
      <c r="W127" s="391"/>
      <c r="X127" s="391"/>
      <c r="Z127" s="442"/>
      <c r="AA127" s="386"/>
    </row>
    <row r="128" spans="1:27" s="265" customFormat="1" ht="30">
      <c r="A128" s="1179" t="s">
        <v>1636</v>
      </c>
      <c r="B128" s="1163"/>
      <c r="C128" s="1164"/>
      <c r="D128" s="1316" t="s">
        <v>1753</v>
      </c>
      <c r="E128" s="1317"/>
      <c r="F128" s="1317"/>
      <c r="G128" s="1317"/>
      <c r="H128" s="1318"/>
      <c r="I128" s="238"/>
      <c r="J128" s="441"/>
      <c r="K128" s="377" t="str">
        <f>A128</f>
        <v xml:space="preserve">D11. Name of the list(s)
</v>
      </c>
      <c r="L128" s="377"/>
      <c r="M128" s="376"/>
      <c r="N128" s="376"/>
      <c r="O128" s="377" t="str">
        <f>D128</f>
        <v>Listado Basico de Medicamentos del Primero y Segundo Nivel (Basic List of Medicines for the First and Second Levels)</v>
      </c>
      <c r="P128" s="376"/>
      <c r="R128" s="376"/>
      <c r="S128" s="389"/>
      <c r="T128" s="390"/>
      <c r="U128" s="390"/>
      <c r="V128" s="390"/>
      <c r="W128" s="391"/>
      <c r="X128" s="391"/>
      <c r="Z128" s="442"/>
      <c r="AA128" s="386"/>
    </row>
    <row r="129" spans="1:27" s="265" customFormat="1" ht="30">
      <c r="A129" s="1179" t="s">
        <v>1637</v>
      </c>
      <c r="B129" s="1163"/>
      <c r="C129" s="1164"/>
      <c r="D129" s="1170"/>
      <c r="E129" s="1171"/>
      <c r="F129" s="1171"/>
      <c r="G129" s="1171"/>
      <c r="H129" s="1172"/>
      <c r="I129" s="238"/>
      <c r="J129" s="441"/>
      <c r="K129" s="377" t="str">
        <f>A129</f>
        <v xml:space="preserve">D12. Notes about the list(s)
</v>
      </c>
      <c r="L129" s="377"/>
      <c r="M129" s="376"/>
      <c r="N129" s="376"/>
      <c r="O129" s="377">
        <f>D129</f>
        <v>0</v>
      </c>
      <c r="P129" s="376"/>
      <c r="R129" s="376"/>
      <c r="S129" s="389"/>
      <c r="T129" s="390"/>
      <c r="U129" s="390"/>
      <c r="V129" s="390"/>
      <c r="W129" s="391"/>
      <c r="X129" s="391"/>
      <c r="Z129" s="442"/>
      <c r="AA129" s="386"/>
    </row>
    <row r="130" spans="1:27" s="244" customFormat="1" ht="21.75" customHeight="1">
      <c r="A130" s="1179" t="s">
        <v>1638</v>
      </c>
      <c r="B130" s="1163"/>
      <c r="C130" s="1163"/>
      <c r="D130" s="1163"/>
      <c r="E130" s="1163"/>
      <c r="F130" s="1163"/>
      <c r="G130" s="1163"/>
      <c r="H130" s="1197"/>
      <c r="I130" s="277"/>
      <c r="J130" s="416"/>
      <c r="K130" s="377"/>
      <c r="L130" s="376"/>
      <c r="M130" s="376"/>
      <c r="N130" s="376"/>
      <c r="O130" s="377"/>
      <c r="P130" s="376"/>
      <c r="Q130" s="376"/>
      <c r="R130" s="376"/>
      <c r="S130" s="376"/>
      <c r="T130" s="245"/>
      <c r="U130" s="245"/>
      <c r="V130" s="245"/>
      <c r="W130" s="385"/>
      <c r="X130" s="384" t="str">
        <f>A130</f>
        <v xml:space="preserve">D13.  Information on country's Poverty Reduction Strategy Paper (PRSP)
</v>
      </c>
      <c r="Z130" s="397"/>
      <c r="AA130" s="386"/>
    </row>
    <row r="131" spans="1:27" s="265" customFormat="1" ht="30.75" customHeight="1">
      <c r="A131" s="357"/>
      <c r="B131" s="1295" t="s">
        <v>1612</v>
      </c>
      <c r="C131" s="1863"/>
      <c r="D131" s="1863"/>
      <c r="E131" s="1864"/>
      <c r="F131" s="1296" t="s">
        <v>406</v>
      </c>
      <c r="G131" s="1297"/>
      <c r="H131" s="1298"/>
      <c r="I131" s="238"/>
      <c r="J131" s="416">
        <f>G131</f>
        <v>0</v>
      </c>
      <c r="K131" s="377"/>
      <c r="L131" s="377"/>
      <c r="M131" s="376"/>
      <c r="N131" s="376"/>
      <c r="O131" s="377"/>
      <c r="P131" s="376"/>
      <c r="R131" s="377" t="str">
        <f>B131</f>
        <v>a. What year is the Poverty Reduction Strategy Paper from? (most recent actual PRSP on IMF's site [not progress or summary report])</v>
      </c>
      <c r="S131" s="389"/>
      <c r="T131" s="390"/>
      <c r="U131" s="390"/>
      <c r="V131" s="390"/>
      <c r="W131" s="391"/>
      <c r="X131" s="391"/>
      <c r="Z131" s="442"/>
      <c r="AA131" s="386"/>
    </row>
    <row r="132" spans="1:27" s="265" customFormat="1" ht="15.75" customHeight="1">
      <c r="A132" s="356"/>
      <c r="B132" s="1163" t="s">
        <v>1613</v>
      </c>
      <c r="C132" s="1163"/>
      <c r="D132" s="1163"/>
      <c r="E132" s="1163"/>
      <c r="F132" s="1164"/>
      <c r="G132" s="1223" t="s">
        <v>406</v>
      </c>
      <c r="H132" s="1225"/>
      <c r="I132" s="238"/>
      <c r="J132" s="416" t="str">
        <f>G132</f>
        <v>Not applicable</v>
      </c>
      <c r="K132" s="377"/>
      <c r="L132" s="377"/>
      <c r="M132" s="376"/>
      <c r="N132" s="376"/>
      <c r="O132" s="377"/>
      <c r="P132" s="376"/>
      <c r="R132" s="376"/>
      <c r="S132" s="389"/>
      <c r="T132" s="390"/>
      <c r="U132" s="390"/>
      <c r="V132" s="390"/>
      <c r="W132" s="391"/>
      <c r="X132" s="391"/>
      <c r="Y132" s="410" t="str">
        <f>B132</f>
        <v>b. Is family planning or reproductive health a priority in the PRSP?</v>
      </c>
      <c r="Z132" s="442"/>
      <c r="AA132" s="386"/>
    </row>
    <row r="133" spans="1:27" s="265" customFormat="1" ht="15.75" customHeight="1">
      <c r="A133" s="356"/>
      <c r="B133" s="1163" t="s">
        <v>1614</v>
      </c>
      <c r="C133" s="1163"/>
      <c r="D133" s="1163"/>
      <c r="E133" s="1163"/>
      <c r="F133" s="1164"/>
      <c r="G133" s="1223" t="s">
        <v>406</v>
      </c>
      <c r="H133" s="1225"/>
      <c r="I133" s="238"/>
      <c r="J133" s="416" t="str">
        <f>G133</f>
        <v>Not applicable</v>
      </c>
      <c r="K133" s="377"/>
      <c r="L133" s="377"/>
      <c r="M133" s="376"/>
      <c r="N133" s="376"/>
      <c r="O133" s="377"/>
      <c r="P133" s="376"/>
      <c r="R133" s="376"/>
      <c r="S133" s="389"/>
      <c r="T133" s="390"/>
      <c r="U133" s="390"/>
      <c r="V133" s="390"/>
      <c r="W133" s="391"/>
      <c r="X133" s="391"/>
      <c r="Y133" s="410" t="str">
        <f>B133</f>
        <v>c. Is contraceptive security included in the PRSP?</v>
      </c>
      <c r="Z133" s="442"/>
      <c r="AA133" s="386"/>
    </row>
    <row r="134" spans="1:27" s="265" customFormat="1" ht="15.75" customHeight="1">
      <c r="A134" s="356"/>
      <c r="B134" s="1163" t="s">
        <v>1615</v>
      </c>
      <c r="C134" s="1163"/>
      <c r="D134" s="1163"/>
      <c r="E134" s="1163"/>
      <c r="F134" s="1164"/>
      <c r="G134" s="1223" t="s">
        <v>406</v>
      </c>
      <c r="H134" s="1225"/>
      <c r="I134" s="238"/>
      <c r="J134" s="416" t="str">
        <f>G134</f>
        <v>Not applicable</v>
      </c>
      <c r="K134" s="377"/>
      <c r="L134" s="377"/>
      <c r="M134" s="376"/>
      <c r="N134" s="376"/>
      <c r="O134" s="377"/>
      <c r="P134" s="376"/>
      <c r="R134" s="376"/>
      <c r="S134" s="389"/>
      <c r="T134" s="390"/>
      <c r="U134" s="390"/>
      <c r="V134" s="390"/>
      <c r="W134" s="391"/>
      <c r="X134" s="391"/>
      <c r="Y134" s="410" t="str">
        <f>B134</f>
        <v>d. Is contraceptive prevalence rate (CPR) included as an indicator in the PRSP?</v>
      </c>
      <c r="Z134" s="442"/>
      <c r="AA134" s="386"/>
    </row>
    <row r="135" spans="1:27" s="265" customFormat="1" ht="15.75" customHeight="1">
      <c r="A135" s="356"/>
      <c r="B135" s="1163" t="s">
        <v>1616</v>
      </c>
      <c r="C135" s="1163"/>
      <c r="D135" s="1163"/>
      <c r="E135" s="1163"/>
      <c r="F135" s="1164"/>
      <c r="G135" s="1223" t="s">
        <v>406</v>
      </c>
      <c r="H135" s="1225"/>
      <c r="I135" s="238"/>
      <c r="J135" s="416" t="str">
        <f>G135</f>
        <v>Not applicable</v>
      </c>
      <c r="K135" s="377"/>
      <c r="L135" s="377"/>
      <c r="M135" s="376"/>
      <c r="N135" s="376"/>
      <c r="O135" s="377"/>
      <c r="P135" s="376"/>
      <c r="R135" s="376"/>
      <c r="S135" s="389"/>
      <c r="T135" s="390"/>
      <c r="U135" s="390"/>
      <c r="V135" s="390"/>
      <c r="W135" s="391"/>
      <c r="X135" s="391"/>
      <c r="Y135" s="410" t="str">
        <f>B135</f>
        <v>e. Are contraceptive supply indicators included in the PRSP?</v>
      </c>
      <c r="Z135" s="442"/>
      <c r="AA135" s="386"/>
    </row>
    <row r="136" spans="1:27" s="265" customFormat="1" ht="15.75" customHeight="1" thickBot="1">
      <c r="A136" s="291" t="s">
        <v>1617</v>
      </c>
      <c r="B136" s="1163" t="s">
        <v>1618</v>
      </c>
      <c r="C136" s="1164"/>
      <c r="D136" s="1236" t="s">
        <v>603</v>
      </c>
      <c r="E136" s="1237"/>
      <c r="F136" s="1237"/>
      <c r="G136" s="1237"/>
      <c r="H136" s="1238"/>
      <c r="I136" s="238"/>
      <c r="J136" s="441"/>
      <c r="K136" s="377" t="str">
        <f>B136</f>
        <v>f. Notes about the Poverty Reduction Strategy Paper</v>
      </c>
      <c r="L136" s="377"/>
      <c r="M136" s="376"/>
      <c r="N136" s="376"/>
      <c r="O136" s="377" t="str">
        <f>D136</f>
        <v>Document not available on IMF's website</v>
      </c>
      <c r="P136" s="376"/>
      <c r="R136" s="376"/>
      <c r="S136" s="389"/>
      <c r="T136" s="390"/>
      <c r="U136" s="390"/>
      <c r="V136" s="390"/>
      <c r="W136" s="391"/>
      <c r="X136" s="391"/>
      <c r="Z136" s="442"/>
      <c r="AA136" s="386"/>
    </row>
    <row r="137" spans="1:27" s="244" customFormat="1" ht="16.5" customHeight="1" thickBot="1">
      <c r="A137" s="1299" t="s">
        <v>255</v>
      </c>
      <c r="B137" s="1300"/>
      <c r="C137" s="1300"/>
      <c r="D137" s="1300"/>
      <c r="E137" s="1300"/>
      <c r="F137" s="1300"/>
      <c r="G137" s="1300"/>
      <c r="H137" s="358"/>
      <c r="I137" s="387"/>
      <c r="J137" s="416"/>
      <c r="K137" s="377"/>
      <c r="L137" s="376"/>
      <c r="M137" s="376"/>
      <c r="N137" s="376"/>
      <c r="O137" s="377"/>
      <c r="P137" s="376"/>
      <c r="Q137" s="376"/>
      <c r="R137" s="376"/>
      <c r="S137" s="376"/>
      <c r="T137" s="245"/>
      <c r="U137" s="245"/>
      <c r="V137" s="245"/>
      <c r="W137" s="385"/>
      <c r="X137" s="385"/>
      <c r="Z137" s="397"/>
      <c r="AA137" s="386"/>
    </row>
    <row r="138" spans="1:27" s="244" customFormat="1" ht="30" customHeight="1">
      <c r="A138" s="1160" t="s">
        <v>1619</v>
      </c>
      <c r="B138" s="1161"/>
      <c r="C138" s="1161"/>
      <c r="D138" s="1161"/>
      <c r="E138" s="1161"/>
      <c r="F138" s="1162"/>
      <c r="G138" s="1301" t="s">
        <v>395</v>
      </c>
      <c r="H138" s="1302"/>
      <c r="I138" s="394"/>
      <c r="J138" s="416" t="str">
        <f>G138</f>
        <v>Yes</v>
      </c>
      <c r="K138" s="377"/>
      <c r="L138" s="376"/>
      <c r="M138" s="376"/>
      <c r="N138" s="376"/>
      <c r="O138" s="377"/>
      <c r="P138" s="376"/>
      <c r="Q138" s="376"/>
      <c r="R138" s="376"/>
      <c r="S138" s="376"/>
      <c r="T138" s="245"/>
      <c r="U138" s="245"/>
      <c r="V138" s="245"/>
      <c r="W138" s="385"/>
      <c r="X138" s="385"/>
      <c r="Y138" s="410" t="str">
        <f>A138</f>
        <v>E1. Have stockouts occurred for any contraceptive at the central* level in the last 12 months?  
*(The central level refers to the central level warehouse for the public sector.)</v>
      </c>
      <c r="Z138" s="397"/>
      <c r="AA138" s="386"/>
    </row>
    <row r="139" spans="1:27" s="244" customFormat="1" ht="45">
      <c r="A139" s="1179" t="s">
        <v>1639</v>
      </c>
      <c r="B139" s="1163"/>
      <c r="C139" s="1163"/>
      <c r="D139" s="1163"/>
      <c r="E139" s="1163"/>
      <c r="F139" s="1163"/>
      <c r="G139" s="1163"/>
      <c r="H139" s="1197"/>
      <c r="I139" s="401"/>
      <c r="J139" s="416"/>
      <c r="K139" s="377"/>
      <c r="L139" s="376"/>
      <c r="M139" s="376"/>
      <c r="N139" s="376"/>
      <c r="O139" s="377"/>
      <c r="P139" s="376"/>
      <c r="Q139" s="376"/>
      <c r="R139" s="376"/>
      <c r="S139" s="376"/>
      <c r="T139" s="245"/>
      <c r="U139" s="245"/>
      <c r="V139" s="245"/>
      <c r="W139" s="385"/>
      <c r="X139" s="38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397"/>
      <c r="AA139" s="386"/>
    </row>
    <row r="140" spans="1:27" s="244" customFormat="1" ht="15" customHeight="1">
      <c r="A140" s="986"/>
      <c r="B140" s="1163" t="s">
        <v>1599</v>
      </c>
      <c r="C140" s="1163"/>
      <c r="D140" s="1163"/>
      <c r="E140" s="1163"/>
      <c r="F140" s="1164"/>
      <c r="G140" s="1223" t="s">
        <v>395</v>
      </c>
      <c r="H140" s="1225"/>
      <c r="I140" s="394"/>
      <c r="J140" s="416" t="str">
        <f t="shared" ref="J140:J148" si="7">G140</f>
        <v>Yes</v>
      </c>
      <c r="K140" s="377"/>
      <c r="L140" s="376"/>
      <c r="M140" s="376"/>
      <c r="N140" s="376"/>
      <c r="O140" s="377"/>
      <c r="P140" s="376"/>
      <c r="Q140" s="376"/>
      <c r="R140" s="376"/>
      <c r="S140" s="376"/>
      <c r="T140" s="245"/>
      <c r="U140" s="245"/>
      <c r="V140" s="245"/>
      <c r="W140" s="385"/>
      <c r="X140" s="385"/>
      <c r="Y140" s="410" t="str">
        <f t="shared" ref="Y140:Y148" si="8">B140</f>
        <v>a. Combined oral contraceptives</v>
      </c>
      <c r="Z140" s="397"/>
      <c r="AA140" s="386"/>
    </row>
    <row r="141" spans="1:27" s="244" customFormat="1" ht="15" customHeight="1">
      <c r="A141" s="992"/>
      <c r="B141" s="1163" t="s">
        <v>1600</v>
      </c>
      <c r="C141" s="1163"/>
      <c r="D141" s="1163"/>
      <c r="E141" s="1163"/>
      <c r="F141" s="1164"/>
      <c r="G141" s="1223" t="s">
        <v>406</v>
      </c>
      <c r="H141" s="1225"/>
      <c r="I141" s="394"/>
      <c r="J141" s="416" t="str">
        <f t="shared" si="7"/>
        <v>Not applicable</v>
      </c>
      <c r="K141" s="377"/>
      <c r="L141" s="376"/>
      <c r="M141" s="376"/>
      <c r="N141" s="376"/>
      <c r="O141" s="376"/>
      <c r="P141" s="376"/>
      <c r="Q141" s="376"/>
      <c r="R141" s="376"/>
      <c r="S141" s="376"/>
      <c r="T141" s="245"/>
      <c r="U141" s="245"/>
      <c r="V141" s="245"/>
      <c r="W141" s="385"/>
      <c r="X141" s="385"/>
      <c r="Y141" s="410" t="str">
        <f t="shared" si="8"/>
        <v>b. Progestin-only pills</v>
      </c>
      <c r="Z141" s="397"/>
      <c r="AA141" s="386"/>
    </row>
    <row r="142" spans="1:27" s="244" customFormat="1" ht="15" customHeight="1">
      <c r="A142" s="986"/>
      <c r="B142" s="1163" t="s">
        <v>1601</v>
      </c>
      <c r="C142" s="1163"/>
      <c r="D142" s="1163"/>
      <c r="E142" s="1163"/>
      <c r="F142" s="1164"/>
      <c r="G142" s="1223" t="s">
        <v>395</v>
      </c>
      <c r="H142" s="1225"/>
      <c r="I142" s="394"/>
      <c r="J142" s="416" t="str">
        <f t="shared" si="7"/>
        <v>Yes</v>
      </c>
      <c r="K142" s="377"/>
      <c r="L142" s="376"/>
      <c r="M142" s="376"/>
      <c r="N142" s="376"/>
      <c r="O142" s="376"/>
      <c r="P142" s="376"/>
      <c r="Q142" s="376"/>
      <c r="R142" s="376"/>
      <c r="S142" s="376"/>
      <c r="T142" s="245"/>
      <c r="U142" s="245"/>
      <c r="V142" s="245"/>
      <c r="W142" s="385"/>
      <c r="X142" s="385"/>
      <c r="Y142" s="410" t="str">
        <f t="shared" si="8"/>
        <v>c. Injectables</v>
      </c>
      <c r="Z142" s="397"/>
      <c r="AA142" s="386"/>
    </row>
    <row r="143" spans="1:27" s="244" customFormat="1" ht="15" customHeight="1">
      <c r="A143" s="986"/>
      <c r="B143" s="1163" t="s">
        <v>1602</v>
      </c>
      <c r="C143" s="1163"/>
      <c r="D143" s="1163"/>
      <c r="E143" s="1163"/>
      <c r="F143" s="1164"/>
      <c r="G143" s="1223" t="s">
        <v>395</v>
      </c>
      <c r="H143" s="1225"/>
      <c r="I143" s="394"/>
      <c r="J143" s="416" t="str">
        <f t="shared" si="7"/>
        <v>Yes</v>
      </c>
      <c r="K143" s="377"/>
      <c r="L143" s="376"/>
      <c r="M143" s="376"/>
      <c r="N143" s="376"/>
      <c r="O143" s="376"/>
      <c r="P143" s="376"/>
      <c r="Q143" s="376"/>
      <c r="R143" s="376"/>
      <c r="S143" s="376"/>
      <c r="T143" s="245"/>
      <c r="U143" s="245"/>
      <c r="V143" s="245"/>
      <c r="W143" s="385"/>
      <c r="X143" s="385"/>
      <c r="Y143" s="410" t="str">
        <f t="shared" si="8"/>
        <v>d. Implants</v>
      </c>
      <c r="Z143" s="397"/>
      <c r="AA143" s="386"/>
    </row>
    <row r="144" spans="1:27" s="244" customFormat="1" ht="15" customHeight="1">
      <c r="A144" s="986"/>
      <c r="B144" s="1163" t="s">
        <v>1603</v>
      </c>
      <c r="C144" s="1163"/>
      <c r="D144" s="1163"/>
      <c r="E144" s="1163"/>
      <c r="F144" s="1164"/>
      <c r="G144" s="1223" t="s">
        <v>399</v>
      </c>
      <c r="H144" s="1225"/>
      <c r="I144" s="394"/>
      <c r="J144" s="416" t="str">
        <f t="shared" si="7"/>
        <v>No</v>
      </c>
      <c r="K144" s="377"/>
      <c r="L144" s="376"/>
      <c r="M144" s="376"/>
      <c r="N144" s="376"/>
      <c r="O144" s="376"/>
      <c r="P144" s="376"/>
      <c r="Q144" s="376"/>
      <c r="R144" s="376"/>
      <c r="S144" s="376"/>
      <c r="T144" s="245"/>
      <c r="U144" s="245"/>
      <c r="V144" s="245"/>
      <c r="W144" s="385"/>
      <c r="X144" s="385"/>
      <c r="Y144" s="410" t="str">
        <f t="shared" si="8"/>
        <v>e. Intrauterine devices (IUDs)</v>
      </c>
      <c r="Z144" s="397"/>
      <c r="AA144" s="386"/>
    </row>
    <row r="145" spans="1:27" s="244" customFormat="1" ht="15" customHeight="1">
      <c r="A145" s="986"/>
      <c r="B145" s="1163" t="s">
        <v>1546</v>
      </c>
      <c r="C145" s="1163"/>
      <c r="D145" s="1163"/>
      <c r="E145" s="1163"/>
      <c r="F145" s="1164"/>
      <c r="G145" s="1223" t="s">
        <v>399</v>
      </c>
      <c r="H145" s="1225"/>
      <c r="I145" s="394"/>
      <c r="J145" s="416" t="str">
        <f t="shared" si="7"/>
        <v>No</v>
      </c>
      <c r="K145" s="377"/>
      <c r="L145" s="376"/>
      <c r="M145" s="376"/>
      <c r="N145" s="376"/>
      <c r="O145" s="376"/>
      <c r="P145" s="376"/>
      <c r="Q145" s="376"/>
      <c r="R145" s="376"/>
      <c r="S145" s="376"/>
      <c r="T145" s="245"/>
      <c r="U145" s="245"/>
      <c r="V145" s="245"/>
      <c r="W145" s="385"/>
      <c r="X145" s="385"/>
      <c r="Y145" s="410" t="str">
        <f t="shared" si="8"/>
        <v>f. Male condoms</v>
      </c>
      <c r="Z145" s="397"/>
      <c r="AA145" s="386"/>
    </row>
    <row r="146" spans="1:27" s="244" customFormat="1" ht="15" customHeight="1">
      <c r="A146" s="986"/>
      <c r="B146" s="1163" t="s">
        <v>1547</v>
      </c>
      <c r="C146" s="1163"/>
      <c r="D146" s="1163"/>
      <c r="E146" s="1163"/>
      <c r="F146" s="1164"/>
      <c r="G146" s="1223" t="s">
        <v>406</v>
      </c>
      <c r="H146" s="1225"/>
      <c r="I146" s="394"/>
      <c r="J146" s="416" t="str">
        <f t="shared" si="7"/>
        <v>Not applicable</v>
      </c>
      <c r="K146" s="377"/>
      <c r="L146" s="376"/>
      <c r="M146" s="376"/>
      <c r="N146" s="376"/>
      <c r="O146" s="376"/>
      <c r="P146" s="376"/>
      <c r="Q146" s="376"/>
      <c r="R146" s="376"/>
      <c r="S146" s="376"/>
      <c r="T146" s="245"/>
      <c r="U146" s="245"/>
      <c r="V146" s="245"/>
      <c r="W146" s="385"/>
      <c r="X146" s="385"/>
      <c r="Y146" s="410" t="str">
        <f t="shared" si="8"/>
        <v>g. Female condoms</v>
      </c>
      <c r="Z146" s="397"/>
      <c r="AA146" s="386"/>
    </row>
    <row r="147" spans="1:27" s="244" customFormat="1" ht="15" customHeight="1">
      <c r="A147" s="986"/>
      <c r="B147" s="1163" t="s">
        <v>1604</v>
      </c>
      <c r="C147" s="1163"/>
      <c r="D147" s="1163"/>
      <c r="E147" s="1163"/>
      <c r="F147" s="1164"/>
      <c r="G147" s="1223" t="s">
        <v>399</v>
      </c>
      <c r="H147" s="1225"/>
      <c r="I147" s="394"/>
      <c r="J147" s="416" t="str">
        <f t="shared" si="7"/>
        <v>No</v>
      </c>
      <c r="K147" s="377"/>
      <c r="L147" s="376"/>
      <c r="M147" s="376"/>
      <c r="N147" s="376"/>
      <c r="O147" s="376"/>
      <c r="P147" s="376"/>
      <c r="Q147" s="376"/>
      <c r="R147" s="376"/>
      <c r="S147" s="376"/>
      <c r="T147" s="245"/>
      <c r="U147" s="245"/>
      <c r="V147" s="245"/>
      <c r="W147" s="385"/>
      <c r="X147" s="385"/>
      <c r="Y147" s="410" t="str">
        <f t="shared" si="8"/>
        <v>h. Emergency contraceptive pills</v>
      </c>
      <c r="Z147" s="397"/>
      <c r="AA147" s="386"/>
    </row>
    <row r="148" spans="1:27" s="244" customFormat="1" ht="15" customHeight="1">
      <c r="A148" s="986"/>
      <c r="B148" s="1163" t="s">
        <v>1605</v>
      </c>
      <c r="C148" s="1163"/>
      <c r="D148" s="1163"/>
      <c r="E148" s="1163"/>
      <c r="F148" s="1164"/>
      <c r="G148" s="1223" t="s">
        <v>399</v>
      </c>
      <c r="H148" s="1225"/>
      <c r="I148" s="394"/>
      <c r="J148" s="416" t="str">
        <f t="shared" si="7"/>
        <v>No</v>
      </c>
      <c r="K148" s="377"/>
      <c r="L148" s="376"/>
      <c r="M148" s="376"/>
      <c r="N148" s="376"/>
      <c r="O148" s="376"/>
      <c r="P148" s="376"/>
      <c r="Q148" s="376"/>
      <c r="R148" s="376"/>
      <c r="S148" s="376"/>
      <c r="T148" s="245"/>
      <c r="U148" s="245"/>
      <c r="V148" s="245"/>
      <c r="W148" s="385"/>
      <c r="X148" s="385"/>
      <c r="Y148" s="410" t="str">
        <f t="shared" si="8"/>
        <v>i. CycleBeads</v>
      </c>
      <c r="Z148" s="397"/>
      <c r="AA148" s="386"/>
    </row>
    <row r="149" spans="1:27" s="244" customFormat="1" ht="30">
      <c r="A149" s="986"/>
      <c r="B149" s="1163" t="s">
        <v>1621</v>
      </c>
      <c r="C149" s="1163"/>
      <c r="D149" s="1163"/>
      <c r="E149" s="1163"/>
      <c r="F149" s="1170" t="s">
        <v>740</v>
      </c>
      <c r="G149" s="1171"/>
      <c r="H149" s="1172"/>
      <c r="I149" s="394"/>
      <c r="J149" s="416"/>
      <c r="K149" s="377"/>
      <c r="L149" s="376"/>
      <c r="M149" s="377"/>
      <c r="N149" s="376"/>
      <c r="O149" s="376"/>
      <c r="P149" s="376"/>
      <c r="Q149" s="377" t="str">
        <f>F149</f>
        <v>03/12-03/13</v>
      </c>
      <c r="R149" s="377" t="str">
        <f>B149</f>
        <v xml:space="preserve">j. Time period covered by reports reviewed
(mm/yy - mm/yy) (for example, reports from 01/12-12/12) </v>
      </c>
      <c r="S149" s="376"/>
      <c r="T149" s="245"/>
      <c r="U149" s="245"/>
      <c r="V149" s="245"/>
      <c r="W149" s="385"/>
      <c r="X149" s="385"/>
      <c r="Z149" s="397"/>
      <c r="AA149" s="386"/>
    </row>
    <row r="150" spans="1:27" s="244" customFormat="1" ht="45">
      <c r="A150" s="291"/>
      <c r="B150" s="1163" t="s">
        <v>1622</v>
      </c>
      <c r="C150" s="1163"/>
      <c r="D150" s="1163"/>
      <c r="E150" s="1163"/>
      <c r="F150" s="1170" t="s">
        <v>741</v>
      </c>
      <c r="G150" s="1171"/>
      <c r="H150" s="1172"/>
      <c r="I150" s="394"/>
      <c r="J150" s="416"/>
      <c r="K150" s="377"/>
      <c r="L150" s="377"/>
      <c r="M150" s="376"/>
      <c r="N150" s="376"/>
      <c r="O150" s="376"/>
      <c r="P150" s="376"/>
      <c r="Q150" s="377" t="str">
        <f>F150</f>
        <v>National Reproductive Health Program reports</v>
      </c>
      <c r="R150" s="377" t="str">
        <f>B150</f>
        <v>k. Data source
(for example: Procurement Planning and Monitoring Report, Logistics Management Information System, periodic physical inventory, warehouse reports)</v>
      </c>
      <c r="S150" s="376"/>
      <c r="T150" s="245"/>
      <c r="U150" s="245"/>
      <c r="V150" s="245"/>
      <c r="W150" s="385"/>
      <c r="X150" s="385"/>
      <c r="Z150" s="397"/>
      <c r="AA150" s="386"/>
    </row>
    <row r="151" spans="1:27" s="244" customFormat="1">
      <c r="A151" s="1179" t="s">
        <v>1640</v>
      </c>
      <c r="B151" s="1163"/>
      <c r="C151" s="1163"/>
      <c r="D151" s="1163"/>
      <c r="E151" s="1163"/>
      <c r="F151" s="1163"/>
      <c r="G151" s="1163"/>
      <c r="H151" s="1197"/>
      <c r="I151" s="401"/>
      <c r="J151" s="407"/>
      <c r="K151" s="377"/>
      <c r="L151" s="376"/>
      <c r="M151" s="376"/>
      <c r="N151" s="376"/>
      <c r="O151" s="377"/>
      <c r="P151" s="376"/>
      <c r="Q151" s="376"/>
      <c r="R151" s="376"/>
      <c r="S151" s="376"/>
      <c r="T151" s="245"/>
      <c r="U151" s="245"/>
      <c r="V151" s="245"/>
      <c r="W151" s="385"/>
      <c r="X151" s="385"/>
      <c r="Z151" s="397"/>
      <c r="AA151" s="386"/>
    </row>
    <row r="152" spans="1:27" s="244" customFormat="1" ht="15" customHeight="1">
      <c r="A152" s="991"/>
      <c r="B152" s="1184" t="s">
        <v>1624</v>
      </c>
      <c r="C152" s="1184"/>
      <c r="D152" s="1184"/>
      <c r="E152" s="1184"/>
      <c r="F152" s="1185"/>
      <c r="G152" s="1311" t="s">
        <v>395</v>
      </c>
      <c r="H152" s="1312"/>
      <c r="I152" s="394"/>
      <c r="J152" s="416" t="str">
        <f>G152</f>
        <v>Yes</v>
      </c>
      <c r="K152" s="377"/>
      <c r="L152" s="376"/>
      <c r="M152" s="376"/>
      <c r="N152" s="376"/>
      <c r="O152" s="377"/>
      <c r="P152" s="376"/>
      <c r="Q152" s="376"/>
      <c r="R152" s="376"/>
      <c r="S152" s="376"/>
      <c r="T152" s="245"/>
      <c r="U152" s="245"/>
      <c r="V152" s="245"/>
      <c r="W152" s="385"/>
      <c r="X152" s="385"/>
      <c r="Y152" s="410" t="str">
        <f>B152</f>
        <v>a. service delivery point level (i.e., public sector health facilities)</v>
      </c>
      <c r="Z152" s="397"/>
      <c r="AA152" s="386"/>
    </row>
    <row r="153" spans="1:27" s="244" customFormat="1" ht="15.75" customHeight="1">
      <c r="A153" s="986"/>
      <c r="B153" s="1163" t="s">
        <v>1625</v>
      </c>
      <c r="C153" s="1163"/>
      <c r="D153" s="1163"/>
      <c r="E153" s="1163"/>
      <c r="F153" s="1164"/>
      <c r="G153" s="1223" t="s">
        <v>395</v>
      </c>
      <c r="H153" s="1225"/>
      <c r="I153" s="394"/>
      <c r="J153" s="382" t="str">
        <f>G153</f>
        <v>Yes</v>
      </c>
      <c r="K153" s="377"/>
      <c r="L153" s="376"/>
      <c r="M153" s="376"/>
      <c r="N153" s="376"/>
      <c r="O153" s="377"/>
      <c r="P153" s="376"/>
      <c r="Q153" s="376"/>
      <c r="R153" s="376"/>
      <c r="S153" s="376"/>
      <c r="T153" s="245"/>
      <c r="U153" s="245"/>
      <c r="V153" s="245"/>
      <c r="W153" s="385"/>
      <c r="X153" s="385"/>
      <c r="Y153" s="410" t="str">
        <f>B153</f>
        <v>b. central level (i.e., central level warehouse for the public sector)</v>
      </c>
      <c r="Z153" s="397"/>
      <c r="AA153" s="443"/>
    </row>
    <row r="154" spans="1:27" s="244" customFormat="1" ht="105.75" thickBot="1">
      <c r="A154" s="1303" t="s">
        <v>1641</v>
      </c>
      <c r="B154" s="1304"/>
      <c r="C154" s="1305"/>
      <c r="D154" s="1306" t="s">
        <v>742</v>
      </c>
      <c r="E154" s="1307"/>
      <c r="F154" s="1307"/>
      <c r="G154" s="1307"/>
      <c r="H154" s="1308"/>
      <c r="I154" s="394"/>
      <c r="J154" s="416"/>
      <c r="K154" s="377" t="str">
        <f>A154</f>
        <v xml:space="preserve">F. Please note any overall comments about challenges and/or successes with contraceptive security in your country.
</v>
      </c>
      <c r="L154" s="376"/>
      <c r="M154" s="376"/>
      <c r="N154" s="376"/>
      <c r="O154" s="377" t="str">
        <f>D154</f>
        <v>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v>
      </c>
      <c r="P154" s="376"/>
      <c r="Q154" s="376"/>
      <c r="R154" s="376"/>
      <c r="S154" s="376"/>
      <c r="T154" s="245"/>
      <c r="U154" s="245"/>
      <c r="V154" s="245"/>
      <c r="W154" s="385"/>
      <c r="X154" s="385"/>
      <c r="Z154" s="397"/>
      <c r="AA154" s="386"/>
    </row>
    <row r="155" spans="1:27" s="265" customFormat="1" ht="15.75">
      <c r="A155" s="1667"/>
      <c r="B155" s="1667"/>
      <c r="C155" s="1667"/>
      <c r="D155" s="1667"/>
      <c r="E155" s="1667"/>
      <c r="F155" s="1667"/>
      <c r="G155" s="1667"/>
      <c r="H155" s="1667"/>
      <c r="I155" s="238"/>
      <c r="J155" s="441"/>
      <c r="K155" s="377"/>
      <c r="L155" s="377"/>
      <c r="M155" s="376"/>
      <c r="N155" s="376"/>
      <c r="O155" s="377"/>
      <c r="P155" s="376"/>
      <c r="R155" s="376"/>
      <c r="S155" s="389"/>
      <c r="T155" s="390"/>
      <c r="U155" s="390"/>
      <c r="V155" s="390"/>
      <c r="W155" s="391"/>
      <c r="X155" s="391"/>
      <c r="Z155" s="442"/>
      <c r="AA155" s="386"/>
    </row>
    <row r="156" spans="1:27" ht="18">
      <c r="A156" s="1310"/>
      <c r="B156" s="1310"/>
      <c r="C156" s="1310"/>
      <c r="D156" s="1310"/>
      <c r="E156" s="1310"/>
      <c r="F156" s="1310"/>
      <c r="G156" s="1310"/>
      <c r="H156" s="1310"/>
      <c r="I156" s="998"/>
      <c r="O156" s="377"/>
      <c r="X156" s="444">
        <f>A156</f>
        <v>0</v>
      </c>
    </row>
    <row r="157" spans="1:27" s="265" customFormat="1" ht="9.75" customHeight="1">
      <c r="A157" s="445"/>
      <c r="B157" s="445"/>
      <c r="C157" s="445"/>
      <c r="D157" s="445"/>
      <c r="E157" s="445"/>
      <c r="F157" s="445"/>
      <c r="G157" s="445"/>
      <c r="H157" s="445"/>
      <c r="I157" s="377"/>
      <c r="J157" s="441"/>
      <c r="K157" s="377"/>
      <c r="L157" s="376"/>
      <c r="M157" s="376"/>
      <c r="N157" s="376"/>
      <c r="O157" s="377"/>
      <c r="P157" s="376"/>
      <c r="Q157" s="376"/>
      <c r="R157" s="376"/>
      <c r="S157" s="389"/>
      <c r="T157" s="390"/>
      <c r="U157" s="390"/>
      <c r="V157" s="390"/>
      <c r="W157" s="391"/>
      <c r="X157" s="391"/>
      <c r="Z157" s="442"/>
      <c r="AA157" s="386"/>
    </row>
    <row r="158" spans="1:27" s="265" customFormat="1" ht="15" customHeight="1">
      <c r="A158" s="445"/>
      <c r="B158" s="445"/>
      <c r="C158" s="445"/>
      <c r="D158" s="445"/>
      <c r="E158" s="445"/>
      <c r="F158" s="445"/>
      <c r="G158" s="445"/>
      <c r="H158" s="445"/>
      <c r="I158" s="377"/>
      <c r="J158" s="383"/>
      <c r="K158" s="377"/>
      <c r="L158" s="376"/>
      <c r="M158" s="376"/>
      <c r="N158" s="376"/>
      <c r="O158" s="377"/>
      <c r="P158" s="376"/>
      <c r="Q158" s="376"/>
      <c r="R158" s="376"/>
      <c r="S158" s="389"/>
      <c r="T158" s="390"/>
      <c r="U158" s="390"/>
      <c r="V158" s="390"/>
      <c r="W158" s="391"/>
      <c r="X158" s="391"/>
      <c r="Z158" s="442"/>
      <c r="AA158" s="386"/>
    </row>
    <row r="159" spans="1:27">
      <c r="A159" s="266"/>
      <c r="B159" s="267"/>
      <c r="C159" s="267"/>
      <c r="D159" s="267"/>
      <c r="E159" s="267"/>
      <c r="F159" s="267"/>
      <c r="G159" s="268"/>
      <c r="H159" s="269"/>
      <c r="I159" s="376"/>
      <c r="O159" s="377"/>
    </row>
    <row r="160" spans="1:27">
      <c r="A160" s="270"/>
      <c r="B160" s="270"/>
      <c r="G160" s="271"/>
      <c r="H160" s="235"/>
      <c r="I160" s="376"/>
    </row>
    <row r="161" spans="1:134">
      <c r="A161" s="270"/>
      <c r="B161" s="270"/>
      <c r="G161" s="271"/>
      <c r="H161" s="235"/>
      <c r="I161" s="376"/>
    </row>
    <row r="162" spans="1:134">
      <c r="A162" s="270"/>
      <c r="B162" s="270"/>
      <c r="G162" s="271"/>
      <c r="H162" s="235"/>
      <c r="I162" s="376"/>
    </row>
    <row r="163" spans="1:134">
      <c r="A163" s="270"/>
      <c r="B163" s="270"/>
      <c r="G163" s="271"/>
      <c r="H163" s="235"/>
      <c r="I163" s="376"/>
    </row>
    <row r="164" spans="1:134">
      <c r="A164" s="270"/>
      <c r="B164" s="270"/>
      <c r="G164" s="271"/>
      <c r="H164" s="235"/>
      <c r="I164" s="376"/>
    </row>
    <row r="165" spans="1:134">
      <c r="A165" s="270"/>
      <c r="B165" s="270"/>
      <c r="G165" s="271"/>
      <c r="H165" s="235"/>
      <c r="I165" s="376"/>
    </row>
    <row r="166" spans="1:134">
      <c r="A166" s="270"/>
      <c r="B166" s="270"/>
      <c r="G166" s="271"/>
      <c r="H166" s="235"/>
      <c r="I166" s="376"/>
    </row>
    <row r="167" spans="1:134">
      <c r="A167" s="270"/>
      <c r="B167" s="270"/>
      <c r="G167" s="271"/>
      <c r="H167" s="235"/>
      <c r="I167" s="376"/>
    </row>
    <row r="168" spans="1:134">
      <c r="A168" s="270"/>
      <c r="B168" s="270"/>
      <c r="G168" s="271"/>
      <c r="H168" s="235"/>
      <c r="I168" s="376"/>
    </row>
    <row r="169" spans="1:134">
      <c r="A169" s="270"/>
      <c r="B169" s="270"/>
      <c r="G169" s="271"/>
      <c r="H169" s="235"/>
      <c r="I169" s="376"/>
    </row>
    <row r="170" spans="1:134">
      <c r="A170" s="270"/>
      <c r="B170" s="270"/>
      <c r="G170" s="271"/>
      <c r="H170" s="235"/>
      <c r="I170" s="376"/>
    </row>
    <row r="171" spans="1:134">
      <c r="A171" s="270"/>
      <c r="B171" s="270"/>
      <c r="G171" s="271"/>
      <c r="H171" s="235"/>
      <c r="I171" s="376"/>
    </row>
    <row r="172" spans="1:134">
      <c r="A172" s="270"/>
      <c r="B172" s="270"/>
      <c r="G172" s="271"/>
      <c r="H172" s="235"/>
      <c r="I172" s="376"/>
    </row>
    <row r="173" spans="1:134" s="270" customFormat="1">
      <c r="G173" s="271"/>
      <c r="H173" s="235"/>
      <c r="I173" s="376"/>
      <c r="J173" s="383"/>
      <c r="K173" s="377"/>
      <c r="L173" s="376"/>
      <c r="M173" s="376"/>
      <c r="N173" s="376"/>
      <c r="O173" s="376"/>
      <c r="P173" s="376"/>
      <c r="Q173" s="376"/>
      <c r="R173" s="376"/>
      <c r="S173" s="389"/>
      <c r="T173" s="390"/>
      <c r="U173" s="390"/>
      <c r="V173" s="390"/>
      <c r="W173" s="391"/>
      <c r="X173" s="391"/>
      <c r="Y173" s="242"/>
      <c r="AA173" s="38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376"/>
      <c r="J174" s="383"/>
      <c r="K174" s="377"/>
      <c r="L174" s="376"/>
      <c r="M174" s="376"/>
      <c r="N174" s="376"/>
      <c r="O174" s="376"/>
      <c r="P174" s="376"/>
      <c r="Q174" s="376"/>
      <c r="R174" s="376"/>
      <c r="S174" s="389"/>
      <c r="T174" s="390"/>
      <c r="U174" s="390"/>
      <c r="V174" s="390"/>
      <c r="W174" s="391"/>
      <c r="X174" s="391"/>
      <c r="Y174" s="242"/>
      <c r="AA174" s="38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376"/>
      <c r="J175" s="383"/>
      <c r="K175" s="377"/>
      <c r="L175" s="376"/>
      <c r="M175" s="376"/>
      <c r="N175" s="376"/>
      <c r="O175" s="376"/>
      <c r="P175" s="376"/>
      <c r="Q175" s="376"/>
      <c r="R175" s="376"/>
      <c r="S175" s="389"/>
      <c r="T175" s="390"/>
      <c r="U175" s="390"/>
      <c r="V175" s="390"/>
      <c r="W175" s="391"/>
      <c r="X175" s="391"/>
      <c r="Y175" s="242"/>
      <c r="AA175" s="38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376"/>
      <c r="J176" s="383"/>
      <c r="K176" s="377"/>
      <c r="L176" s="376"/>
      <c r="M176" s="376"/>
      <c r="N176" s="376"/>
      <c r="O176" s="376"/>
      <c r="P176" s="376"/>
      <c r="Q176" s="376"/>
      <c r="R176" s="376"/>
      <c r="S176" s="389"/>
      <c r="T176" s="390"/>
      <c r="U176" s="390"/>
      <c r="V176" s="390"/>
      <c r="W176" s="391"/>
      <c r="X176" s="391"/>
      <c r="Y176" s="242"/>
      <c r="AA176" s="38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376"/>
      <c r="J177" s="383"/>
      <c r="K177" s="377"/>
      <c r="L177" s="376"/>
      <c r="M177" s="376"/>
      <c r="N177" s="376"/>
      <c r="O177" s="376"/>
      <c r="P177" s="376"/>
      <c r="Q177" s="376"/>
      <c r="R177" s="376"/>
      <c r="S177" s="389"/>
      <c r="T177" s="390"/>
      <c r="U177" s="390"/>
      <c r="V177" s="390"/>
      <c r="W177" s="391"/>
      <c r="X177" s="391"/>
      <c r="Y177" s="242"/>
      <c r="AA177" s="38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376"/>
      <c r="J178" s="383"/>
      <c r="K178" s="377"/>
      <c r="L178" s="376"/>
      <c r="M178" s="376"/>
      <c r="N178" s="376"/>
      <c r="O178" s="376"/>
      <c r="P178" s="376"/>
      <c r="Q178" s="376"/>
      <c r="R178" s="376"/>
      <c r="S178" s="389"/>
      <c r="T178" s="390"/>
      <c r="U178" s="390"/>
      <c r="V178" s="390"/>
      <c r="W178" s="391"/>
      <c r="X178" s="391"/>
      <c r="Y178" s="242"/>
      <c r="AA178" s="38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376"/>
      <c r="J179" s="383"/>
      <c r="K179" s="377"/>
      <c r="L179" s="376"/>
      <c r="M179" s="376"/>
      <c r="N179" s="376"/>
      <c r="O179" s="376"/>
      <c r="P179" s="376"/>
      <c r="Q179" s="376"/>
      <c r="R179" s="376"/>
      <c r="S179" s="389"/>
      <c r="T179" s="390"/>
      <c r="U179" s="390"/>
      <c r="V179" s="390"/>
      <c r="W179" s="391"/>
      <c r="X179" s="391"/>
      <c r="Y179" s="242"/>
      <c r="AA179" s="38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376"/>
      <c r="J180" s="383"/>
      <c r="K180" s="377"/>
      <c r="L180" s="376"/>
      <c r="M180" s="376"/>
      <c r="N180" s="376"/>
      <c r="O180" s="376"/>
      <c r="P180" s="376"/>
      <c r="Q180" s="376"/>
      <c r="R180" s="376"/>
      <c r="S180" s="389"/>
      <c r="T180" s="390"/>
      <c r="U180" s="390"/>
      <c r="V180" s="390"/>
      <c r="W180" s="391"/>
      <c r="X180" s="391"/>
      <c r="Y180" s="242"/>
      <c r="AA180" s="38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376"/>
      <c r="J181" s="383"/>
      <c r="K181" s="377"/>
      <c r="L181" s="376"/>
      <c r="M181" s="376"/>
      <c r="N181" s="376"/>
      <c r="O181" s="376"/>
      <c r="P181" s="376"/>
      <c r="Q181" s="376"/>
      <c r="R181" s="376"/>
      <c r="S181" s="389"/>
      <c r="T181" s="390"/>
      <c r="U181" s="390"/>
      <c r="V181" s="390"/>
      <c r="W181" s="391"/>
      <c r="X181" s="391"/>
      <c r="Y181" s="242"/>
      <c r="AA181" s="38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376"/>
      <c r="J182" s="383"/>
      <c r="K182" s="377"/>
      <c r="L182" s="376"/>
      <c r="M182" s="376"/>
      <c r="N182" s="376"/>
      <c r="O182" s="376"/>
      <c r="P182" s="376"/>
      <c r="Q182" s="376"/>
      <c r="R182" s="376"/>
      <c r="S182" s="389"/>
      <c r="T182" s="390"/>
      <c r="U182" s="390"/>
      <c r="V182" s="390"/>
      <c r="W182" s="391"/>
      <c r="X182" s="391"/>
      <c r="Y182" s="242"/>
      <c r="AA182" s="38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376"/>
      <c r="J183" s="383"/>
      <c r="K183" s="377"/>
      <c r="L183" s="376"/>
      <c r="M183" s="376"/>
      <c r="N183" s="376"/>
      <c r="O183" s="376"/>
      <c r="P183" s="376"/>
      <c r="Q183" s="376"/>
      <c r="R183" s="376"/>
      <c r="S183" s="389"/>
      <c r="T183" s="390"/>
      <c r="U183" s="390"/>
      <c r="V183" s="390"/>
      <c r="W183" s="391"/>
      <c r="X183" s="391"/>
      <c r="Y183" s="242"/>
      <c r="AA183" s="38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1200-000000000000}">
      <formula1>$W$1:$W$3</formula1>
    </dataValidation>
    <dataValidation type="list" allowBlank="1" showInputMessage="1" showErrorMessage="1" errorTitle="Choose from dropdown" error="Please choose from the dropdown list." prompt="Please select from the dropdown list." sqref="H12 H82" xr:uid="{00000000-0002-0000-1200-000001000000}">
      <formula1>$W$1:$W$3</formula1>
    </dataValidation>
    <dataValidation type="list" allowBlank="1" showInputMessage="1" showErrorMessage="1" error="Please choose from the dropdown list." sqref="H24" xr:uid="{00000000-0002-0000-1200-000002000000}">
      <formula1>$O$1:$O$6</formula1>
    </dataValidation>
    <dataValidation type="list" allowBlank="1" showErrorMessage="1" error="Please choose from the dropdown list." sqref="H38" xr:uid="{00000000-0002-0000-1200-000003000000}">
      <formula1>$W$1:$W$3</formula1>
    </dataValidation>
    <dataValidation type="list" allowBlank="1" showInputMessage="1" showErrorMessage="1" error="Please choose from the dropdown list." sqref="G111:G113 H25 D16:D23 G147:H147 D26 G140:G146 G148 F63 G132:G135 G152:G153 H106:H108 F68:H78 D69:D78" xr:uid="{00000000-0002-0000-1200-000004000000}">
      <formula1>$W$1:$W$4</formula1>
    </dataValidation>
    <dataValidation type="list" allowBlank="1" showInputMessage="1" showErrorMessage="1" errorTitle="Choose from dropdown" error="Please choose from the dropdown list." prompt="Please select from the dropdown list." sqref="G138 D15 D68" xr:uid="{00000000-0002-0000-1200-000005000000}">
      <formula1>$W$1:$W$4</formula1>
    </dataValidation>
    <dataValidation type="list" allowBlank="1" showInputMessage="1" showErrorMessage="1" error="Please choose from the dropdown list." sqref="F61:H61" xr:uid="{00000000-0002-0000-12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200-000007000000}">
      <formula1>$N$1:$N$2</formula1>
    </dataValidation>
    <dataValidation type="list" allowBlank="1" showErrorMessage="1" errorTitle="Choose from dropdown" error="Please choose from the dropdown list." sqref="F28" xr:uid="{00000000-0002-0000-1200-000008000000}">
      <formula1>$Y$1:$Y$13</formula1>
    </dataValidation>
    <dataValidation type="list" allowBlank="1" showInputMessage="1" showErrorMessage="1" errorTitle="Choose from dropdown" error="Please choose from the dropdown list." sqref="H28" xr:uid="{00000000-0002-0000-1200-000009000000}">
      <formula1>$Y$1:$Y$13</formula1>
    </dataValidation>
    <dataValidation type="list" allowBlank="1" showInputMessage="1" prompt="Please select from the dropdown list if possible. If you cannot find a provider cadre that fits, you may write it in." sqref="D95:H95" xr:uid="{00000000-0002-0000-1200-00000A000000}">
      <formula1>$Q$1:$Q$9</formula1>
    </dataValidation>
    <dataValidation type="list" allowBlank="1" prompt="Please choose from the dropdown if possible. If you cannot find a cadre that fits what you are looking for, you may write it in." sqref="D96:H102" xr:uid="{00000000-0002-0000-1200-00000B000000}">
      <formula1>$Q$1:$Q$9</formula1>
    </dataValidation>
  </dataValidations>
  <hyperlinks>
    <hyperlink ref="A5" location="Introduction!A1" display="To jump to the Introduction sheet, click here." xr:uid="{00000000-0004-0000-1200-000000000000}"/>
  </hyperlinks>
  <pageMargins left="1.2" right="0.7" top="0.75" bottom="0.75" header="0.3" footer="0.3"/>
  <pageSetup scale="48"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6"/>
  <sheetViews>
    <sheetView showGridLines="0" tabSelected="1" zoomScale="70" zoomScaleNormal="70" zoomScaleSheetLayoutView="70" zoomScalePageLayoutView="70" workbookViewId="0">
      <selection activeCell="W22" sqref="W22"/>
    </sheetView>
  </sheetViews>
  <sheetFormatPr defaultRowHeight="12.75"/>
  <cols>
    <col min="1" max="7" width="9.140625" style="785"/>
    <col min="8" max="8" width="9.140625" style="785" customWidth="1"/>
    <col min="9" max="10" width="9.140625" style="785"/>
    <col min="11" max="11" width="17.5703125" style="785" customWidth="1"/>
    <col min="12" max="16" width="9.140625" style="785"/>
    <col min="17" max="17" width="18.5703125" style="785" customWidth="1"/>
    <col min="18" max="18" width="7.5703125" style="785" customWidth="1"/>
    <col min="19" max="16384" width="9.140625" style="785"/>
  </cols>
  <sheetData>
    <row r="1" spans="1:30">
      <c r="A1" s="783"/>
      <c r="B1" s="783"/>
      <c r="C1" s="783"/>
      <c r="D1" s="783"/>
      <c r="E1" s="783"/>
      <c r="F1" s="783"/>
      <c r="G1" s="783"/>
      <c r="H1" s="783"/>
      <c r="I1" s="783"/>
      <c r="J1" s="783"/>
      <c r="K1" s="783"/>
      <c r="L1" s="783"/>
      <c r="M1" s="783"/>
      <c r="N1" s="783"/>
      <c r="O1" s="783"/>
      <c r="P1" s="783"/>
      <c r="Q1" s="783"/>
      <c r="R1" s="784"/>
      <c r="S1" s="981"/>
      <c r="T1" s="981"/>
      <c r="U1" s="981"/>
      <c r="V1" s="981"/>
      <c r="W1" s="981"/>
      <c r="X1" s="981"/>
      <c r="Y1" s="981"/>
      <c r="Z1" s="981"/>
      <c r="AA1" s="981"/>
      <c r="AB1" s="981"/>
      <c r="AC1" s="981"/>
      <c r="AD1" s="981"/>
    </row>
    <row r="2" spans="1:30" ht="15.75">
      <c r="A2" s="783"/>
      <c r="B2" s="783"/>
      <c r="C2" s="783"/>
      <c r="D2" s="783"/>
      <c r="E2" s="783"/>
      <c r="F2" s="783"/>
      <c r="G2" s="783"/>
      <c r="H2" s="783"/>
      <c r="I2" s="783"/>
      <c r="J2" s="783"/>
      <c r="K2" s="786"/>
      <c r="L2" s="783"/>
      <c r="M2" s="783"/>
      <c r="N2" s="783"/>
      <c r="O2" s="783"/>
      <c r="P2" s="783"/>
      <c r="Q2" s="783"/>
      <c r="R2" s="981"/>
      <c r="S2" s="981"/>
      <c r="T2" s="981"/>
      <c r="U2" s="981"/>
      <c r="V2" s="981"/>
      <c r="W2" s="981"/>
      <c r="X2" s="981"/>
      <c r="Y2" s="981"/>
      <c r="Z2" s="981"/>
      <c r="AA2" s="981"/>
      <c r="AB2" s="981"/>
      <c r="AC2" s="981"/>
      <c r="AD2" s="981"/>
    </row>
    <row r="3" spans="1:30" ht="15.75">
      <c r="A3" s="981"/>
      <c r="B3" s="981"/>
      <c r="C3" s="981"/>
      <c r="D3" s="981"/>
      <c r="E3" s="981"/>
      <c r="F3" s="981"/>
      <c r="G3" s="981"/>
      <c r="H3" s="981"/>
      <c r="I3" s="981"/>
      <c r="J3" s="981"/>
      <c r="K3" s="787"/>
      <c r="L3" s="981"/>
      <c r="M3" s="981"/>
      <c r="N3" s="981"/>
      <c r="O3" s="981"/>
      <c r="P3" s="981"/>
      <c r="Q3" s="783"/>
      <c r="R3" s="981"/>
      <c r="S3" s="981"/>
      <c r="T3" s="981"/>
      <c r="U3" s="981"/>
      <c r="V3" s="981"/>
      <c r="W3" s="981"/>
      <c r="X3" s="981"/>
      <c r="Y3" s="981"/>
      <c r="Z3" s="981"/>
      <c r="AA3" s="981"/>
      <c r="AB3" s="981"/>
      <c r="AC3" s="981"/>
      <c r="AD3" s="981"/>
    </row>
    <row r="4" spans="1:30" ht="15.75">
      <c r="A4" s="981"/>
      <c r="B4" s="981"/>
      <c r="C4" s="981"/>
      <c r="D4" s="981"/>
      <c r="E4" s="981"/>
      <c r="F4" s="981"/>
      <c r="G4" s="981"/>
      <c r="H4" s="981"/>
      <c r="I4" s="981"/>
      <c r="J4" s="981"/>
      <c r="K4" s="787"/>
      <c r="L4" s="981"/>
      <c r="M4" s="981"/>
      <c r="N4" s="981"/>
      <c r="O4" s="981"/>
      <c r="P4" s="981"/>
      <c r="Q4" s="783"/>
      <c r="R4" s="981"/>
      <c r="S4" s="981"/>
      <c r="T4" s="981"/>
      <c r="U4" s="981"/>
      <c r="V4" s="981"/>
      <c r="W4" s="981"/>
      <c r="X4" s="981"/>
      <c r="Y4" s="981"/>
      <c r="Z4" s="981"/>
      <c r="AA4" s="981"/>
      <c r="AB4" s="981"/>
      <c r="AC4" s="981"/>
      <c r="AD4" s="981"/>
    </row>
    <row r="5" spans="1:30" ht="15.75">
      <c r="A5" s="981"/>
      <c r="B5" s="981"/>
      <c r="C5" s="981"/>
      <c r="D5" s="981"/>
      <c r="E5" s="981"/>
      <c r="F5" s="981"/>
      <c r="G5" s="981"/>
      <c r="H5" s="981"/>
      <c r="I5" s="981"/>
      <c r="J5" s="981"/>
      <c r="K5" s="787"/>
      <c r="L5" s="981"/>
      <c r="M5" s="981"/>
      <c r="N5" s="981"/>
      <c r="O5" s="981"/>
      <c r="P5" s="981"/>
      <c r="Q5" s="783"/>
      <c r="R5" s="981"/>
      <c r="S5" s="981"/>
      <c r="T5" s="981"/>
      <c r="U5" s="981"/>
      <c r="V5" s="981"/>
      <c r="W5" s="981"/>
      <c r="X5" s="981"/>
      <c r="Y5" s="981"/>
      <c r="Z5" s="981"/>
      <c r="AA5" s="981"/>
      <c r="AB5" s="981"/>
      <c r="AC5" s="981"/>
      <c r="AD5" s="981"/>
    </row>
    <row r="6" spans="1:30" ht="15.75">
      <c r="A6" s="981"/>
      <c r="B6" s="981"/>
      <c r="C6" s="981"/>
      <c r="D6" s="981"/>
      <c r="E6" s="981"/>
      <c r="F6" s="981"/>
      <c r="G6" s="981"/>
      <c r="H6" s="981"/>
      <c r="I6" s="981"/>
      <c r="J6" s="981"/>
      <c r="K6" s="787"/>
      <c r="L6" s="981"/>
      <c r="M6" s="981"/>
      <c r="N6" s="981"/>
      <c r="O6" s="981"/>
      <c r="P6" s="981"/>
      <c r="Q6" s="783"/>
      <c r="R6" s="981"/>
      <c r="S6" s="981"/>
      <c r="T6" s="981"/>
      <c r="U6" s="981"/>
      <c r="V6" s="981"/>
      <c r="W6" s="981"/>
      <c r="X6" s="981"/>
      <c r="Y6" s="981"/>
      <c r="Z6" s="981"/>
      <c r="AA6" s="981"/>
      <c r="AB6" s="981"/>
      <c r="AC6" s="981"/>
      <c r="AD6" s="981"/>
    </row>
    <row r="7" spans="1:30" ht="15.75">
      <c r="A7" s="981"/>
      <c r="B7" s="981"/>
      <c r="C7" s="981"/>
      <c r="D7" s="981"/>
      <c r="E7" s="981"/>
      <c r="F7" s="981"/>
      <c r="G7" s="981"/>
      <c r="H7" s="981"/>
      <c r="I7" s="981"/>
      <c r="J7" s="981"/>
      <c r="K7" s="787"/>
      <c r="L7" s="981"/>
      <c r="M7" s="981"/>
      <c r="N7" s="981"/>
      <c r="O7" s="981"/>
      <c r="P7" s="981"/>
      <c r="Q7" s="783"/>
      <c r="R7" s="981"/>
      <c r="S7" s="981"/>
      <c r="T7" s="981"/>
      <c r="U7" s="981"/>
      <c r="V7" s="981"/>
      <c r="W7" s="981"/>
      <c r="X7" s="981"/>
      <c r="Y7" s="981"/>
      <c r="Z7" s="981"/>
      <c r="AA7" s="981"/>
      <c r="AB7" s="981"/>
      <c r="AC7" s="981"/>
      <c r="AD7" s="981"/>
    </row>
    <row r="8" spans="1:30" s="788" customFormat="1" ht="26.25" customHeight="1">
      <c r="A8" s="1129" t="s">
        <v>322</v>
      </c>
      <c r="B8" s="1129"/>
      <c r="C8" s="1129"/>
      <c r="D8" s="1129"/>
      <c r="E8" s="1129"/>
      <c r="F8" s="1129"/>
      <c r="G8" s="1129"/>
      <c r="H8" s="1129"/>
      <c r="I8" s="1129"/>
      <c r="J8" s="1129"/>
      <c r="K8" s="1129"/>
      <c r="L8" s="1129"/>
      <c r="M8" s="1129"/>
      <c r="N8" s="1129"/>
      <c r="O8" s="1129"/>
      <c r="P8" s="1130"/>
      <c r="Q8" s="1130"/>
    </row>
    <row r="9" spans="1:30" s="788" customFormat="1" ht="23.25" customHeight="1">
      <c r="A9" s="1131" t="s">
        <v>323</v>
      </c>
      <c r="B9" s="1131"/>
      <c r="C9" s="1131"/>
      <c r="D9" s="1131"/>
      <c r="E9" s="1131"/>
      <c r="F9" s="1131"/>
      <c r="G9" s="1131"/>
      <c r="H9" s="1131"/>
      <c r="I9" s="1131"/>
      <c r="J9" s="1131"/>
      <c r="K9" s="1131"/>
      <c r="L9" s="1131"/>
      <c r="M9" s="1131"/>
      <c r="N9" s="1131"/>
      <c r="O9" s="1131"/>
      <c r="P9" s="1132"/>
      <c r="Q9" s="1132"/>
    </row>
    <row r="10" spans="1:30" s="788" customFormat="1" ht="144.75" customHeight="1">
      <c r="A10" s="1133" t="s">
        <v>324</v>
      </c>
      <c r="B10" s="1134"/>
      <c r="C10" s="1134"/>
      <c r="D10" s="1134"/>
      <c r="E10" s="1134"/>
      <c r="F10" s="1134"/>
      <c r="G10" s="1134"/>
      <c r="H10" s="1134"/>
      <c r="I10" s="1134"/>
      <c r="J10" s="1134"/>
      <c r="K10" s="1134"/>
      <c r="L10" s="1134"/>
      <c r="M10" s="1134"/>
      <c r="N10" s="1134"/>
      <c r="O10" s="1134"/>
      <c r="P10" s="1135"/>
      <c r="Q10" s="1135"/>
    </row>
    <row r="11" spans="1:30" s="788" customFormat="1" ht="18">
      <c r="A11" s="1136" t="s">
        <v>325</v>
      </c>
      <c r="B11" s="1137"/>
      <c r="C11" s="1137"/>
      <c r="D11" s="1137"/>
      <c r="E11" s="1137"/>
      <c r="F11" s="1137"/>
      <c r="G11" s="1137"/>
      <c r="H11" s="1137"/>
      <c r="I11" s="1137"/>
      <c r="J11" s="1137"/>
      <c r="K11" s="1137"/>
      <c r="L11" s="1137"/>
      <c r="M11" s="1137"/>
      <c r="N11" s="1137"/>
      <c r="O11" s="1137"/>
      <c r="P11" s="1137"/>
      <c r="Q11" s="1137"/>
    </row>
    <row r="12" spans="1:30" s="788" customFormat="1" ht="24.75" customHeight="1">
      <c r="A12" s="1138" t="s">
        <v>326</v>
      </c>
      <c r="B12" s="1117"/>
      <c r="C12" s="1117"/>
      <c r="D12" s="1117"/>
      <c r="E12" s="1117"/>
      <c r="F12" s="1117"/>
      <c r="G12" s="1117"/>
      <c r="H12" s="1117"/>
      <c r="I12" s="1117"/>
      <c r="J12" s="789"/>
      <c r="K12" s="789"/>
      <c r="L12" s="789"/>
      <c r="M12" s="789"/>
      <c r="N12" s="789"/>
      <c r="O12" s="789"/>
      <c r="P12" s="789"/>
      <c r="Q12" s="789"/>
      <c r="R12" s="745"/>
      <c r="S12" s="745"/>
      <c r="T12" s="745"/>
      <c r="U12" s="745"/>
      <c r="V12" s="745"/>
      <c r="W12" s="745"/>
      <c r="X12" s="745"/>
      <c r="Y12" s="745"/>
      <c r="Z12" s="745"/>
      <c r="AA12" s="745"/>
      <c r="AB12" s="745"/>
      <c r="AC12" s="745"/>
      <c r="AD12" s="745"/>
    </row>
    <row r="13" spans="1:30" s="791" customFormat="1" ht="29.25" customHeight="1">
      <c r="A13" s="1117" t="s">
        <v>327</v>
      </c>
      <c r="B13" s="1117"/>
      <c r="C13" s="1117"/>
      <c r="D13" s="1117"/>
      <c r="E13" s="790"/>
      <c r="F13" s="790"/>
      <c r="G13" s="790"/>
      <c r="H13" s="790"/>
      <c r="I13" s="790"/>
      <c r="J13" s="790"/>
      <c r="K13" s="978"/>
      <c r="L13" s="978"/>
      <c r="M13" s="978"/>
      <c r="N13" s="789"/>
      <c r="O13" s="789"/>
      <c r="P13" s="789"/>
      <c r="Q13" s="789"/>
      <c r="R13" s="745"/>
      <c r="S13" s="745"/>
      <c r="T13" s="745"/>
      <c r="U13" s="745"/>
      <c r="V13" s="745"/>
      <c r="W13" s="745"/>
      <c r="X13" s="745"/>
      <c r="Y13" s="745"/>
      <c r="Z13" s="745"/>
      <c r="AA13" s="745"/>
      <c r="AB13" s="745"/>
      <c r="AC13" s="745"/>
      <c r="AD13" s="745"/>
    </row>
    <row r="14" spans="1:30" s="791" customFormat="1" ht="23.25" customHeight="1">
      <c r="A14" s="1120" t="s">
        <v>328</v>
      </c>
      <c r="B14" s="1120"/>
      <c r="C14" s="976" t="s">
        <v>329</v>
      </c>
      <c r="D14" s="1120" t="s">
        <v>330</v>
      </c>
      <c r="E14" s="1120"/>
      <c r="F14" s="1120" t="s">
        <v>331</v>
      </c>
      <c r="G14" s="1120"/>
      <c r="H14" s="1120" t="s">
        <v>332</v>
      </c>
      <c r="I14" s="1120"/>
      <c r="J14" s="976" t="s">
        <v>333</v>
      </c>
      <c r="K14" s="834" t="s">
        <v>334</v>
      </c>
      <c r="L14" s="1128" t="s">
        <v>335</v>
      </c>
      <c r="M14" s="1128"/>
      <c r="N14" s="976" t="s">
        <v>336</v>
      </c>
      <c r="O14" s="1120" t="s">
        <v>337</v>
      </c>
      <c r="P14" s="1120"/>
      <c r="Q14" s="792" t="s">
        <v>338</v>
      </c>
      <c r="R14" s="745"/>
      <c r="S14" s="745"/>
      <c r="T14" s="745"/>
      <c r="U14" s="745"/>
      <c r="V14" s="745"/>
      <c r="W14" s="745"/>
      <c r="X14" s="745"/>
      <c r="Y14" s="745"/>
      <c r="Z14" s="745"/>
      <c r="AA14" s="745"/>
      <c r="AB14" s="745"/>
      <c r="AC14" s="745"/>
      <c r="AD14" s="745"/>
    </row>
    <row r="15" spans="1:30" s="791" customFormat="1" ht="23.25" customHeight="1">
      <c r="A15" s="1120" t="s">
        <v>339</v>
      </c>
      <c r="B15" s="1120"/>
      <c r="C15" s="976" t="s">
        <v>340</v>
      </c>
      <c r="D15" s="1120" t="s">
        <v>341</v>
      </c>
      <c r="E15" s="1120"/>
      <c r="F15" s="1128" t="s">
        <v>342</v>
      </c>
      <c r="G15" s="1128"/>
      <c r="H15" s="976" t="s">
        <v>343</v>
      </c>
      <c r="I15" s="1120" t="s">
        <v>344</v>
      </c>
      <c r="J15" s="1120"/>
      <c r="K15" s="977" t="s">
        <v>345</v>
      </c>
      <c r="L15" s="1114" t="s">
        <v>346</v>
      </c>
      <c r="M15" s="1114"/>
      <c r="N15" s="976" t="s">
        <v>347</v>
      </c>
      <c r="O15" s="1120" t="s">
        <v>348</v>
      </c>
      <c r="P15" s="1120"/>
      <c r="Q15" s="976" t="s">
        <v>349</v>
      </c>
      <c r="R15" s="745"/>
      <c r="S15" s="745"/>
      <c r="T15" s="745"/>
      <c r="U15" s="745"/>
      <c r="V15" s="745"/>
      <c r="W15" s="745"/>
      <c r="X15" s="745"/>
      <c r="Y15" s="745"/>
      <c r="Z15" s="745"/>
      <c r="AA15" s="745"/>
      <c r="AB15" s="745"/>
      <c r="AC15" s="745"/>
      <c r="AD15" s="745"/>
    </row>
    <row r="16" spans="1:30" s="791" customFormat="1" ht="24.75" customHeight="1">
      <c r="A16" s="1120" t="s">
        <v>350</v>
      </c>
      <c r="B16" s="1120"/>
      <c r="C16" s="976" t="s">
        <v>351</v>
      </c>
      <c r="D16" s="1120" t="s">
        <v>352</v>
      </c>
      <c r="E16" s="1120"/>
      <c r="F16" s="1120" t="s">
        <v>353</v>
      </c>
      <c r="G16" s="1120"/>
      <c r="H16" s="976" t="s">
        <v>354</v>
      </c>
      <c r="I16" s="1120" t="s">
        <v>355</v>
      </c>
      <c r="J16" s="1120"/>
      <c r="K16" s="976" t="s">
        <v>356</v>
      </c>
      <c r="L16" s="1120" t="s">
        <v>357</v>
      </c>
      <c r="M16" s="1120"/>
      <c r="N16" s="1120" t="s">
        <v>358</v>
      </c>
      <c r="O16" s="1120"/>
      <c r="P16" s="1120" t="s">
        <v>359</v>
      </c>
      <c r="Q16" s="1120"/>
      <c r="R16" s="745"/>
      <c r="S16" s="745"/>
      <c r="T16" s="745"/>
      <c r="U16" s="745"/>
      <c r="V16" s="745"/>
      <c r="W16" s="745"/>
      <c r="X16" s="745"/>
      <c r="Y16" s="745"/>
      <c r="Z16" s="745"/>
      <c r="AA16" s="745"/>
      <c r="AB16" s="745"/>
      <c r="AC16" s="745"/>
    </row>
    <row r="17" spans="1:30" s="791" customFormat="1" ht="24.75" customHeight="1">
      <c r="A17" s="1120" t="s">
        <v>360</v>
      </c>
      <c r="B17" s="1120"/>
      <c r="C17" s="1120" t="s">
        <v>361</v>
      </c>
      <c r="D17" s="1120"/>
      <c r="E17" s="1120" t="s">
        <v>362</v>
      </c>
      <c r="F17" s="1120"/>
      <c r="G17" s="1120" t="s">
        <v>363</v>
      </c>
      <c r="H17" s="1120"/>
      <c r="I17" s="1120" t="s">
        <v>364</v>
      </c>
      <c r="J17" s="1120"/>
      <c r="K17" s="977" t="s">
        <v>365</v>
      </c>
      <c r="L17" s="976" t="s">
        <v>366</v>
      </c>
      <c r="M17" s="1120" t="s">
        <v>367</v>
      </c>
      <c r="N17" s="1120"/>
      <c r="O17" s="792" t="s">
        <v>368</v>
      </c>
      <c r="P17" s="794"/>
      <c r="Q17" s="844" t="s">
        <v>369</v>
      </c>
      <c r="R17" s="745"/>
      <c r="S17" s="745"/>
      <c r="T17" s="745"/>
      <c r="U17" s="745"/>
      <c r="V17" s="745"/>
      <c r="W17" s="745"/>
      <c r="X17" s="745"/>
      <c r="Y17" s="745"/>
      <c r="Z17" s="745"/>
      <c r="AA17" s="745"/>
      <c r="AB17" s="745"/>
      <c r="AC17" s="745"/>
    </row>
    <row r="18" spans="1:30" s="784" customFormat="1" ht="24.75" customHeight="1">
      <c r="A18" s="1114" t="s">
        <v>370</v>
      </c>
      <c r="B18" s="1114"/>
      <c r="C18" s="794"/>
      <c r="D18" s="794"/>
      <c r="E18" s="794"/>
      <c r="F18" s="794"/>
      <c r="G18" s="794"/>
      <c r="H18" s="794"/>
      <c r="I18" s="794"/>
      <c r="J18" s="794"/>
      <c r="K18" s="794"/>
      <c r="L18" s="843"/>
      <c r="M18" s="843"/>
      <c r="N18" s="843"/>
      <c r="O18" s="843"/>
      <c r="P18" s="843"/>
      <c r="Q18" s="794"/>
      <c r="R18" s="745"/>
      <c r="S18" s="745"/>
      <c r="T18" s="745"/>
      <c r="U18" s="745"/>
      <c r="V18" s="745"/>
      <c r="W18" s="745"/>
      <c r="X18" s="745"/>
      <c r="Y18" s="745"/>
      <c r="Z18" s="745"/>
      <c r="AA18" s="745"/>
      <c r="AB18" s="745"/>
      <c r="AC18" s="745"/>
      <c r="AD18" s="745"/>
    </row>
    <row r="19" spans="1:30" s="796" customFormat="1" ht="39.75" customHeight="1">
      <c r="A19" s="1116" t="s">
        <v>371</v>
      </c>
      <c r="B19" s="1116"/>
      <c r="C19" s="1116"/>
      <c r="D19" s="1116"/>
      <c r="E19" s="1116"/>
      <c r="F19" s="1116"/>
      <c r="G19" s="1116"/>
      <c r="H19" s="1116"/>
      <c r="I19" s="1116"/>
      <c r="J19" s="1116"/>
      <c r="K19" s="1116"/>
      <c r="L19" s="1116"/>
      <c r="M19" s="1116"/>
      <c r="N19" s="1116"/>
      <c r="O19" s="1116"/>
      <c r="P19" s="1116"/>
      <c r="Q19" s="1116"/>
      <c r="R19" s="795"/>
      <c r="S19" s="795"/>
      <c r="W19" s="795"/>
      <c r="X19" s="795"/>
      <c r="Y19" s="795"/>
      <c r="Z19" s="795"/>
      <c r="AA19" s="795"/>
      <c r="AB19" s="795"/>
      <c r="AC19" s="795"/>
      <c r="AD19" s="795"/>
    </row>
    <row r="20" spans="1:30" ht="23.25" customHeight="1">
      <c r="A20" s="1117" t="s">
        <v>372</v>
      </c>
      <c r="B20" s="1118"/>
      <c r="C20" s="1118"/>
      <c r="D20" s="1118"/>
      <c r="E20" s="1118"/>
      <c r="F20" s="1118"/>
      <c r="G20" s="797"/>
      <c r="H20" s="797"/>
      <c r="I20" s="797"/>
      <c r="J20" s="797"/>
      <c r="K20" s="797"/>
      <c r="L20" s="797"/>
      <c r="M20" s="981"/>
      <c r="N20" s="797"/>
      <c r="O20" s="981"/>
      <c r="P20" s="797"/>
      <c r="Q20" s="797"/>
      <c r="R20" s="745"/>
      <c r="S20" s="745"/>
      <c r="T20" s="745"/>
      <c r="U20" s="745"/>
      <c r="V20" s="745"/>
      <c r="W20" s="745"/>
      <c r="X20" s="745"/>
      <c r="Y20" s="745"/>
      <c r="Z20" s="745"/>
      <c r="AA20" s="745"/>
      <c r="AB20" s="745"/>
      <c r="AC20" s="745"/>
      <c r="AD20" s="745"/>
    </row>
    <row r="21" spans="1:30" s="791" customFormat="1" ht="23.25" customHeight="1">
      <c r="A21" s="1114" t="s">
        <v>372</v>
      </c>
      <c r="B21" s="1114"/>
      <c r="C21" s="1114"/>
      <c r="D21" s="793"/>
      <c r="E21" s="793"/>
      <c r="F21" s="793"/>
      <c r="G21" s="793"/>
      <c r="H21" s="793"/>
      <c r="I21" s="793"/>
      <c r="J21" s="793"/>
      <c r="K21" s="798"/>
      <c r="L21" s="798"/>
      <c r="M21" s="798"/>
      <c r="N21" s="798"/>
      <c r="O21" s="798"/>
      <c r="P21" s="798"/>
      <c r="Q21" s="798"/>
      <c r="R21" s="745"/>
      <c r="S21" s="745"/>
      <c r="T21" s="745"/>
      <c r="U21" s="745"/>
      <c r="V21" s="745"/>
      <c r="W21" s="745"/>
      <c r="X21" s="745"/>
      <c r="Y21" s="745"/>
      <c r="Z21" s="745"/>
      <c r="AA21" s="745"/>
      <c r="AB21" s="745"/>
      <c r="AC21" s="745"/>
      <c r="AD21" s="745"/>
    </row>
    <row r="22" spans="1:30" s="791" customFormat="1" ht="58.5" customHeight="1">
      <c r="A22" s="1119" t="s">
        <v>373</v>
      </c>
      <c r="B22" s="1119"/>
      <c r="C22" s="1119"/>
      <c r="D22" s="1119"/>
      <c r="E22" s="1119"/>
      <c r="F22" s="1119"/>
      <c r="G22" s="1119"/>
      <c r="H22" s="1119"/>
      <c r="I22" s="1119"/>
      <c r="J22" s="1119"/>
      <c r="K22" s="1119"/>
      <c r="L22" s="1119"/>
      <c r="M22" s="1119"/>
      <c r="N22" s="1119"/>
      <c r="O22" s="1119"/>
      <c r="P22" s="1119"/>
      <c r="Q22" s="1119"/>
      <c r="R22" s="745"/>
      <c r="S22" s="745"/>
      <c r="T22" s="745"/>
      <c r="U22" s="745"/>
      <c r="V22" s="745"/>
      <c r="W22" s="745"/>
      <c r="X22" s="745"/>
      <c r="Y22" s="745"/>
      <c r="Z22" s="745"/>
      <c r="AA22" s="745"/>
      <c r="AB22" s="745"/>
      <c r="AC22" s="745"/>
      <c r="AD22" s="745"/>
    </row>
    <row r="23" spans="1:30" s="791" customFormat="1" ht="30.75" customHeight="1">
      <c r="A23" s="1117" t="s">
        <v>374</v>
      </c>
      <c r="B23" s="1118"/>
      <c r="C23" s="1118"/>
      <c r="D23" s="1118"/>
      <c r="E23" s="1118"/>
      <c r="F23" s="1118"/>
      <c r="G23" s="799"/>
      <c r="H23" s="799"/>
      <c r="I23" s="799"/>
      <c r="J23" s="799"/>
      <c r="K23" s="799"/>
      <c r="L23" s="799"/>
      <c r="M23" s="799"/>
      <c r="N23" s="799"/>
      <c r="O23" s="799"/>
      <c r="P23" s="799"/>
      <c r="Q23" s="799"/>
      <c r="R23" s="745"/>
      <c r="S23" s="745"/>
      <c r="T23" s="745"/>
      <c r="U23" s="745"/>
      <c r="V23" s="745"/>
      <c r="W23" s="745"/>
      <c r="X23" s="745"/>
      <c r="Y23" s="745"/>
      <c r="Z23" s="745"/>
      <c r="AA23" s="745"/>
      <c r="AB23" s="745"/>
      <c r="AC23" s="745"/>
      <c r="AD23" s="745"/>
    </row>
    <row r="24" spans="1:30" s="791" customFormat="1" ht="22.5" customHeight="1">
      <c r="A24" s="1120" t="s">
        <v>375</v>
      </c>
      <c r="B24" s="1120"/>
      <c r="C24" s="1120"/>
      <c r="D24" s="792"/>
      <c r="E24" s="1139"/>
      <c r="F24" s="1139"/>
      <c r="G24" s="1139"/>
      <c r="H24" s="1139"/>
      <c r="I24" s="800"/>
      <c r="J24" s="800"/>
      <c r="K24" s="800"/>
      <c r="L24" s="800"/>
      <c r="M24" s="800"/>
      <c r="N24" s="800"/>
      <c r="O24" s="800"/>
      <c r="P24" s="800"/>
      <c r="Q24" s="800"/>
      <c r="R24" s="745"/>
      <c r="S24" s="745"/>
      <c r="T24" s="745"/>
      <c r="U24" s="745"/>
      <c r="V24" s="745"/>
      <c r="W24" s="745"/>
      <c r="X24" s="745"/>
      <c r="Y24" s="745"/>
      <c r="Z24" s="745"/>
      <c r="AA24" s="745"/>
      <c r="AB24" s="745"/>
      <c r="AC24" s="745"/>
      <c r="AD24" s="745"/>
    </row>
    <row r="25" spans="1:30" s="791" customFormat="1" ht="63" customHeight="1">
      <c r="A25" s="1119" t="s">
        <v>376</v>
      </c>
      <c r="B25" s="1119"/>
      <c r="C25" s="1119"/>
      <c r="D25" s="1119"/>
      <c r="E25" s="1119"/>
      <c r="F25" s="1119"/>
      <c r="G25" s="1119"/>
      <c r="H25" s="1119"/>
      <c r="I25" s="1119"/>
      <c r="J25" s="1119"/>
      <c r="K25" s="1119"/>
      <c r="L25" s="1119"/>
      <c r="M25" s="1119"/>
      <c r="N25" s="1119"/>
      <c r="O25" s="1119"/>
      <c r="P25" s="1119"/>
      <c r="Q25" s="1119"/>
      <c r="R25" s="745"/>
      <c r="S25" s="745"/>
      <c r="T25" s="745"/>
      <c r="U25" s="745"/>
      <c r="V25" s="745"/>
      <c r="W25" s="745"/>
      <c r="X25" s="745"/>
      <c r="Y25" s="745"/>
      <c r="Z25" s="745"/>
      <c r="AA25" s="745"/>
      <c r="AB25" s="745"/>
      <c r="AC25" s="745"/>
      <c r="AD25" s="745"/>
    </row>
    <row r="26" spans="1:30" s="788" customFormat="1" ht="36" customHeight="1">
      <c r="A26" s="1121" t="s">
        <v>377</v>
      </c>
      <c r="B26" s="1121"/>
      <c r="C26" s="1121"/>
      <c r="D26" s="1121"/>
      <c r="E26" s="1121"/>
      <c r="F26" s="1121"/>
      <c r="G26" s="971"/>
      <c r="H26" s="965"/>
      <c r="I26" s="1127"/>
      <c r="J26" s="1127"/>
      <c r="K26" s="982"/>
      <c r="L26" s="801"/>
      <c r="M26" s="801"/>
      <c r="N26" s="801"/>
      <c r="O26" s="801"/>
      <c r="P26" s="801"/>
      <c r="Q26" s="801"/>
    </row>
    <row r="27" spans="1:30" s="791" customFormat="1" ht="36" customHeight="1">
      <c r="A27" s="1119" t="s">
        <v>378</v>
      </c>
      <c r="B27" s="1119"/>
      <c r="C27" s="1119"/>
      <c r="D27" s="1119"/>
      <c r="E27" s="1119"/>
      <c r="F27" s="1119"/>
      <c r="G27" s="1119"/>
      <c r="H27" s="1119"/>
      <c r="I27" s="1119"/>
      <c r="J27" s="1119"/>
      <c r="K27" s="1119"/>
      <c r="L27" s="1119"/>
      <c r="M27" s="1119"/>
      <c r="N27" s="1119"/>
      <c r="O27" s="1119"/>
      <c r="P27" s="1119"/>
      <c r="Q27" s="1119"/>
      <c r="R27" s="745"/>
      <c r="S27" s="745"/>
      <c r="T27" s="745"/>
      <c r="U27" s="745"/>
      <c r="V27" s="745"/>
      <c r="W27" s="745"/>
      <c r="X27" s="745"/>
      <c r="Y27" s="745"/>
      <c r="Z27" s="745"/>
      <c r="AA27" s="745"/>
      <c r="AB27" s="745"/>
      <c r="AC27" s="745"/>
      <c r="AD27" s="745"/>
    </row>
    <row r="28" spans="1:30" s="788" customFormat="1" ht="372.75" customHeight="1">
      <c r="A28" s="1122" t="s">
        <v>379</v>
      </c>
      <c r="B28" s="1123"/>
      <c r="C28" s="1123"/>
      <c r="D28" s="1123"/>
      <c r="E28" s="1123"/>
      <c r="F28" s="1123"/>
      <c r="G28" s="1123"/>
      <c r="H28" s="1123"/>
      <c r="I28" s="1123"/>
      <c r="J28" s="1123"/>
      <c r="K28" s="1123"/>
      <c r="L28" s="1123"/>
      <c r="M28" s="1123"/>
      <c r="N28" s="1123"/>
      <c r="O28" s="1123"/>
      <c r="P28" s="1123"/>
      <c r="Q28" s="1123"/>
    </row>
    <row r="29" spans="1:30" s="788" customFormat="1" ht="221.25" customHeight="1">
      <c r="A29" s="1124" t="s">
        <v>380</v>
      </c>
      <c r="B29" s="1125"/>
      <c r="C29" s="1125"/>
      <c r="D29" s="1125"/>
      <c r="E29" s="1125"/>
      <c r="F29" s="1125"/>
      <c r="G29" s="1125"/>
      <c r="H29" s="1125"/>
      <c r="I29" s="1125"/>
      <c r="J29" s="1125"/>
      <c r="K29" s="1125"/>
      <c r="L29" s="1125"/>
      <c r="M29" s="1125"/>
      <c r="N29" s="1125"/>
      <c r="O29" s="1125"/>
      <c r="P29" s="1126"/>
      <c r="Q29" s="1126"/>
    </row>
    <row r="30" spans="1:30" ht="18">
      <c r="A30" s="1115" t="s">
        <v>381</v>
      </c>
      <c r="B30" s="1112"/>
      <c r="C30" s="1112"/>
      <c r="D30" s="1112"/>
      <c r="E30" s="1112"/>
      <c r="F30" s="1112"/>
      <c r="G30" s="1112"/>
      <c r="H30" s="1112"/>
      <c r="I30" s="1112"/>
      <c r="J30" s="1112"/>
      <c r="K30" s="1112"/>
      <c r="L30" s="1112"/>
      <c r="M30" s="1112"/>
      <c r="N30" s="1112"/>
      <c r="O30" s="1112"/>
      <c r="P30" s="1112"/>
      <c r="Q30" s="1112"/>
      <c r="R30" s="981"/>
      <c r="S30" s="981"/>
      <c r="T30" s="981"/>
      <c r="U30" s="745"/>
      <c r="V30" s="981"/>
      <c r="W30" s="981"/>
      <c r="X30" s="981"/>
      <c r="Y30" s="981"/>
      <c r="Z30" s="981"/>
      <c r="AA30" s="981"/>
      <c r="AB30" s="981"/>
      <c r="AC30" s="981"/>
      <c r="AD30" s="981"/>
    </row>
    <row r="31" spans="1:30" s="918" customFormat="1" ht="30.75" customHeight="1">
      <c r="A31" s="1141" t="s">
        <v>382</v>
      </c>
      <c r="B31" s="1141"/>
      <c r="C31" s="1141"/>
      <c r="D31" s="1141"/>
      <c r="E31" s="1141"/>
      <c r="F31" s="1141"/>
      <c r="G31" s="1141"/>
      <c r="H31" s="1141"/>
      <c r="I31" s="1141"/>
      <c r="J31" s="1141"/>
      <c r="K31" s="1141"/>
      <c r="L31" s="1141"/>
      <c r="M31" s="1141"/>
      <c r="N31" s="1141"/>
      <c r="O31" s="1141"/>
      <c r="P31" s="1141"/>
      <c r="Q31" s="1141"/>
      <c r="R31" s="981"/>
      <c r="S31" s="981"/>
      <c r="T31" s="981"/>
      <c r="U31" s="745"/>
      <c r="V31" s="981"/>
      <c r="W31" s="981"/>
      <c r="X31" s="981"/>
      <c r="Y31" s="981"/>
      <c r="Z31" s="981"/>
      <c r="AA31" s="981"/>
      <c r="AB31" s="981"/>
      <c r="AC31" s="981"/>
      <c r="AD31" s="981"/>
    </row>
    <row r="32" spans="1:30" s="918" customFormat="1" ht="36" customHeight="1">
      <c r="A32" s="1142" t="s">
        <v>383</v>
      </c>
      <c r="B32" s="1142"/>
      <c r="C32" s="1142"/>
      <c r="D32" s="1142"/>
      <c r="E32" s="1142"/>
      <c r="F32" s="1142"/>
      <c r="G32" s="1142"/>
      <c r="H32" s="1142"/>
      <c r="I32" s="1142"/>
      <c r="J32" s="1142"/>
      <c r="K32" s="1142"/>
      <c r="L32" s="1142"/>
      <c r="M32" s="1142"/>
      <c r="N32" s="1142"/>
      <c r="O32" s="1142"/>
      <c r="P32" s="1142"/>
      <c r="Q32" s="1142"/>
      <c r="R32" s="981"/>
      <c r="S32" s="981"/>
      <c r="T32" s="981"/>
      <c r="U32" s="745"/>
      <c r="V32" s="981"/>
      <c r="W32" s="981"/>
      <c r="X32" s="981"/>
      <c r="Y32" s="981"/>
      <c r="Z32" s="981"/>
      <c r="AA32" s="981"/>
      <c r="AB32" s="981"/>
      <c r="AC32" s="981"/>
      <c r="AD32" s="981"/>
    </row>
    <row r="33" spans="1:21" s="918" customFormat="1" ht="28.5" customHeight="1">
      <c r="A33" s="1143" t="s">
        <v>384</v>
      </c>
      <c r="B33" s="1125"/>
      <c r="C33" s="1125"/>
      <c r="D33" s="1125"/>
      <c r="E33" s="1125"/>
      <c r="F33" s="1125"/>
      <c r="G33" s="1125"/>
      <c r="H33" s="1125"/>
      <c r="I33" s="1125"/>
      <c r="J33" s="1125"/>
      <c r="K33" s="1125"/>
      <c r="L33" s="1125"/>
      <c r="M33" s="1125"/>
      <c r="N33" s="1125"/>
      <c r="O33" s="1125"/>
      <c r="P33" s="1144"/>
      <c r="Q33" s="1144"/>
      <c r="R33" s="981"/>
      <c r="S33" s="981"/>
      <c r="T33" s="981"/>
      <c r="U33" s="745"/>
    </row>
    <row r="34" spans="1:21" s="918" customFormat="1" ht="27" customHeight="1">
      <c r="A34" s="1145" t="s">
        <v>385</v>
      </c>
      <c r="B34" s="1145"/>
      <c r="C34" s="1145"/>
      <c r="D34" s="1145"/>
      <c r="E34" s="1145"/>
      <c r="F34" s="967"/>
      <c r="G34" s="966"/>
      <c r="H34" s="966"/>
      <c r="I34" s="966"/>
      <c r="J34" s="966"/>
      <c r="K34" s="966"/>
      <c r="L34" s="966"/>
      <c r="M34" s="966"/>
      <c r="N34" s="974"/>
      <c r="O34" s="974"/>
      <c r="P34" s="969"/>
      <c r="Q34" s="969"/>
      <c r="R34" s="981"/>
      <c r="S34" s="981"/>
      <c r="T34" s="981"/>
      <c r="U34" s="745"/>
    </row>
    <row r="35" spans="1:21" s="918" customFormat="1" ht="22.5" customHeight="1">
      <c r="A35" s="1140" t="s">
        <v>386</v>
      </c>
      <c r="B35" s="1140"/>
      <c r="C35" s="968"/>
      <c r="D35" s="968"/>
      <c r="E35" s="968"/>
      <c r="F35" s="967"/>
      <c r="G35" s="966"/>
      <c r="H35" s="966"/>
      <c r="I35" s="966"/>
      <c r="J35" s="966"/>
      <c r="K35" s="966"/>
      <c r="L35" s="966"/>
      <c r="M35" s="966"/>
      <c r="N35" s="974"/>
      <c r="O35" s="974"/>
      <c r="P35" s="969"/>
      <c r="Q35" s="969"/>
      <c r="R35" s="981"/>
      <c r="S35" s="981"/>
      <c r="T35" s="981"/>
      <c r="U35" s="745"/>
    </row>
    <row r="36" spans="1:21" ht="18.75">
      <c r="A36" s="1108" t="s">
        <v>387</v>
      </c>
      <c r="B36" s="1108"/>
      <c r="C36" s="1108"/>
      <c r="D36" s="1108"/>
      <c r="E36" s="1108"/>
      <c r="F36" s="1108"/>
      <c r="G36" s="1108"/>
      <c r="H36" s="1108"/>
      <c r="I36" s="802"/>
      <c r="J36" s="979"/>
      <c r="K36" s="979"/>
      <c r="L36" s="979"/>
      <c r="M36" s="979"/>
      <c r="N36" s="979"/>
      <c r="O36" s="979"/>
      <c r="P36" s="979"/>
      <c r="Q36" s="979"/>
      <c r="R36" s="981"/>
      <c r="S36" s="981"/>
      <c r="T36" s="981"/>
      <c r="U36" s="745"/>
    </row>
    <row r="37" spans="1:21" ht="26.25" customHeight="1">
      <c r="A37" s="1108" t="s">
        <v>388</v>
      </c>
      <c r="B37" s="1108"/>
      <c r="C37" s="1108"/>
      <c r="D37" s="1108"/>
      <c r="E37" s="1108"/>
      <c r="F37" s="1108"/>
      <c r="G37" s="1108"/>
      <c r="H37" s="1108"/>
      <c r="I37" s="1108"/>
      <c r="J37" s="1108"/>
      <c r="K37" s="1108"/>
      <c r="L37" s="1108"/>
      <c r="M37" s="802"/>
      <c r="N37" s="803"/>
      <c r="O37" s="970"/>
      <c r="P37" s="970"/>
      <c r="Q37" s="970"/>
      <c r="R37" s="981"/>
      <c r="S37" s="981"/>
      <c r="T37" s="981"/>
      <c r="U37" s="745"/>
    </row>
    <row r="38" spans="1:21" ht="25.5" customHeight="1">
      <c r="A38" s="1109" t="s">
        <v>389</v>
      </c>
      <c r="B38" s="1109"/>
      <c r="C38" s="1109"/>
      <c r="D38" s="1109"/>
      <c r="E38" s="1109"/>
      <c r="F38" s="1109"/>
      <c r="G38" s="1110"/>
      <c r="H38" s="1110"/>
      <c r="I38" s="1110"/>
      <c r="J38" s="1110"/>
      <c r="K38" s="1110"/>
      <c r="L38" s="1110"/>
      <c r="M38" s="1110"/>
      <c r="N38" s="1110"/>
      <c r="O38" s="1110"/>
      <c r="P38" s="979"/>
      <c r="Q38" s="979"/>
      <c r="R38" s="981"/>
      <c r="S38" s="981"/>
      <c r="T38" s="981"/>
      <c r="U38" s="745"/>
    </row>
    <row r="39" spans="1:21" s="806" customFormat="1" ht="84" customHeight="1">
      <c r="A39" s="1111" t="s">
        <v>390</v>
      </c>
      <c r="B39" s="1111"/>
      <c r="C39" s="1111"/>
      <c r="D39" s="1111"/>
      <c r="E39" s="1111"/>
      <c r="F39" s="1111"/>
      <c r="G39" s="1111"/>
      <c r="H39" s="1111"/>
      <c r="I39" s="1111"/>
      <c r="J39" s="1111"/>
      <c r="K39" s="1111"/>
      <c r="L39" s="1111"/>
      <c r="M39" s="1111"/>
      <c r="N39" s="1111"/>
      <c r="O39" s="1111"/>
      <c r="P39" s="1111"/>
      <c r="Q39" s="1111"/>
      <c r="U39" s="795"/>
    </row>
    <row r="40" spans="1:21" s="804" customFormat="1" ht="35.25" customHeight="1">
      <c r="A40" s="1110" t="s">
        <v>391</v>
      </c>
      <c r="B40" s="1110"/>
      <c r="C40" s="1110"/>
      <c r="D40" s="1110"/>
      <c r="E40" s="1110"/>
      <c r="F40" s="1110"/>
      <c r="G40" s="1110"/>
      <c r="H40" s="1110"/>
      <c r="I40" s="1110"/>
      <c r="J40" s="1110"/>
      <c r="K40" s="1110"/>
      <c r="L40" s="1110"/>
      <c r="M40" s="1110"/>
      <c r="N40" s="1110"/>
      <c r="O40" s="1110"/>
      <c r="P40" s="1110"/>
      <c r="Q40" s="1110"/>
      <c r="R40" s="980"/>
      <c r="S40" s="980"/>
      <c r="T40" s="980"/>
      <c r="U40" s="805"/>
    </row>
    <row r="41" spans="1:21" ht="73.5" customHeight="1">
      <c r="A41" s="1110" t="s">
        <v>392</v>
      </c>
      <c r="B41" s="1110"/>
      <c r="C41" s="1110"/>
      <c r="D41" s="1110"/>
      <c r="E41" s="1110"/>
      <c r="F41" s="1110"/>
      <c r="G41" s="1110"/>
      <c r="H41" s="1110"/>
      <c r="I41" s="1110"/>
      <c r="J41" s="1110"/>
      <c r="K41" s="1110"/>
      <c r="L41" s="1110"/>
      <c r="M41" s="1110"/>
      <c r="N41" s="1110"/>
      <c r="O41" s="1110"/>
      <c r="P41" s="1110"/>
      <c r="Q41" s="1110"/>
      <c r="R41" s="981"/>
      <c r="S41" s="981"/>
      <c r="T41" s="981"/>
      <c r="U41" s="745"/>
    </row>
    <row r="42" spans="1:21" ht="89.25" customHeight="1">
      <c r="A42" s="1112" t="s">
        <v>393</v>
      </c>
      <c r="B42" s="1112"/>
      <c r="C42" s="1112"/>
      <c r="D42" s="1112"/>
      <c r="E42" s="1112"/>
      <c r="F42" s="1112"/>
      <c r="G42" s="1112"/>
      <c r="H42" s="1112"/>
      <c r="I42" s="1112"/>
      <c r="J42" s="1112"/>
      <c r="K42" s="1112"/>
      <c r="L42" s="1112"/>
      <c r="M42" s="1112"/>
      <c r="N42" s="1112"/>
      <c r="O42" s="1112"/>
      <c r="P42" s="1112"/>
      <c r="Q42" s="1112"/>
      <c r="R42" s="981"/>
      <c r="S42" s="981"/>
      <c r="T42" s="981"/>
      <c r="U42" s="981"/>
    </row>
    <row r="43" spans="1:21" ht="18">
      <c r="A43" s="1107"/>
      <c r="B43" s="1107"/>
      <c r="C43" s="1107"/>
      <c r="D43" s="1107"/>
      <c r="E43" s="1107"/>
      <c r="F43" s="1107"/>
      <c r="G43" s="1107"/>
      <c r="H43" s="1107"/>
      <c r="I43" s="1107"/>
      <c r="J43" s="1107"/>
      <c r="K43" s="983"/>
      <c r="L43" s="1113"/>
      <c r="M43" s="1113"/>
      <c r="N43" s="807"/>
      <c r="O43" s="807"/>
      <c r="P43" s="807"/>
      <c r="Q43" s="983"/>
      <c r="R43" s="975"/>
      <c r="S43" s="981"/>
      <c r="T43" s="981"/>
      <c r="U43" s="981"/>
    </row>
    <row r="44" spans="1:21" ht="18">
      <c r="A44" s="1107"/>
      <c r="B44" s="1107"/>
      <c r="C44" s="1107"/>
      <c r="D44" s="1107"/>
      <c r="E44" s="1107"/>
      <c r="F44" s="1107"/>
      <c r="G44" s="1107"/>
      <c r="H44" s="1107"/>
      <c r="I44" s="1107"/>
      <c r="J44" s="1107"/>
      <c r="K44" s="808"/>
      <c r="L44" s="983"/>
      <c r="M44" s="983"/>
      <c r="N44" s="1107"/>
      <c r="O44" s="1107"/>
      <c r="P44" s="983"/>
      <c r="Q44" s="983"/>
      <c r="R44" s="975"/>
      <c r="S44" s="981"/>
      <c r="T44" s="981"/>
      <c r="U44" s="981"/>
    </row>
    <row r="45" spans="1:21" ht="18">
      <c r="A45" s="1107"/>
      <c r="B45" s="1107"/>
      <c r="C45" s="1107"/>
      <c r="D45" s="1107"/>
      <c r="E45" s="1107"/>
      <c r="F45" s="1107"/>
      <c r="G45" s="1107"/>
      <c r="H45" s="1107"/>
      <c r="I45" s="1107"/>
      <c r="J45" s="1107"/>
      <c r="K45" s="983"/>
      <c r="L45" s="1107"/>
      <c r="M45" s="1107"/>
      <c r="N45" s="983"/>
      <c r="O45" s="1107"/>
      <c r="P45" s="1107"/>
      <c r="Q45" s="983"/>
      <c r="R45" s="975"/>
      <c r="S45" s="981"/>
      <c r="T45" s="981"/>
      <c r="U45" s="981"/>
    </row>
    <row r="46" spans="1:21" ht="18">
      <c r="A46" s="1107"/>
      <c r="B46" s="1107"/>
      <c r="C46" s="1107"/>
      <c r="D46" s="1107"/>
      <c r="E46" s="1107"/>
      <c r="F46" s="1107"/>
      <c r="G46" s="1107"/>
      <c r="H46" s="1107"/>
      <c r="I46" s="1107"/>
      <c r="J46" s="1107"/>
      <c r="K46" s="745"/>
      <c r="L46" s="798"/>
      <c r="M46" s="798"/>
      <c r="N46" s="798"/>
      <c r="O46" s="798"/>
      <c r="P46" s="798"/>
      <c r="Q46" s="798"/>
      <c r="R46" s="981"/>
      <c r="S46" s="981"/>
      <c r="T46" s="981"/>
      <c r="U46" s="981"/>
    </row>
  </sheetData>
  <sheetProtection selectLockedCells="1"/>
  <customSheetViews>
    <customSheetView guid="{77A1396A-E514-456B-81EE-C0D92F59020F}" scale="70" showPageBreaks="1" showGridLines="0">
      <selection activeCell="U41" sqref="U41"/>
    </customSheetView>
  </customSheetViews>
  <mergeCells count="84">
    <mergeCell ref="A35:B35"/>
    <mergeCell ref="A31:Q31"/>
    <mergeCell ref="A32:Q32"/>
    <mergeCell ref="A33:Q33"/>
    <mergeCell ref="A34:E34"/>
    <mergeCell ref="P16:Q16"/>
    <mergeCell ref="L16:M16"/>
    <mergeCell ref="N16:O16"/>
    <mergeCell ref="G24:H24"/>
    <mergeCell ref="E24:F24"/>
    <mergeCell ref="M17:N17"/>
    <mergeCell ref="O14:P14"/>
    <mergeCell ref="F15:G15"/>
    <mergeCell ref="I15:J15"/>
    <mergeCell ref="L15:M15"/>
    <mergeCell ref="O15:P15"/>
    <mergeCell ref="A13:D13"/>
    <mergeCell ref="A8:Q8"/>
    <mergeCell ref="A9:Q9"/>
    <mergeCell ref="A10:Q10"/>
    <mergeCell ref="A11:Q11"/>
    <mergeCell ref="A12:I12"/>
    <mergeCell ref="A15:B15"/>
    <mergeCell ref="D15:E15"/>
    <mergeCell ref="A14:B14"/>
    <mergeCell ref="L14:M14"/>
    <mergeCell ref="C17:D17"/>
    <mergeCell ref="G17:H17"/>
    <mergeCell ref="I17:J17"/>
    <mergeCell ref="A17:B17"/>
    <mergeCell ref="A16:B16"/>
    <mergeCell ref="F16:G16"/>
    <mergeCell ref="I16:J16"/>
    <mergeCell ref="E17:F17"/>
    <mergeCell ref="D14:E14"/>
    <mergeCell ref="F14:G14"/>
    <mergeCell ref="H14:I14"/>
    <mergeCell ref="D16:E16"/>
    <mergeCell ref="A18:B18"/>
    <mergeCell ref="A30:Q30"/>
    <mergeCell ref="A19:Q19"/>
    <mergeCell ref="A20:F20"/>
    <mergeCell ref="A21:C21"/>
    <mergeCell ref="A22:Q22"/>
    <mergeCell ref="A23:F23"/>
    <mergeCell ref="A24:C24"/>
    <mergeCell ref="A25:Q25"/>
    <mergeCell ref="A26:F26"/>
    <mergeCell ref="A27:Q27"/>
    <mergeCell ref="A28:Q28"/>
    <mergeCell ref="A29:Q29"/>
    <mergeCell ref="I26:J26"/>
    <mergeCell ref="A37:L37"/>
    <mergeCell ref="A36:H36"/>
    <mergeCell ref="A38:F38"/>
    <mergeCell ref="G38:O38"/>
    <mergeCell ref="N44:O44"/>
    <mergeCell ref="A39:Q39"/>
    <mergeCell ref="A40:Q40"/>
    <mergeCell ref="A41:Q41"/>
    <mergeCell ref="A42:Q42"/>
    <mergeCell ref="A43:B43"/>
    <mergeCell ref="C43:D43"/>
    <mergeCell ref="E43:F43"/>
    <mergeCell ref="G43:H43"/>
    <mergeCell ref="I43:J43"/>
    <mergeCell ref="L43:M43"/>
    <mergeCell ref="A44:B44"/>
    <mergeCell ref="C44:D44"/>
    <mergeCell ref="E44:F44"/>
    <mergeCell ref="G44:H44"/>
    <mergeCell ref="I44:J44"/>
    <mergeCell ref="O45:P45"/>
    <mergeCell ref="L45:M45"/>
    <mergeCell ref="A46:B46"/>
    <mergeCell ref="C46:D46"/>
    <mergeCell ref="E46:F46"/>
    <mergeCell ref="G46:H46"/>
    <mergeCell ref="I46:J46"/>
    <mergeCell ref="A45:B45"/>
    <mergeCell ref="C45:D45"/>
    <mergeCell ref="E45:F45"/>
    <mergeCell ref="G45:H45"/>
    <mergeCell ref="I45:J45"/>
  </mergeCells>
  <hyperlinks>
    <hyperlink ref="A14:B14" location="'Afghanistan 2013'!A1" display="Afghanistan" xr:uid="{00000000-0004-0000-0100-000000000000}"/>
    <hyperlink ref="H14" location="'Burkina Faso'!A1" display="Burkina Faso" xr:uid="{00000000-0004-0000-0100-000001000000}"/>
    <hyperlink ref="O14" location="'El Salvador 2012'!A1" display="El Salvador" xr:uid="{00000000-0004-0000-0100-000002000000}"/>
    <hyperlink ref="D15:E15" location="'Guatemala 2013'!A1" display="Guatemala" xr:uid="{00000000-0004-0000-0100-000003000000}"/>
    <hyperlink ref="K15" location="'India 2013'!A1" display="India" xr:uid="{00000000-0004-0000-0100-000004000000}"/>
    <hyperlink ref="O15" location="'Liberia 2012'!A1" display="Liberia" xr:uid="{00000000-0004-0000-0100-000005000000}"/>
    <hyperlink ref="A17" location="'Madagascar 2012'!A1" display="Madagascar" xr:uid="{00000000-0004-0000-0100-000006000000}"/>
    <hyperlink ref="A16" location="Malawi!A1" display="Malawi" xr:uid="{00000000-0004-0000-0100-000007000000}"/>
    <hyperlink ref="C16" location="'Mali 2013'!A1" display="Mali" xr:uid="{00000000-0004-0000-0100-000008000000}"/>
    <hyperlink ref="I16" location="Nicaragua!A1" display="Nicaragua" xr:uid="{00000000-0004-0000-0100-000009000000}"/>
    <hyperlink ref="N16" location="Paraguay!A1" display="Paraguay" xr:uid="{00000000-0004-0000-0100-00000A000000}"/>
    <hyperlink ref="AG17:AH17" location="Rwanda!A1" display="Rwanda" xr:uid="{00000000-0004-0000-0100-00000B000000}"/>
    <hyperlink ref="I17" location="Tanzania!A1" display="Tanzania" xr:uid="{00000000-0004-0000-0100-00000C000000}"/>
    <hyperlink ref="L17" location="'Uganda 2013'!A1" display="Uganda" xr:uid="{00000000-0004-0000-0100-00000D000000}"/>
    <hyperlink ref="A18" location="'Zimbabwe 2012'!A1" display="Zimbabwe" xr:uid="{00000000-0004-0000-0100-00000E000000}"/>
    <hyperlink ref="H15" location="'Haiti 2013'!A1" display="Haiti" xr:uid="{00000000-0004-0000-0100-00000F000000}"/>
    <hyperlink ref="K14" location="'Burkina Faso 2013'!A1" display="Burkina Faso" xr:uid="{00000000-0004-0000-0100-000010000000}"/>
    <hyperlink ref="N14" location="'Dominican Republic 2013'!A1" display="DR" xr:uid="{00000000-0004-0000-0100-000011000000}"/>
    <hyperlink ref="I15" location="'Honduras 2012'!A1" display="Honduras" xr:uid="{00000000-0004-0000-0100-000012000000}"/>
    <hyperlink ref="A16:B16" location="'Malawi 2013'!A1" display="Malawi" xr:uid="{00000000-0004-0000-0100-000013000000}"/>
    <hyperlink ref="F16:G16" location="'Mozambique 2013'!A1" display="Mozambique" xr:uid="{00000000-0004-0000-0100-000014000000}"/>
    <hyperlink ref="H16" location="'Nepal 2013'!A1" display="Nepal" xr:uid="{00000000-0004-0000-0100-000015000000}"/>
    <hyperlink ref="I16:J16" location="'Nicaragua 2013'!A1" display="Nicaragua" xr:uid="{00000000-0004-0000-0100-000016000000}"/>
    <hyperlink ref="K16" location="'Nigeria 2013'!A1" display="Nigeria" xr:uid="{00000000-0004-0000-0100-000017000000}"/>
    <hyperlink ref="L16:M16" location="'Pakistan 2013'!A1" display="Pakistan" xr:uid="{00000000-0004-0000-0100-000018000000}"/>
    <hyperlink ref="N16:O16" location="'Paraguay 2013'!A1" display="Paraguay" xr:uid="{00000000-0004-0000-0100-000019000000}"/>
    <hyperlink ref="Q17" location="'Zambia 2013'!A1" display="Zambia" xr:uid="{00000000-0004-0000-0100-00001A000000}"/>
    <hyperlink ref="M17" location="'Ukraine 2012'!A1" display="Ukraine" xr:uid="{00000000-0004-0000-0100-00001B000000}"/>
    <hyperlink ref="C17" location="'Senegal 2012'!Print_Area" display="Senegal" xr:uid="{00000000-0004-0000-0100-00001C000000}"/>
    <hyperlink ref="A38:D38" r:id="rId1" display="Maps of select indicators" xr:uid="{00000000-0004-0000-0100-00001D000000}"/>
    <hyperlink ref="A36:G36" r:id="rId2" display="Paper analyzing the 2010 CS Indicators findings: " xr:uid="{00000000-0004-0000-0100-00001E000000}"/>
    <hyperlink ref="A37:G37" r:id="rId3" display="Paper analyzing the 2010 CS Indicators findings: " xr:uid="{00000000-0004-0000-0100-00001F000000}"/>
    <hyperlink ref="A21:C21" location="'All countries 2013'!A1" display="ALL countries" xr:uid="{00000000-0004-0000-0100-000020000000}"/>
    <hyperlink ref="A37:L37" r:id="rId4" display="How Contraceptive Security Indicators Can Be Used to Improve Family Planning Programs" xr:uid="{00000000-0004-0000-0100-000021000000}"/>
    <hyperlink ref="N15" location="'Kenya 2013'!A1" display="Kenya" xr:uid="{00000000-0004-0000-0100-000022000000}"/>
    <hyperlink ref="F15" location="'Guinea 2012'!A1" display="Guinea" xr:uid="{00000000-0004-0000-0100-000023000000}"/>
    <hyperlink ref="K17" location="'Togo 2013'!A1" display="Togo" xr:uid="{00000000-0004-0000-0100-000024000000}"/>
    <hyperlink ref="I17:J17" location="'Tanzania 2013'!A1" display="Tanzania" xr:uid="{00000000-0004-0000-0100-000025000000}"/>
    <hyperlink ref="G17:H17" location="'South Sudan 2013'!A1" display="South Sudan" xr:uid="{00000000-0004-0000-0100-000026000000}"/>
    <hyperlink ref="C17:D17" location="'Senegal 2013'!A1" display="Senegal" xr:uid="{00000000-0004-0000-0100-000027000000}"/>
    <hyperlink ref="A36:H36" r:id="rId5" display="Measuring Contraceptive Security Indicators in 2011" xr:uid="{00000000-0004-0000-0100-000028000000}"/>
    <hyperlink ref="L15" location="'India 2012'!A1" display="India" xr:uid="{00000000-0004-0000-0100-000029000000}"/>
    <hyperlink ref="D16:E16" location="'Mauritania 2013'!A1" display="Mauritania" xr:uid="{00000000-0004-0000-0100-00002A000000}"/>
    <hyperlink ref="E17:F17" location="'Sierra Leone 2013'!A1" display="Sierra Leone" xr:uid="{00000000-0004-0000-0100-00002B000000}"/>
    <hyperlink ref="C14" location="'Albania 2013'!A1" display="Albania" xr:uid="{00000000-0004-0000-0100-00002C000000}"/>
    <hyperlink ref="D14:E14" location="'Armenia 2013'!A1" display="Armenia" xr:uid="{00000000-0004-0000-0100-00002D000000}"/>
    <hyperlink ref="F14:G14" location="'Azerbaijan 2013'!A1" display="Azerbaijan" xr:uid="{00000000-0004-0000-0100-00002E000000}"/>
    <hyperlink ref="H14:I14" location="'Bangladesh 2013'!A1" display="Bangladesh" xr:uid="{00000000-0004-0000-0100-00002F000000}"/>
    <hyperlink ref="J14" location="'Benin 2013'!A1" display="Benin" xr:uid="{00000000-0004-0000-0100-000030000000}"/>
    <hyperlink ref="L14:M14" location="'Burundi 2013'!A1" display="Burundi" xr:uid="{00000000-0004-0000-0100-000031000000}"/>
    <hyperlink ref="O14:P14" location="'El Salvador 2013'!A1" display="El Salvador" xr:uid="{00000000-0004-0000-0100-000032000000}"/>
    <hyperlink ref="Q14" location="'Ethiopia 2013'!A1" display="Ethiopia" xr:uid="{00000000-0004-0000-0100-000033000000}"/>
    <hyperlink ref="A15:B15" location="'Georgia 2013'!A1" display="Georgia" xr:uid="{00000000-0004-0000-0100-000034000000}"/>
    <hyperlink ref="C15" location="'Ghana 2013'!A1" display="Ghana" xr:uid="{00000000-0004-0000-0100-000035000000}"/>
    <hyperlink ref="F15:G15" location="'Guinea 2013'!A1" display="Guinea" xr:uid="{00000000-0004-0000-0100-000036000000}"/>
    <hyperlink ref="I15:J15" location="'Honduras 2013'!A1" display="Honduras" xr:uid="{00000000-0004-0000-0100-000037000000}"/>
    <hyperlink ref="L15:M15" location="'Indonesia 2013'!A1" display="Indonesia" xr:uid="{00000000-0004-0000-0100-000038000000}"/>
    <hyperlink ref="O15:P15" location="'Liberia 2013'!A1" display="Liberia" xr:uid="{00000000-0004-0000-0100-000039000000}"/>
    <hyperlink ref="Q15" location="'Madagascar 2013'!A1" display="Madagascar" xr:uid="{00000000-0004-0000-0100-00003A000000}"/>
    <hyperlink ref="P16:Q16" location="'Philippines 2013'!A1" display="Philippines" xr:uid="{00000000-0004-0000-0100-00003B000000}"/>
    <hyperlink ref="A17:B17" location="'Rwanda 2013'!A1" display="Rwanda" xr:uid="{00000000-0004-0000-0100-00003C000000}"/>
    <hyperlink ref="M17:N17" location="'Ukraine 2013'!A1" display="Ukraine" xr:uid="{00000000-0004-0000-0100-00003D000000}"/>
    <hyperlink ref="O17" location="'Yemen 2013'!A1" display="Yemen" xr:uid="{00000000-0004-0000-0100-00003E000000}"/>
    <hyperlink ref="A18:B18" location="'Zimbabwe 2013'!A1" display="Zimbabwe" xr:uid="{00000000-0004-0000-0100-00003F000000}"/>
    <hyperlink ref="A38:F38" r:id="rId6" display="Interactive maps of select indicators" xr:uid="{00000000-0004-0000-0100-000040000000}"/>
    <hyperlink ref="A32" r:id="rId7" xr:uid="{00000000-0004-0000-0100-000041000000}"/>
    <hyperlink ref="A34:E34" r:id="rId8" display="Global and country dashboards" xr:uid="{00000000-0004-0000-0100-000042000000}"/>
    <hyperlink ref="A24:C24" location="'2013 Blank Survey'!A1" display="Blank survey" xr:uid="{00000000-0004-0000-0100-000043000000}"/>
    <hyperlink ref="A26:F26" location="'FAQ and Survey Tips'!A1" display="Frequently asked questions handout" xr:uid="{00000000-0004-0000-0100-000044000000}"/>
  </hyperlinks>
  <pageMargins left="0.75" right="0.75" top="1" bottom="1" header="0.5" footer="0.5"/>
  <pageSetup scale="53" orientation="portrait" r:id="rId9"/>
  <headerFooter alignWithMargins="0"/>
  <rowBreaks count="1" manualBreakCount="1">
    <brk id="28" max="16" man="1"/>
  </rowBreaks>
  <colBreaks count="1" manualBreakCount="1">
    <brk id="17" max="1048575" man="1"/>
  </colBreaks>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D183"/>
  <sheetViews>
    <sheetView showGridLines="0" view="pageBreakPreview" zoomScaleNormal="8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1691"/>
      <c r="H7" s="1691"/>
      <c r="I7" s="677"/>
      <c r="J7" s="670"/>
      <c r="N7" s="664"/>
      <c r="Q7" s="207" t="s">
        <v>415</v>
      </c>
      <c r="T7" s="684"/>
      <c r="X7" s="777" t="str">
        <f>A7</f>
        <v>Contraceptive Security (CS) Indicators Data, 2013</v>
      </c>
      <c r="Y7" s="682" t="s">
        <v>481</v>
      </c>
    </row>
    <row r="8" spans="1:134" ht="37.5" customHeight="1">
      <c r="A8" s="1601" t="s">
        <v>1754</v>
      </c>
      <c r="B8" s="1168"/>
      <c r="C8" s="1168"/>
      <c r="D8" s="1169"/>
      <c r="E8" s="1169"/>
      <c r="F8" s="283"/>
      <c r="G8" s="1169"/>
      <c r="H8" s="1169"/>
      <c r="I8" s="686"/>
      <c r="J8" s="670"/>
      <c r="K8" s="780" t="str">
        <f>A8</f>
        <v>Country: Guinea</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43"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ht="30">
      <c r="A13" s="288"/>
      <c r="B13" s="1163" t="s">
        <v>1462</v>
      </c>
      <c r="C13" s="1164"/>
      <c r="D13" s="1262" t="s">
        <v>743</v>
      </c>
      <c r="E13" s="1332"/>
      <c r="F13" s="1332"/>
      <c r="G13" s="1332"/>
      <c r="H13" s="1263"/>
      <c r="I13" s="686"/>
      <c r="J13" s="671"/>
      <c r="K13" s="664" t="str">
        <f>B13</f>
        <v>a. What is the name of the committee?</v>
      </c>
      <c r="L13" s="693" t="str">
        <f>D13</f>
        <v>Comité de quantification des produits SR (Reproductive Health Product Quantification Committee)</v>
      </c>
      <c r="M13" s="663"/>
      <c r="N13" s="663"/>
      <c r="O13" s="665" t="str">
        <f>D13</f>
        <v>Comité de quantification des produits SR (Reproductive Health Product Quantification Committee)</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1020" t="s">
        <v>395</v>
      </c>
      <c r="E15" s="290" t="s">
        <v>1465</v>
      </c>
      <c r="F15" s="1630" t="s">
        <v>744</v>
      </c>
      <c r="G15" s="1631"/>
      <c r="H15" s="1632"/>
      <c r="I15" s="686"/>
      <c r="J15" s="671"/>
      <c r="K15" s="664" t="str">
        <f t="shared" ref="K15:K23" si="0">B15</f>
        <v>a. Social marketing</v>
      </c>
      <c r="L15" s="663"/>
      <c r="M15" s="663"/>
      <c r="N15" s="663"/>
      <c r="O15" s="664"/>
      <c r="P15" s="663"/>
      <c r="Q15" s="664" t="str">
        <f t="shared" ref="Q15:Q23" si="1">F15</f>
        <v xml:space="preserve">PSI </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1020" t="s">
        <v>395</v>
      </c>
      <c r="E16" s="292" t="s">
        <v>1465</v>
      </c>
      <c r="F16" s="1630" t="s">
        <v>745</v>
      </c>
      <c r="G16" s="1631"/>
      <c r="H16" s="1632"/>
      <c r="I16" s="686"/>
      <c r="J16" s="671"/>
      <c r="K16" s="664" t="str">
        <f t="shared" si="0"/>
        <v>b. NGO (for example: service delivery, advocacy, Planned Parenthood affiliate, Marie Stopes affiliate, faith-based organizations, etc.)</v>
      </c>
      <c r="L16" s="663"/>
      <c r="M16" s="663"/>
      <c r="N16" s="663"/>
      <c r="O16" s="664"/>
      <c r="P16" s="663"/>
      <c r="Q16" s="664" t="str">
        <f t="shared" si="1"/>
        <v>Association Guinéenne pour le Bien être Familial (AGBEF), EngenderHealth, Jhpiego</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1020" t="s">
        <v>395</v>
      </c>
      <c r="E17" s="292" t="s">
        <v>1465</v>
      </c>
      <c r="F17" s="1630" t="s">
        <v>746</v>
      </c>
      <c r="G17" s="1631"/>
      <c r="H17" s="1632"/>
      <c r="I17" s="686"/>
      <c r="J17" s="671"/>
      <c r="K17" s="664" t="str">
        <f t="shared" si="0"/>
        <v>c. Commercial sector (for example: pharmacy associations, manufacturers, etc.)</v>
      </c>
      <c r="L17" s="663"/>
      <c r="M17" s="663"/>
      <c r="N17" s="663"/>
      <c r="O17" s="664"/>
      <c r="P17" s="663"/>
      <c r="Q17" s="664" t="str">
        <f t="shared" si="1"/>
        <v>Laborex-Guinée (distributor)</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1020" t="s">
        <v>395</v>
      </c>
      <c r="E18" s="292" t="s">
        <v>1469</v>
      </c>
      <c r="F18" s="1630" t="s">
        <v>479</v>
      </c>
      <c r="G18" s="1631"/>
      <c r="H18" s="1632"/>
      <c r="I18" s="686"/>
      <c r="J18" s="671"/>
      <c r="K18" s="664" t="str">
        <f t="shared" si="0"/>
        <v>d. Donors</v>
      </c>
      <c r="L18" s="663"/>
      <c r="M18" s="663"/>
      <c r="N18" s="663"/>
      <c r="O18" s="664"/>
      <c r="P18" s="663"/>
      <c r="Q18" s="664" t="str">
        <f t="shared" si="1"/>
        <v>USAID</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1020" t="s">
        <v>395</v>
      </c>
      <c r="E19" s="292" t="s">
        <v>1471</v>
      </c>
      <c r="F19" s="1630" t="s">
        <v>401</v>
      </c>
      <c r="G19" s="1631"/>
      <c r="H19" s="1632"/>
      <c r="I19" s="686"/>
      <c r="J19" s="671"/>
      <c r="K19" s="664" t="str">
        <f t="shared" si="0"/>
        <v>e. UN agencies</v>
      </c>
      <c r="L19" s="663"/>
      <c r="M19" s="663"/>
      <c r="N19" s="663"/>
      <c r="O19" s="664"/>
      <c r="P19" s="663"/>
      <c r="Q19" s="664" t="str">
        <f t="shared" si="1"/>
        <v>UNFPA</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1472</v>
      </c>
      <c r="C20" s="1164"/>
      <c r="D20" s="1020" t="s">
        <v>395</v>
      </c>
      <c r="E20" s="292" t="s">
        <v>1473</v>
      </c>
      <c r="F20" s="1630" t="s">
        <v>747</v>
      </c>
      <c r="G20" s="1631"/>
      <c r="H20" s="1632"/>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National Directorate of Pharmacy and Laboratory (DNPL), National Directorate of Reproductive Health (DNSR), National Directorate of Family Health (DNSF)</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ht="30">
      <c r="A21" s="291"/>
      <c r="B21" s="1177" t="s">
        <v>1474</v>
      </c>
      <c r="C21" s="1177"/>
      <c r="D21" s="1020" t="s">
        <v>395</v>
      </c>
      <c r="E21" s="292" t="s">
        <v>1475</v>
      </c>
      <c r="F21" s="1630" t="s">
        <v>748</v>
      </c>
      <c r="G21" s="1631"/>
      <c r="H21" s="1632"/>
      <c r="I21" s="686"/>
      <c r="J21" s="671"/>
      <c r="K21" s="664" t="str">
        <f t="shared" si="0"/>
        <v>g. Central Medical Store or Central Warehouse</v>
      </c>
      <c r="L21" s="663"/>
      <c r="M21" s="663"/>
      <c r="N21" s="663"/>
      <c r="O21" s="664"/>
      <c r="P21" s="663"/>
      <c r="Q21" s="664" t="str">
        <f t="shared" si="1"/>
        <v>Pharmacie Centrale du Guinee (central warehouse), regional stores</v>
      </c>
      <c r="R21" s="663"/>
      <c r="S21" s="663"/>
      <c r="T21" s="673"/>
      <c r="U21" s="673"/>
      <c r="V21" s="673"/>
      <c r="W21" s="674"/>
      <c r="X21" s="674"/>
      <c r="Y21" s="691"/>
      <c r="Z21" s="692"/>
      <c r="AA21" s="676"/>
    </row>
    <row r="22" spans="1:134" s="244" customFormat="1">
      <c r="A22" s="291"/>
      <c r="B22" s="1177" t="s">
        <v>1476</v>
      </c>
      <c r="C22" s="1177"/>
      <c r="D22" s="1020" t="s">
        <v>395</v>
      </c>
      <c r="E22" s="292" t="s">
        <v>1475</v>
      </c>
      <c r="F22" s="1630" t="s">
        <v>749</v>
      </c>
      <c r="G22" s="1631"/>
      <c r="H22" s="1632"/>
      <c r="I22" s="686"/>
      <c r="J22" s="671"/>
      <c r="K22" s="664" t="str">
        <f t="shared" si="0"/>
        <v xml:space="preserve">h. Ministry of Finance or Ministry of Planning </v>
      </c>
      <c r="L22" s="663"/>
      <c r="M22" s="663"/>
      <c r="N22" s="663"/>
      <c r="O22" s="664"/>
      <c r="P22" s="663"/>
      <c r="Q22" s="664" t="str">
        <f t="shared" si="1"/>
        <v>Ministry of Finance</v>
      </c>
      <c r="R22" s="663"/>
      <c r="S22" s="663"/>
      <c r="T22" s="673"/>
      <c r="U22" s="673"/>
      <c r="V22" s="673"/>
      <c r="W22" s="674"/>
      <c r="X22" s="674"/>
      <c r="Y22" s="691"/>
      <c r="Z22" s="692"/>
      <c r="AA22" s="676"/>
    </row>
    <row r="23" spans="1:134" s="247" customFormat="1">
      <c r="A23" s="291"/>
      <c r="B23" s="1177" t="s">
        <v>1477</v>
      </c>
      <c r="C23" s="1177"/>
      <c r="D23" s="1034"/>
      <c r="E23" s="292" t="s">
        <v>1475</v>
      </c>
      <c r="F23" s="1618"/>
      <c r="G23" s="1619"/>
      <c r="H23" s="1620"/>
      <c r="I23" s="686"/>
      <c r="J23" s="671"/>
      <c r="K23" s="670" t="str">
        <f t="shared" si="0"/>
        <v>i. Other (for example: partners)</v>
      </c>
      <c r="L23" s="671"/>
      <c r="M23" s="671"/>
      <c r="N23" s="671"/>
      <c r="O23" s="670"/>
      <c r="P23" s="671"/>
      <c r="Q23" s="670">
        <f t="shared" si="1"/>
        <v>0</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539</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50" t="s">
        <v>395</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75.75" thickBot="1">
      <c r="A26" s="1183" t="s">
        <v>1480</v>
      </c>
      <c r="B26" s="1184"/>
      <c r="C26" s="1185"/>
      <c r="D26" s="293" t="s">
        <v>395</v>
      </c>
      <c r="E26" s="294" t="s">
        <v>1481</v>
      </c>
      <c r="F26" s="295" t="s">
        <v>750</v>
      </c>
      <c r="G26" s="296" t="s">
        <v>1482</v>
      </c>
      <c r="H26" s="372" t="s">
        <v>751</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t="s">
        <v>752</v>
      </c>
      <c r="H29" s="1194"/>
      <c r="I29" s="705"/>
      <c r="J29" s="670" t="str">
        <f>G29</f>
        <v xml:space="preserve">Not applicable - in 2012 the quantification was not budgeted out. </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445</v>
      </c>
      <c r="F30" s="301" t="s">
        <v>1488</v>
      </c>
      <c r="G30" s="1195" t="s">
        <v>753</v>
      </c>
      <c r="H30" s="1196"/>
      <c r="I30" s="705"/>
      <c r="J30" s="670" t="str">
        <f>G30</f>
        <v xml:space="preserve">The Ministry of Health </v>
      </c>
      <c r="K30" s="664"/>
      <c r="L30" s="663"/>
      <c r="M30" s="706" t="str">
        <f>E30</f>
        <v>01/12-12/12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83" t="s">
        <v>1491</v>
      </c>
      <c r="B33" s="1163"/>
      <c r="C33" s="1163"/>
      <c r="D33" s="1163"/>
      <c r="E33" s="1184"/>
      <c r="F33" s="1184"/>
      <c r="G33" s="1184"/>
      <c r="H33" s="1189"/>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11"/>
      <c r="B34" s="1187" t="s">
        <v>1492</v>
      </c>
      <c r="C34" s="1187"/>
      <c r="D34" s="1188"/>
      <c r="E34" s="365"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90">
      <c r="A35" s="291"/>
      <c r="B35" s="1187" t="s">
        <v>1497</v>
      </c>
      <c r="C35" s="1187"/>
      <c r="D35" s="1188"/>
      <c r="E35" s="751" t="s">
        <v>754</v>
      </c>
      <c r="F35" s="752" t="s">
        <v>445</v>
      </c>
      <c r="G35" s="753" t="s">
        <v>755</v>
      </c>
      <c r="H35" s="754" t="s">
        <v>756</v>
      </c>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v>0</v>
      </c>
      <c r="F36" s="752" t="s">
        <v>445</v>
      </c>
      <c r="G36" s="317"/>
      <c r="H36" s="331" t="s">
        <v>757</v>
      </c>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t="s">
        <v>754</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399</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60">
      <c r="A41" s="303"/>
      <c r="B41" s="1163" t="s">
        <v>1507</v>
      </c>
      <c r="C41" s="1164"/>
      <c r="D41" s="1037" t="s">
        <v>399</v>
      </c>
      <c r="E41" s="307">
        <v>0</v>
      </c>
      <c r="F41" s="316" t="s">
        <v>445</v>
      </c>
      <c r="G41" s="317"/>
      <c r="H41" s="331" t="s">
        <v>758</v>
      </c>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406</v>
      </c>
      <c r="E42" s="1166"/>
      <c r="F42" s="1166"/>
      <c r="G42" s="1166"/>
      <c r="H42" s="1167"/>
      <c r="I42" s="711"/>
      <c r="J42" s="704"/>
      <c r="K42" s="664" t="str">
        <f>C42</f>
        <v>i. Specify source(s) of internally generated funds spent (for example, from taxes)</v>
      </c>
      <c r="L42" s="663"/>
      <c r="M42" s="663"/>
      <c r="N42" s="663"/>
      <c r="O42" s="665" t="str">
        <f>D42</f>
        <v>Not applicable</v>
      </c>
      <c r="P42" s="663"/>
      <c r="Q42" s="663"/>
      <c r="R42" s="663"/>
      <c r="S42" s="663"/>
      <c r="T42" s="673"/>
      <c r="U42" s="673"/>
      <c r="V42" s="673"/>
      <c r="W42" s="674"/>
      <c r="X42" s="674"/>
      <c r="Y42" s="691"/>
      <c r="Z42" s="692"/>
      <c r="AA42" s="676"/>
    </row>
    <row r="43" spans="1:27" s="244" customFormat="1" ht="78.75" customHeight="1">
      <c r="A43" s="303"/>
      <c r="B43" s="1163" t="s">
        <v>1509</v>
      </c>
      <c r="C43" s="1164"/>
      <c r="D43" s="1037" t="s">
        <v>399</v>
      </c>
      <c r="E43" s="307">
        <v>0</v>
      </c>
      <c r="F43" s="316" t="s">
        <v>445</v>
      </c>
      <c r="G43" s="317"/>
      <c r="H43" s="331"/>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406</v>
      </c>
      <c r="E44" s="1166"/>
      <c r="F44" s="1166"/>
      <c r="G44" s="1166"/>
      <c r="H44" s="1167"/>
      <c r="I44" s="711"/>
      <c r="J44" s="704"/>
      <c r="K44" s="664" t="str">
        <f>C44</f>
        <v>i. Specify source(s) of other government funds spent (for example: basket funding or specific donor)</v>
      </c>
      <c r="L44" s="663"/>
      <c r="M44" s="663"/>
      <c r="N44" s="663"/>
      <c r="O44" s="665" t="str">
        <f>D44</f>
        <v>Not applicable</v>
      </c>
      <c r="P44" s="663"/>
      <c r="Q44" s="663"/>
      <c r="R44" s="663"/>
      <c r="S44" s="663"/>
      <c r="T44" s="673"/>
      <c r="U44" s="673"/>
      <c r="V44" s="673"/>
      <c r="W44" s="674"/>
      <c r="X44" s="674"/>
      <c r="Y44" s="691"/>
      <c r="Z44" s="692"/>
      <c r="AA44" s="676"/>
    </row>
    <row r="45" spans="1:27" s="244" customFormat="1" ht="45">
      <c r="A45" s="303"/>
      <c r="B45" s="1163" t="s">
        <v>1511</v>
      </c>
      <c r="C45" s="1164"/>
      <c r="D45" s="320"/>
      <c r="E45" s="321">
        <f>E41+E43</f>
        <v>0</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ht="60">
      <c r="A49" s="303"/>
      <c r="B49" s="1163" t="s">
        <v>1519</v>
      </c>
      <c r="C49" s="1164"/>
      <c r="D49" s="1037" t="s">
        <v>395</v>
      </c>
      <c r="E49" s="307">
        <v>939804</v>
      </c>
      <c r="F49" s="316" t="s">
        <v>445</v>
      </c>
      <c r="G49" s="329" t="s">
        <v>673</v>
      </c>
      <c r="H49" s="330" t="s">
        <v>760</v>
      </c>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759</v>
      </c>
      <c r="E50" s="1209"/>
      <c r="F50" s="1209"/>
      <c r="G50" s="1209"/>
      <c r="H50" s="1210"/>
      <c r="I50" s="260"/>
      <c r="J50" s="704"/>
      <c r="K50" s="664" t="str">
        <f>C50</f>
        <v xml:space="preserve">i. Specify source(s) of in-kind donations </v>
      </c>
      <c r="L50" s="663"/>
      <c r="M50" s="663"/>
      <c r="N50" s="663"/>
      <c r="O50" s="665" t="str">
        <f>D50</f>
        <v>USAID and UNFPA</v>
      </c>
      <c r="P50" s="663"/>
      <c r="Q50" s="663"/>
      <c r="R50" s="663"/>
      <c r="S50" s="663"/>
      <c r="T50" s="673"/>
      <c r="U50" s="673"/>
      <c r="V50" s="673"/>
      <c r="W50" s="674"/>
      <c r="X50" s="674"/>
      <c r="Y50" s="691"/>
      <c r="Z50" s="692"/>
      <c r="AA50" s="676"/>
    </row>
    <row r="51" spans="1:27" s="244" customFormat="1" ht="45">
      <c r="A51" s="303"/>
      <c r="B51" s="1163" t="s">
        <v>1521</v>
      </c>
      <c r="C51" s="1164"/>
      <c r="D51" s="1037" t="s">
        <v>395</v>
      </c>
      <c r="E51" s="307"/>
      <c r="F51" s="316" t="s">
        <v>445</v>
      </c>
      <c r="G51" s="329"/>
      <c r="H51" s="330" t="s">
        <v>761</v>
      </c>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316" t="s">
        <v>445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939804</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v>
      </c>
      <c r="G56" s="1202" t="s">
        <v>1526</v>
      </c>
      <c r="H56" s="1203"/>
      <c r="I56" s="705"/>
      <c r="J56" s="714" t="str">
        <f>G56</f>
        <v xml:space="preserve">Comments:
</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t="s">
        <v>406</v>
      </c>
      <c r="G57" s="1202" t="s">
        <v>1526</v>
      </c>
      <c r="H57" s="1203"/>
      <c r="I57" s="705"/>
      <c r="J57" s="714" t="str">
        <f>G57</f>
        <v xml:space="preserve">Comments: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t="s">
        <v>405</v>
      </c>
      <c r="G58" s="1202" t="s">
        <v>1529</v>
      </c>
      <c r="H58" s="1203"/>
      <c r="I58" s="705"/>
      <c r="J58" s="714" t="str">
        <f>G58</f>
        <v xml:space="preserve">Comments: </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t="s">
        <v>405</v>
      </c>
      <c r="G59" s="1202" t="s">
        <v>1526</v>
      </c>
      <c r="H59" s="1203"/>
      <c r="I59" s="705"/>
      <c r="J59" s="714" t="str">
        <f>G59</f>
        <v xml:space="preserve">Comments:
</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406</v>
      </c>
      <c r="G61" s="1224"/>
      <c r="H61" s="1225"/>
      <c r="I61" s="715"/>
      <c r="J61" s="704"/>
      <c r="K61" s="664"/>
      <c r="L61" s="663"/>
      <c r="M61" s="663"/>
      <c r="N61" s="663"/>
      <c r="O61" s="663"/>
      <c r="P61" s="663"/>
      <c r="Q61" s="664" t="str">
        <f>F61</f>
        <v>Not applicable</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406</v>
      </c>
      <c r="G62" s="1171"/>
      <c r="H62" s="1172"/>
      <c r="I62" s="705"/>
      <c r="J62" s="704"/>
      <c r="K62" s="664"/>
      <c r="L62" s="663"/>
      <c r="M62" s="716">
        <f>E62</f>
        <v>0</v>
      </c>
      <c r="N62" s="663"/>
      <c r="O62" s="663"/>
      <c r="P62" s="663"/>
      <c r="Q62" s="664" t="str">
        <f>F62</f>
        <v>Not applicable</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406</v>
      </c>
      <c r="G63" s="1224"/>
      <c r="H63" s="1225"/>
      <c r="I63" s="705"/>
      <c r="J63" s="704"/>
      <c r="K63" s="664"/>
      <c r="L63" s="663"/>
      <c r="M63" s="663"/>
      <c r="N63" s="663"/>
      <c r="O63" s="663"/>
      <c r="P63" s="663"/>
      <c r="Q63" s="664" t="str">
        <f>F63</f>
        <v>Not applicable</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641" t="s">
        <v>395</v>
      </c>
      <c r="E68" s="1641"/>
      <c r="F68" s="1023" t="s">
        <v>395</v>
      </c>
      <c r="G68" s="1023" t="s">
        <v>395</v>
      </c>
      <c r="H68" s="366"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641" t="s">
        <v>395</v>
      </c>
      <c r="E69" s="1641"/>
      <c r="F69" s="1023" t="s">
        <v>395</v>
      </c>
      <c r="G69" s="1023" t="s">
        <v>395</v>
      </c>
      <c r="H69" s="366" t="s">
        <v>399</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641" t="s">
        <v>399</v>
      </c>
      <c r="E70" s="1641"/>
      <c r="F70" s="1023" t="s">
        <v>395</v>
      </c>
      <c r="G70" s="1023" t="s">
        <v>395</v>
      </c>
      <c r="H70" s="366"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641" t="s">
        <v>399</v>
      </c>
      <c r="E71" s="1641"/>
      <c r="F71" s="1023" t="s">
        <v>395</v>
      </c>
      <c r="G71" s="1023" t="s">
        <v>395</v>
      </c>
      <c r="H71" s="366" t="s">
        <v>399</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641" t="s">
        <v>399</v>
      </c>
      <c r="E72" s="1641"/>
      <c r="F72" s="1023" t="s">
        <v>395</v>
      </c>
      <c r="G72" s="1023" t="s">
        <v>395</v>
      </c>
      <c r="H72" s="366" t="s">
        <v>399</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641" t="s">
        <v>395</v>
      </c>
      <c r="E73" s="1641"/>
      <c r="F73" s="1023" t="s">
        <v>395</v>
      </c>
      <c r="G73" s="1023" t="s">
        <v>395</v>
      </c>
      <c r="H73" s="366"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641" t="s">
        <v>399</v>
      </c>
      <c r="E74" s="1641"/>
      <c r="F74" s="1023" t="s">
        <v>395</v>
      </c>
      <c r="G74" s="1023" t="s">
        <v>395</v>
      </c>
      <c r="H74" s="366" t="s">
        <v>399</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641" t="s">
        <v>395</v>
      </c>
      <c r="E75" s="1641"/>
      <c r="F75" s="1023" t="s">
        <v>395</v>
      </c>
      <c r="G75" s="1023" t="s">
        <v>395</v>
      </c>
      <c r="H75" s="366" t="s">
        <v>399</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641" t="s">
        <v>399</v>
      </c>
      <c r="E76" s="1641"/>
      <c r="F76" s="1020" t="s">
        <v>399</v>
      </c>
      <c r="G76" s="1020" t="s">
        <v>399</v>
      </c>
      <c r="H76" s="366" t="s">
        <v>399</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641" t="s">
        <v>399</v>
      </c>
      <c r="E77" s="1641"/>
      <c r="F77" s="1020" t="s">
        <v>395</v>
      </c>
      <c r="G77" s="1020" t="s">
        <v>395</v>
      </c>
      <c r="H77" s="366" t="s">
        <v>399</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641" t="s">
        <v>399</v>
      </c>
      <c r="E78" s="1641"/>
      <c r="F78" s="1023" t="s">
        <v>395</v>
      </c>
      <c r="G78" s="1023" t="s">
        <v>395</v>
      </c>
      <c r="H78" s="366"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641"/>
      <c r="E79" s="1641"/>
      <c r="F79" s="1023"/>
      <c r="G79" s="1023"/>
      <c r="H79" s="366"/>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75.75" thickBot="1">
      <c r="A80" s="1183" t="s">
        <v>1553</v>
      </c>
      <c r="B80" s="1184"/>
      <c r="C80" s="1185"/>
      <c r="D80" s="1686" t="s">
        <v>762</v>
      </c>
      <c r="E80" s="1687"/>
      <c r="F80" s="1687"/>
      <c r="G80" s="1687"/>
      <c r="H80" s="1688"/>
      <c r="I80" s="686"/>
      <c r="J80" s="704"/>
      <c r="K80" s="664" t="str">
        <f>A80</f>
        <v>C2. Please note any comments about the commodities offered.</v>
      </c>
      <c r="L80" s="663"/>
      <c r="M80" s="663"/>
      <c r="N80" s="663"/>
      <c r="O80" s="664" t="str">
        <f>D80</f>
        <v>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469"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30.75" thickBot="1">
      <c r="A85" s="1244"/>
      <c r="B85" s="349" t="s">
        <v>1561</v>
      </c>
      <c r="C85" s="1024" t="s">
        <v>763</v>
      </c>
      <c r="D85" s="1689" t="s">
        <v>764</v>
      </c>
      <c r="E85" s="1690"/>
      <c r="F85" s="1021" t="s">
        <v>395</v>
      </c>
      <c r="G85" s="1269" t="s">
        <v>399</v>
      </c>
      <c r="H85" s="1475"/>
      <c r="I85" s="726"/>
      <c r="J85" s="714" t="str">
        <f>G85</f>
        <v>No</v>
      </c>
      <c r="K85" s="664" t="str">
        <f>B85</f>
        <v>a</v>
      </c>
      <c r="L85" s="663"/>
      <c r="M85" s="693">
        <f>E85</f>
        <v>0</v>
      </c>
      <c r="N85" s="663"/>
      <c r="O85" s="663"/>
      <c r="P85" s="663"/>
      <c r="Q85" s="663"/>
      <c r="R85" s="664"/>
      <c r="S85" s="664" t="str">
        <f>D85</f>
        <v>2013-2017</v>
      </c>
      <c r="T85" s="673"/>
      <c r="U85" s="673"/>
      <c r="V85" s="673"/>
      <c r="W85" s="674"/>
      <c r="X85" s="674"/>
      <c r="Y85" s="691"/>
      <c r="Z85" s="692"/>
      <c r="AA85" s="676"/>
      <c r="AB85" s="755"/>
    </row>
    <row r="86" spans="1:28" s="244" customFormat="1" ht="28.5" customHeight="1">
      <c r="A86" s="1180" t="s">
        <v>193</v>
      </c>
      <c r="B86" s="1181"/>
      <c r="C86" s="1181"/>
      <c r="D86" s="1181"/>
      <c r="E86" s="1181"/>
      <c r="F86" s="1656" t="s">
        <v>399</v>
      </c>
      <c r="G86" s="1684"/>
      <c r="H86" s="1685"/>
      <c r="I86" s="726"/>
      <c r="J86" s="714"/>
      <c r="K86" s="664"/>
      <c r="L86" s="663"/>
      <c r="M86" s="663"/>
      <c r="N86" s="663"/>
      <c r="O86" s="663"/>
      <c r="P86" s="663"/>
      <c r="Q86" s="665" t="str">
        <f>F86</f>
        <v>No</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615" t="s">
        <v>406</v>
      </c>
      <c r="F87" s="1616"/>
      <c r="G87" s="1616"/>
      <c r="H87" s="1617"/>
      <c r="I87" s="726"/>
      <c r="J87" s="714"/>
      <c r="K87" s="664"/>
      <c r="L87" s="663"/>
      <c r="M87" s="693"/>
      <c r="N87" s="693" t="str">
        <f>E87</f>
        <v>Not applicable</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615" t="s">
        <v>406</v>
      </c>
      <c r="F88" s="1616"/>
      <c r="G88" s="1616"/>
      <c r="H88" s="1617"/>
      <c r="I88" s="726"/>
      <c r="J88" s="714"/>
      <c r="K88" s="664"/>
      <c r="L88" s="663"/>
      <c r="M88" s="693"/>
      <c r="N88" s="693" t="str">
        <f>E88</f>
        <v>Not applicable</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350" t="s">
        <v>399</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ht="15" customHeight="1">
      <c r="A90" s="291"/>
      <c r="B90" s="1163" t="s">
        <v>1565</v>
      </c>
      <c r="C90" s="1163"/>
      <c r="D90" s="1598" t="s">
        <v>765</v>
      </c>
      <c r="E90" s="1599"/>
      <c r="F90" s="1599"/>
      <c r="G90" s="1599"/>
      <c r="H90" s="1600"/>
      <c r="I90" s="726"/>
      <c r="J90" s="714"/>
      <c r="K90" s="664" t="str">
        <f>B90</f>
        <v>a. If yes, describe the policies.</v>
      </c>
      <c r="L90" s="663"/>
      <c r="M90" s="663"/>
      <c r="N90" s="728"/>
      <c r="O90" s="665" t="str">
        <f>D90</f>
        <v>(Health products are exempt from taxes.)</v>
      </c>
      <c r="P90" s="664"/>
      <c r="Q90" s="663"/>
      <c r="R90" s="663"/>
      <c r="S90" s="663"/>
      <c r="T90" s="673"/>
      <c r="U90" s="673"/>
      <c r="V90" s="673"/>
      <c r="W90" s="674"/>
      <c r="X90" s="674"/>
      <c r="Y90" s="691"/>
      <c r="Z90" s="692"/>
      <c r="AA90" s="676"/>
    </row>
    <row r="91" spans="1:28" s="244" customFormat="1" ht="30" customHeight="1">
      <c r="A91" s="1179" t="s">
        <v>1566</v>
      </c>
      <c r="B91" s="1163"/>
      <c r="C91" s="1163"/>
      <c r="D91" s="1163"/>
      <c r="E91" s="1163"/>
      <c r="F91" s="1163"/>
      <c r="G91" s="1164"/>
      <c r="H91" s="350" t="s">
        <v>395</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ht="30">
      <c r="A92" s="291"/>
      <c r="B92" s="1163" t="s">
        <v>1565</v>
      </c>
      <c r="C92" s="1163"/>
      <c r="D92" s="1262" t="s">
        <v>766</v>
      </c>
      <c r="E92" s="1332"/>
      <c r="F92" s="1332"/>
      <c r="G92" s="1332"/>
      <c r="H92" s="1263"/>
      <c r="I92" s="726"/>
      <c r="J92" s="714"/>
      <c r="K92" s="664" t="str">
        <f>B92</f>
        <v>a. If yes, describe the policies.</v>
      </c>
      <c r="L92" s="663"/>
      <c r="M92" s="663"/>
      <c r="N92" s="728"/>
      <c r="O92" s="665" t="str">
        <f>D92</f>
        <v>In the private sector, contraceptives are distributed to clients at a very low cost (primarily by social marketing, PSI).</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414</v>
      </c>
      <c r="E95" s="1260"/>
      <c r="F95" s="1261"/>
      <c r="G95" s="1262" t="s">
        <v>414</v>
      </c>
      <c r="H95" s="1263"/>
      <c r="I95" s="733"/>
      <c r="J95" s="714" t="str">
        <f t="shared" si="3"/>
        <v>Community health worker</v>
      </c>
      <c r="K95" s="664"/>
      <c r="L95" s="663"/>
      <c r="M95" s="693"/>
      <c r="N95" s="663"/>
      <c r="O95" s="664"/>
      <c r="P95" s="664"/>
      <c r="Q95" s="663"/>
      <c r="R95" s="663"/>
      <c r="S95" s="663"/>
      <c r="T95" s="731" t="str">
        <f>D95</f>
        <v>Community health worker</v>
      </c>
      <c r="U95" s="732"/>
      <c r="V95" s="673"/>
      <c r="W95" s="674"/>
      <c r="X95" s="674"/>
      <c r="Y95" s="691"/>
      <c r="Z95" s="692"/>
      <c r="AA95" s="676"/>
    </row>
    <row r="96" spans="1:28" s="244" customFormat="1" ht="15" customHeight="1">
      <c r="A96" s="263"/>
      <c r="B96" s="221" t="s">
        <v>1572</v>
      </c>
      <c r="C96" s="218" t="s">
        <v>1573</v>
      </c>
      <c r="D96" s="1259" t="s">
        <v>441</v>
      </c>
      <c r="E96" s="1260"/>
      <c r="F96" s="1261"/>
      <c r="G96" s="1262" t="s">
        <v>453</v>
      </c>
      <c r="H96" s="1263"/>
      <c r="I96" s="733"/>
      <c r="J96" s="714" t="str">
        <f t="shared" si="3"/>
        <v>Auxiliary nurse</v>
      </c>
      <c r="K96" s="664"/>
      <c r="L96" s="663"/>
      <c r="M96" s="693"/>
      <c r="N96" s="663"/>
      <c r="O96" s="664"/>
      <c r="P96" s="664"/>
      <c r="Q96" s="663"/>
      <c r="R96" s="663"/>
      <c r="S96" s="663"/>
      <c r="T96" s="731" t="str">
        <f t="shared" ref="T96:T102" si="4">D96</f>
        <v>Nurse</v>
      </c>
      <c r="U96" s="732"/>
      <c r="V96" s="673"/>
      <c r="W96" s="674"/>
      <c r="X96" s="674"/>
      <c r="Y96" s="691"/>
      <c r="Z96" s="692"/>
      <c r="AA96" s="676"/>
    </row>
    <row r="97" spans="1:27" s="244" customFormat="1" ht="15" customHeight="1">
      <c r="A97" s="263"/>
      <c r="B97" s="221" t="s">
        <v>1574</v>
      </c>
      <c r="C97" s="218" t="s">
        <v>1575</v>
      </c>
      <c r="D97" s="1259" t="s">
        <v>441</v>
      </c>
      <c r="E97" s="1260"/>
      <c r="F97" s="1261"/>
      <c r="G97" s="1262" t="s">
        <v>405</v>
      </c>
      <c r="H97" s="1263"/>
      <c r="I97" s="733"/>
      <c r="J97" s="714" t="str">
        <f t="shared" si="3"/>
        <v>Don't know</v>
      </c>
      <c r="K97" s="664"/>
      <c r="L97" s="663"/>
      <c r="M97" s="693"/>
      <c r="N97" s="663"/>
      <c r="O97" s="664"/>
      <c r="P97" s="664"/>
      <c r="Q97" s="663"/>
      <c r="R97" s="663"/>
      <c r="S97" s="663"/>
      <c r="T97" s="731" t="str">
        <f t="shared" si="4"/>
        <v>Nurse</v>
      </c>
      <c r="U97" s="732"/>
      <c r="V97" s="673"/>
      <c r="W97" s="674"/>
      <c r="X97" s="674"/>
      <c r="Y97" s="691"/>
      <c r="Z97" s="692"/>
      <c r="AA97" s="676"/>
    </row>
    <row r="98" spans="1:27" s="244" customFormat="1" ht="15" customHeight="1">
      <c r="A98" s="263"/>
      <c r="B98" s="220" t="s">
        <v>1576</v>
      </c>
      <c r="C98" s="218" t="s">
        <v>1577</v>
      </c>
      <c r="D98" s="1259" t="s">
        <v>441</v>
      </c>
      <c r="E98" s="1260"/>
      <c r="F98" s="1261"/>
      <c r="G98" s="1262" t="s">
        <v>405</v>
      </c>
      <c r="H98" s="1263"/>
      <c r="I98" s="733"/>
      <c r="J98" s="714" t="str">
        <f t="shared" si="3"/>
        <v>Don't know</v>
      </c>
      <c r="K98" s="664"/>
      <c r="L98" s="663"/>
      <c r="M98" s="693"/>
      <c r="N98" s="663"/>
      <c r="O98" s="664"/>
      <c r="P98" s="664"/>
      <c r="Q98" s="663"/>
      <c r="R98" s="663"/>
      <c r="S98" s="663"/>
      <c r="T98" s="731" t="str">
        <f t="shared" si="4"/>
        <v>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414</v>
      </c>
      <c r="H99" s="1263"/>
      <c r="I99" s="733"/>
      <c r="J99" s="714" t="str">
        <f t="shared" si="3"/>
        <v>Community health worker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453</v>
      </c>
      <c r="E100" s="1260"/>
      <c r="F100" s="1261"/>
      <c r="G100" s="1262" t="s">
        <v>442</v>
      </c>
      <c r="H100" s="1263"/>
      <c r="I100" s="733"/>
      <c r="J100" s="714" t="str">
        <f t="shared" si="3"/>
        <v>Clinical Officer</v>
      </c>
      <c r="K100" s="664"/>
      <c r="L100" s="663"/>
      <c r="M100" s="693"/>
      <c r="N100" s="663"/>
      <c r="O100" s="664"/>
      <c r="P100" s="664"/>
      <c r="Q100" s="663"/>
      <c r="R100" s="663"/>
      <c r="S100" s="663"/>
      <c r="T100" s="731" t="str">
        <f t="shared" si="4"/>
        <v>Auxiliary nurse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414</v>
      </c>
      <c r="E102" s="1270"/>
      <c r="F102" s="1271"/>
      <c r="G102" s="1272" t="s">
        <v>405</v>
      </c>
      <c r="H102" s="1273"/>
      <c r="I102" s="733"/>
      <c r="J102" s="714" t="str">
        <f t="shared" si="3"/>
        <v>Don't know</v>
      </c>
      <c r="K102" s="664"/>
      <c r="L102" s="663"/>
      <c r="M102" s="693"/>
      <c r="N102" s="663"/>
      <c r="O102" s="664"/>
      <c r="P102" s="664"/>
      <c r="Q102" s="663"/>
      <c r="R102" s="663"/>
      <c r="S102" s="663"/>
      <c r="T102" s="731" t="str">
        <f t="shared" si="4"/>
        <v>Community health worker</v>
      </c>
      <c r="U102" s="732"/>
      <c r="V102" s="673"/>
      <c r="W102" s="674"/>
      <c r="X102" s="674"/>
      <c r="Y102" s="691"/>
      <c r="Z102" s="692"/>
      <c r="AA102" s="676"/>
    </row>
    <row r="103" spans="1:27" s="244" customFormat="1" ht="75">
      <c r="A103" s="1186" t="s">
        <v>1586</v>
      </c>
      <c r="B103" s="1274"/>
      <c r="C103" s="1275"/>
      <c r="D103" s="1276" t="s">
        <v>767</v>
      </c>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t="str">
        <f>D103</f>
        <v>There are no other policies that restrict who can sell or dispense contraceptive methods.</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635"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635"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30.75" thickBot="1">
      <c r="A108" s="355"/>
      <c r="B108" s="1265" t="s">
        <v>1592</v>
      </c>
      <c r="C108" s="1265"/>
      <c r="D108" s="756" t="s">
        <v>405</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656" t="s">
        <v>395</v>
      </c>
      <c r="H111" s="1657"/>
      <c r="I111" s="733"/>
      <c r="J111" s="714" t="str">
        <f>G111</f>
        <v>Yes</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656" t="s">
        <v>399</v>
      </c>
      <c r="H112" s="1657"/>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656" t="s">
        <v>395</v>
      </c>
      <c r="H113" s="1657"/>
      <c r="I113" s="733"/>
      <c r="J113" s="714" t="str">
        <f>G113</f>
        <v>Yes</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ht="15" customHeight="1">
      <c r="A114" s="291"/>
      <c r="B114" s="318"/>
      <c r="C114" s="319" t="s">
        <v>1597</v>
      </c>
      <c r="D114" s="1598" t="s">
        <v>768</v>
      </c>
      <c r="E114" s="1599"/>
      <c r="F114" s="1599"/>
      <c r="G114" s="1599"/>
      <c r="H114" s="1600"/>
      <c r="I114" s="733"/>
      <c r="J114" s="714"/>
      <c r="K114" s="664" t="str">
        <f>C114</f>
        <v>i. If yes, describe the exemptions.</v>
      </c>
      <c r="L114" s="663"/>
      <c r="M114" s="663"/>
      <c r="N114" s="728"/>
      <c r="O114" s="665" t="str">
        <f>D114</f>
        <v>For the poorest</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656" t="s">
        <v>395</v>
      </c>
      <c r="H116" s="1657"/>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656" t="s">
        <v>395</v>
      </c>
      <c r="H117" s="1657"/>
      <c r="I117" s="688"/>
      <c r="J117" s="714" t="str">
        <f t="shared" si="5"/>
        <v>Yes</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656" t="s">
        <v>395</v>
      </c>
      <c r="H118" s="1657"/>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656" t="s">
        <v>395</v>
      </c>
      <c r="H119" s="1657"/>
      <c r="I119" s="688"/>
      <c r="J119" s="714" t="str">
        <f t="shared" si="5"/>
        <v>Yes</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656" t="s">
        <v>395</v>
      </c>
      <c r="H120" s="1657"/>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656" t="s">
        <v>395</v>
      </c>
      <c r="H121" s="1657"/>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656" t="s">
        <v>395</v>
      </c>
      <c r="H122" s="1657"/>
      <c r="I122" s="688"/>
      <c r="J122" s="714" t="str">
        <f t="shared" si="5"/>
        <v>Yes</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656" t="s">
        <v>395</v>
      </c>
      <c r="H123" s="1657"/>
      <c r="I123" s="688"/>
      <c r="J123" s="714" t="str">
        <f t="shared" si="5"/>
        <v>Yes</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656" t="s">
        <v>395</v>
      </c>
      <c r="H124" s="1657"/>
      <c r="I124" s="688"/>
      <c r="J124" s="714" t="str">
        <f>G124</f>
        <v>Yes</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656" t="s">
        <v>399</v>
      </c>
      <c r="H125" s="1657"/>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678" t="s">
        <v>406</v>
      </c>
      <c r="G126" s="1679"/>
      <c r="H126" s="1680"/>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681">
        <v>2012</v>
      </c>
      <c r="G127" s="1682"/>
      <c r="H127" s="1683"/>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630" t="s">
        <v>769</v>
      </c>
      <c r="E128" s="1631"/>
      <c r="F128" s="1631"/>
      <c r="G128" s="1631"/>
      <c r="H128" s="1632"/>
      <c r="I128" s="688"/>
      <c r="J128" s="741"/>
      <c r="K128" s="664" t="str">
        <f>A128</f>
        <v xml:space="preserve">D11. Name of the list(s)
</v>
      </c>
      <c r="L128" s="664"/>
      <c r="M128" s="663"/>
      <c r="N128" s="663"/>
      <c r="O128" s="664" t="str">
        <f>D128</f>
        <v xml:space="preserve">National Essential Medicine List </v>
      </c>
      <c r="P128" s="663"/>
      <c r="Q128" s="742"/>
      <c r="R128" s="663"/>
      <c r="S128" s="679"/>
      <c r="T128" s="680"/>
      <c r="U128" s="680"/>
      <c r="V128" s="680"/>
      <c r="W128" s="681"/>
      <c r="X128" s="681"/>
      <c r="Y128" s="742"/>
      <c r="Z128" s="743"/>
      <c r="AA128" s="676"/>
    </row>
    <row r="129" spans="1:27" s="265" customFormat="1" ht="30">
      <c r="A129" s="1179" t="s">
        <v>1637</v>
      </c>
      <c r="B129" s="1163"/>
      <c r="C129" s="1164"/>
      <c r="D129" s="1630" t="s">
        <v>770</v>
      </c>
      <c r="E129" s="1631"/>
      <c r="F129" s="1631"/>
      <c r="G129" s="1631"/>
      <c r="H129" s="1632"/>
      <c r="I129" s="688"/>
      <c r="J129" s="741"/>
      <c r="K129" s="664" t="str">
        <f>A129</f>
        <v xml:space="preserve">D12. Notes about the list(s)
</v>
      </c>
      <c r="L129" s="664"/>
      <c r="M129" s="663"/>
      <c r="N129" s="663"/>
      <c r="O129" s="664" t="str">
        <f>D129</f>
        <v>The list was revised in May 2012.</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v>2007</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395</v>
      </c>
      <c r="H132" s="1225"/>
      <c r="I132" s="688"/>
      <c r="J132" s="714" t="str">
        <f>G132</f>
        <v>Yes</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399</v>
      </c>
      <c r="H133" s="1225"/>
      <c r="I133" s="688"/>
      <c r="J133" s="714" t="str">
        <f>G133</f>
        <v>No</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395</v>
      </c>
      <c r="H134" s="1225"/>
      <c r="I134" s="688"/>
      <c r="J134" s="714" t="str">
        <f>G134</f>
        <v>Yes</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399</v>
      </c>
      <c r="H135" s="1225"/>
      <c r="I135" s="688"/>
      <c r="J135" s="714" t="str">
        <f>G135</f>
        <v>No</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15.75" customHeight="1" thickBot="1">
      <c r="A136" s="291" t="s">
        <v>1617</v>
      </c>
      <c r="B136" s="1163" t="s">
        <v>1618</v>
      </c>
      <c r="C136" s="1164"/>
      <c r="D136" s="1236"/>
      <c r="E136" s="1237"/>
      <c r="F136" s="1237"/>
      <c r="G136" s="1237"/>
      <c r="H136" s="1238"/>
      <c r="I136" s="688"/>
      <c r="J136" s="741"/>
      <c r="K136" s="664" t="str">
        <f>B136</f>
        <v>f. Notes about the Poverty Reduction Strategy Paper</v>
      </c>
      <c r="L136" s="664"/>
      <c r="M136" s="663"/>
      <c r="N136" s="663"/>
      <c r="O136" s="664">
        <f>D136</f>
        <v>0</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405</v>
      </c>
      <c r="H138" s="1302"/>
      <c r="I138" s="686"/>
      <c r="J138" s="714" t="str">
        <f>G138</f>
        <v>Don't know</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399</v>
      </c>
      <c r="H140" s="1225"/>
      <c r="I140" s="686"/>
      <c r="J140" s="714" t="str">
        <f t="shared" ref="J140:J148" si="7">G140</f>
        <v>No</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399</v>
      </c>
      <c r="H141" s="1225"/>
      <c r="I141" s="686"/>
      <c r="J141" s="714" t="str">
        <f t="shared" si="7"/>
        <v>No</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399</v>
      </c>
      <c r="H142" s="1225"/>
      <c r="I142" s="686"/>
      <c r="J142" s="714" t="str">
        <f t="shared" si="7"/>
        <v>No</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399</v>
      </c>
      <c r="H143" s="1225"/>
      <c r="I143" s="686"/>
      <c r="J143" s="714" t="str">
        <f t="shared" si="7"/>
        <v>No</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399</v>
      </c>
      <c r="H146" s="1225"/>
      <c r="I146" s="686"/>
      <c r="J146" s="714" t="str">
        <f t="shared" si="7"/>
        <v>No</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405</v>
      </c>
      <c r="H147" s="1225"/>
      <c r="I147" s="686"/>
      <c r="J147" s="714" t="str">
        <f t="shared" si="7"/>
        <v>Don't know</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406</v>
      </c>
      <c r="H148" s="1225"/>
      <c r="I148" s="686"/>
      <c r="J148" s="714" t="str">
        <f t="shared" si="7"/>
        <v>Not applicable</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316" t="s">
        <v>771</v>
      </c>
      <c r="G149" s="1676"/>
      <c r="H149" s="1677"/>
      <c r="I149" s="686"/>
      <c r="J149" s="714"/>
      <c r="K149" s="664"/>
      <c r="L149" s="663"/>
      <c r="M149" s="664"/>
      <c r="N149" s="663"/>
      <c r="O149" s="663"/>
      <c r="P149" s="663"/>
      <c r="Q149" s="664" t="str">
        <f>F149</f>
        <v>01/13-05/13</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772</v>
      </c>
      <c r="G150" s="1171"/>
      <c r="H150" s="1172"/>
      <c r="I150" s="686"/>
      <c r="J150" s="714"/>
      <c r="K150" s="664"/>
      <c r="L150" s="664"/>
      <c r="M150" s="663"/>
      <c r="N150" s="663"/>
      <c r="O150" s="663"/>
      <c r="P150" s="663"/>
      <c r="Q150" s="664" t="str">
        <f>F150</f>
        <v>Periodic physical inventory</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405</v>
      </c>
      <c r="H152" s="1312"/>
      <c r="I152" s="686"/>
      <c r="J152" s="714" t="str">
        <f>G152</f>
        <v>Don't know</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59" t="s">
        <v>399</v>
      </c>
      <c r="H153" s="1331"/>
      <c r="I153" s="686"/>
      <c r="J153" s="670" t="str">
        <f>G153</f>
        <v>No</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45.75" thickBot="1">
      <c r="A154" s="1303" t="s">
        <v>1641</v>
      </c>
      <c r="B154" s="1304"/>
      <c r="C154" s="1305"/>
      <c r="D154" s="1306" t="s">
        <v>773</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A logistics management information system (LIMS) and management tools have been established but this sytem is not working well; the system must be strengthened at all levels.</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xr:uid="{00000000-0002-0000-1300-000000000000}">
      <formula1>$N$1:$N$2</formula1>
    </dataValidation>
    <dataValidation type="list" allowBlank="1" showInputMessage="1" showErrorMessage="1" error="Please choose from the dropdown list." sqref="F61:H61" xr:uid="{00000000-0002-0000-1300-000001000000}">
      <formula1>$R$1:$R$6</formula1>
    </dataValidation>
    <dataValidation type="list" allowBlank="1" showInputMessage="1" showErrorMessage="1" errorTitle="Choose from dropdown" error="Please choose from the dropdown list." prompt="Please select from the dropdown list." sqref="G138 D15 D68" xr:uid="{00000000-0002-0000-13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1300-000003000000}">
      <formula1>$W$1:$W$4</formula1>
    </dataValidation>
    <dataValidation type="list" allowBlank="1" showErrorMessage="1" error="Please choose from the dropdown list." sqref="H38" xr:uid="{00000000-0002-0000-1300-000004000000}">
      <formula1>$W$1:$W$3</formula1>
    </dataValidation>
    <dataValidation type="list" allowBlank="1" showInputMessage="1" showErrorMessage="1" error="Please choose from the dropdown list." sqref="H24" xr:uid="{00000000-0002-0000-1300-000005000000}">
      <formula1>$O$1:$O$6</formula1>
    </dataValidation>
    <dataValidation type="list" allowBlank="1" showInputMessage="1" showErrorMessage="1" errorTitle="Choose from dropdown" error="Please choose from the dropdown list." prompt="Please select from the dropdown list." sqref="H12 H82" xr:uid="{00000000-0002-0000-1300-000006000000}">
      <formula1>$W$1:$W$3</formula1>
    </dataValidation>
    <dataValidation type="list" allowBlank="1" showInputMessage="1" showErrorMessage="1" error="Please choose from the dropdown list." sqref="H31:H32 D41 D43 D49 D51:D52 F85:H86 H89 H91 D106:D108 F59 G116:H125" xr:uid="{00000000-0002-0000-1300-000007000000}">
      <formula1>$W$1:$W$3</formula1>
    </dataValidation>
    <dataValidation type="list" allowBlank="1" showInputMessage="1" showErrorMessage="1" errorTitle="Choose from dropdown" error="Please choose from the dropdown list." sqref="H28" xr:uid="{00000000-0002-0000-1300-000008000000}">
      <formula1>$Y$1:$Y$13</formula1>
    </dataValidation>
    <dataValidation type="list" allowBlank="1" showErrorMessage="1" errorTitle="Choose from dropdown" error="Please choose from the dropdown list." sqref="F28" xr:uid="{00000000-0002-0000-1300-000009000000}">
      <formula1>$Y$1:$Y$13</formula1>
    </dataValidation>
    <dataValidation type="list" allowBlank="1" prompt="Please choose from the dropdown if possible. If you cannot find a cadre that fits what you are looking for, you may write it in." sqref="D96:H102" xr:uid="{00000000-0002-0000-1300-00000A000000}">
      <formula1>$Q$1:$Q$9</formula1>
    </dataValidation>
    <dataValidation type="list" allowBlank="1" showInputMessage="1" prompt="Please select from the dropdown list if possible. If you cannot find a provider cadre that fits, you may write it in." sqref="D95:H95" xr:uid="{00000000-0002-0000-1300-00000B000000}">
      <formula1>$Q$1:$Q$9</formula1>
    </dataValidation>
  </dataValidations>
  <hyperlinks>
    <hyperlink ref="A5" location="Introduction!A1" display="To jump to the Introduction sheet, click here." xr:uid="{00000000-0004-0000-1300-000000000000}"/>
  </hyperlinks>
  <pageMargins left="1.2" right="0.7" top="0.75" bottom="0.75" header="0.3" footer="0.3"/>
  <pageSetup scale="50" fitToHeight="4" orientation="portrait" r:id="rId1"/>
  <rowBreaks count="1" manualBreakCount="1">
    <brk id="92" max="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1755</v>
      </c>
      <c r="B8" s="1168"/>
      <c r="C8" s="1168"/>
      <c r="D8" s="1169"/>
      <c r="E8" s="1169"/>
      <c r="F8" s="283"/>
      <c r="G8" s="1169"/>
      <c r="H8" s="1169"/>
      <c r="I8" s="6"/>
      <c r="J8" s="39"/>
      <c r="K8" s="630" t="str">
        <f>A8</f>
        <v>Country: Haiti</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692" t="s">
        <v>1756</v>
      </c>
      <c r="E13" s="1693"/>
      <c r="F13" s="1693"/>
      <c r="G13" s="1693"/>
      <c r="H13" s="1694"/>
      <c r="I13" s="6"/>
      <c r="J13" s="25"/>
      <c r="K13" s="7" t="str">
        <f>B13</f>
        <v>a. What is the name of the committee?</v>
      </c>
      <c r="L13" s="31" t="str">
        <f>D13</f>
        <v>Comité Technique en Santé de la Reproduction (Reproductive Health Technical Committee - RHTC)</v>
      </c>
      <c r="M13" s="21"/>
      <c r="N13" s="21"/>
      <c r="O13" s="24" t="str">
        <f>D13</f>
        <v>Comité Technique en Santé de la Reproduction (Reproductive Health Technical Committee - RHTC)</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6"/>
      <c r="J15" s="25"/>
      <c r="K15" s="7" t="str">
        <f t="shared" ref="K15:K23" si="0">B15</f>
        <v>a. Social marketing</v>
      </c>
      <c r="L15" s="21"/>
      <c r="M15" s="21"/>
      <c r="N15" s="21"/>
      <c r="O15" s="7"/>
      <c r="P15" s="21"/>
      <c r="Q15" s="7" t="str">
        <f t="shared" ref="Q15:Q23" si="1">F15</f>
        <v>Population Services International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1757</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PROFAMIL (IPPF affiliate), Management Sciences for Health (MSH), Jhpiego, Foundation for Reproductive Health and Family Education (FOSREF)</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479</v>
      </c>
      <c r="G18" s="1317"/>
      <c r="H18" s="1318"/>
      <c r="I18" s="6"/>
      <c r="J18" s="25"/>
      <c r="K18" s="7" t="str">
        <f t="shared" si="0"/>
        <v>d. Donors</v>
      </c>
      <c r="L18" s="21"/>
      <c r="M18" s="21"/>
      <c r="N18" s="21"/>
      <c r="O18" s="7"/>
      <c r="P18" s="21"/>
      <c r="Q18" s="7" t="str">
        <f t="shared" si="1"/>
        <v>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777</v>
      </c>
      <c r="G19" s="1317"/>
      <c r="H19" s="1318"/>
      <c r="I19" s="6"/>
      <c r="J19" s="25"/>
      <c r="K19" s="7" t="str">
        <f t="shared" si="0"/>
        <v>e. UN agencies</v>
      </c>
      <c r="L19" s="21"/>
      <c r="M19" s="21"/>
      <c r="N19" s="21"/>
      <c r="O19" s="7"/>
      <c r="P19" s="21"/>
      <c r="Q19" s="7" t="str">
        <f t="shared" si="1"/>
        <v>UNFPA, UNICEF</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778</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MoH Department of Family Health (Chair), Directorate of Pharmacy</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399</v>
      </c>
      <c r="E21" s="292" t="s">
        <v>1475</v>
      </c>
      <c r="F21" s="1170"/>
      <c r="G21" s="1171"/>
      <c r="H21" s="1172"/>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c r="A22" s="291"/>
      <c r="B22" s="1177" t="s">
        <v>1476</v>
      </c>
      <c r="C22" s="1177"/>
      <c r="D22" s="988" t="s">
        <v>399</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988" t="s">
        <v>399</v>
      </c>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539</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779</v>
      </c>
      <c r="G26" s="296" t="s">
        <v>1482</v>
      </c>
      <c r="H26" s="372" t="s">
        <v>780</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781</v>
      </c>
      <c r="G28" s="298" t="s">
        <v>1485</v>
      </c>
      <c r="H28" s="299" t="s">
        <v>782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4143468</v>
      </c>
      <c r="H29" s="1194"/>
      <c r="I29" s="10"/>
      <c r="J29" s="39">
        <f>G29</f>
        <v>4143468</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5">
      <c r="A30" s="1179" t="s">
        <v>1487</v>
      </c>
      <c r="B30" s="1163"/>
      <c r="C30" s="1163"/>
      <c r="D30" s="1163"/>
      <c r="E30" s="300" t="s">
        <v>445</v>
      </c>
      <c r="F30" s="301" t="s">
        <v>1488</v>
      </c>
      <c r="G30" s="1195" t="s">
        <v>783</v>
      </c>
      <c r="H30" s="1196"/>
      <c r="I30" s="10"/>
      <c r="J30" s="39" t="str">
        <f>G30</f>
        <v xml:space="preserve">Chaired by MoH. Other participants: USAID, UNFPA, PAHO, MSH LMS, PSI (last two are USAID funded projects)
</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08" t="s">
        <v>445</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445</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399</v>
      </c>
      <c r="E41" s="307">
        <v>0</v>
      </c>
      <c r="F41" s="308" t="s">
        <v>445</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08" t="s">
        <v>445</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395</v>
      </c>
      <c r="E49" s="307">
        <v>3799427</v>
      </c>
      <c r="F49" s="308" t="s">
        <v>445</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759</v>
      </c>
      <c r="E50" s="1209"/>
      <c r="F50" s="1209"/>
      <c r="G50" s="1209"/>
      <c r="H50" s="1210"/>
      <c r="I50" s="260"/>
      <c r="J50" s="26"/>
      <c r="K50" s="7" t="str">
        <f>C50</f>
        <v xml:space="preserve">i. Specify source(s) of in-kind donations </v>
      </c>
      <c r="L50" s="21"/>
      <c r="M50" s="21"/>
      <c r="N50" s="21"/>
      <c r="O50" s="24" t="str">
        <f>D50</f>
        <v>USAID and UNFPA</v>
      </c>
      <c r="P50" s="21"/>
      <c r="Q50" s="21"/>
      <c r="R50" s="21"/>
      <c r="S50" s="21"/>
      <c r="T50" s="16"/>
      <c r="U50" s="16"/>
      <c r="V50" s="16"/>
      <c r="W50" s="44"/>
      <c r="X50" s="44"/>
      <c r="Y50" s="45"/>
      <c r="Z50" s="52"/>
      <c r="AA50"/>
    </row>
    <row r="51" spans="1:27" s="244" customFormat="1">
      <c r="A51" s="303"/>
      <c r="B51" s="1163" t="s">
        <v>1521</v>
      </c>
      <c r="C51" s="1164"/>
      <c r="D51" s="1037" t="s">
        <v>395</v>
      </c>
      <c r="E51" s="307">
        <v>237380</v>
      </c>
      <c r="F51" s="308" t="s">
        <v>445</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08" t="s">
        <v>445</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4036807</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0.9742580369873739</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s="61"/>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60">
      <c r="A64" s="1179" t="s">
        <v>1534</v>
      </c>
      <c r="B64" s="1163"/>
      <c r="C64" s="1164"/>
      <c r="D64" s="1170" t="s">
        <v>784</v>
      </c>
      <c r="E64" s="1171"/>
      <c r="F64" s="1171"/>
      <c r="G64" s="1171"/>
      <c r="H64" s="1172"/>
      <c r="I64" s="6"/>
      <c r="J64" s="26"/>
      <c r="K64" s="7" t="str">
        <f>A64</f>
        <v xml:space="preserve">B15. Please note any additional comments about finance and procurement.
</v>
      </c>
      <c r="L64" s="21"/>
      <c r="M64" s="21"/>
      <c r="N64" s="21"/>
      <c r="O64" s="7" t="str">
        <f>D64</f>
        <v>The Government of Haiti in its budget has a line item for procurement of contraceptive products. However, in GoH budget, it is customary to indicate that there is no such line item when it has not been funded, which is the case for the contraceptive line item.</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399</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395</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30.75" thickBot="1">
      <c r="A85" s="1244"/>
      <c r="B85" s="349" t="s">
        <v>1561</v>
      </c>
      <c r="C85" s="1017" t="s">
        <v>1758</v>
      </c>
      <c r="D85" s="1473" t="s">
        <v>786</v>
      </c>
      <c r="E85" s="1474"/>
      <c r="F85" s="987" t="s">
        <v>395</v>
      </c>
      <c r="G85" s="1269" t="s">
        <v>395</v>
      </c>
      <c r="H85" s="1475"/>
      <c r="I85" s="13"/>
      <c r="J85" s="30" t="str">
        <f>G85</f>
        <v>Yes</v>
      </c>
      <c r="K85" s="7" t="str">
        <f>B85</f>
        <v>a</v>
      </c>
      <c r="L85" s="21"/>
      <c r="M85" s="31">
        <f>E85</f>
        <v>0</v>
      </c>
      <c r="N85" s="21"/>
      <c r="O85" s="21"/>
      <c r="P85" s="21"/>
      <c r="Q85" s="21"/>
      <c r="R85" s="7"/>
      <c r="S85" s="7" t="str">
        <f>D85</f>
        <v>2 years</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787</v>
      </c>
      <c r="F87" s="1332"/>
      <c r="G87" s="1332"/>
      <c r="H87" s="1263"/>
      <c r="I87" s="13"/>
      <c r="J87" s="30"/>
      <c r="K87" s="7"/>
      <c r="L87" s="21"/>
      <c r="M87" s="31"/>
      <c r="N87" s="31" t="str">
        <f>E87</f>
        <v>Commercial sector only</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405</v>
      </c>
      <c r="F88" s="1332"/>
      <c r="G88" s="1332"/>
      <c r="H88" s="1263"/>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262" t="s">
        <v>788</v>
      </c>
      <c r="E92" s="1332"/>
      <c r="F92" s="1332"/>
      <c r="G92" s="1332"/>
      <c r="H92" s="1263"/>
      <c r="I92" s="13"/>
      <c r="J92" s="30"/>
      <c r="K92" s="7" t="str">
        <f>B92</f>
        <v>a. If yes, describe the policies.</v>
      </c>
      <c r="L92" s="21"/>
      <c r="M92" s="21"/>
      <c r="N92" s="23"/>
      <c r="O92" s="24" t="str">
        <f>D92</f>
        <v>The Family Planning Norms Manual describing how to provide FP services</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453</v>
      </c>
      <c r="H95" s="1263"/>
      <c r="I95" s="12"/>
      <c r="J95" s="30" t="str">
        <f t="shared" si="3"/>
        <v>Auxiliary 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453</v>
      </c>
      <c r="H96" s="1263"/>
      <c r="I96" s="12"/>
      <c r="J96" s="30" t="str">
        <f t="shared" si="3"/>
        <v>Auxiliary nurse</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441</v>
      </c>
      <c r="E97" s="1260"/>
      <c r="F97" s="1261"/>
      <c r="G97" s="1262" t="s">
        <v>441</v>
      </c>
      <c r="H97" s="1263"/>
      <c r="I97" s="12"/>
      <c r="J97" s="30" t="str">
        <f t="shared" si="3"/>
        <v>Nurse</v>
      </c>
      <c r="K97" s="7"/>
      <c r="L97" s="21"/>
      <c r="M97" s="31"/>
      <c r="N97" s="21"/>
      <c r="O97" s="7"/>
      <c r="P97" s="7"/>
      <c r="Q97" s="21"/>
      <c r="R97" s="21"/>
      <c r="S97" s="21"/>
      <c r="T97" s="209" t="str">
        <f t="shared" si="4"/>
        <v>Nurse</v>
      </c>
      <c r="U97" s="51"/>
      <c r="V97" s="16"/>
      <c r="W97" s="44"/>
      <c r="X97" s="44"/>
      <c r="Y97" s="45"/>
      <c r="Z97" s="52"/>
      <c r="AA97"/>
    </row>
    <row r="98" spans="1:27" s="244" customFormat="1" ht="15" customHeight="1">
      <c r="A98" s="263"/>
      <c r="B98" s="220" t="s">
        <v>1576</v>
      </c>
      <c r="C98" s="218" t="s">
        <v>1577</v>
      </c>
      <c r="D98" s="1259" t="s">
        <v>415</v>
      </c>
      <c r="E98" s="1260"/>
      <c r="F98" s="1261"/>
      <c r="G98" s="1262" t="s">
        <v>415</v>
      </c>
      <c r="H98" s="1263"/>
      <c r="I98" s="12"/>
      <c r="J98" s="30" t="str">
        <f t="shared" si="3"/>
        <v>Doctor</v>
      </c>
      <c r="K98" s="7"/>
      <c r="L98" s="21"/>
      <c r="M98" s="31"/>
      <c r="N98" s="21"/>
      <c r="O98" s="7"/>
      <c r="P98" s="7"/>
      <c r="Q98" s="21"/>
      <c r="R98" s="21"/>
      <c r="S98" s="21"/>
      <c r="T98" s="209" t="str">
        <f t="shared" si="4"/>
        <v>Doctor</v>
      </c>
      <c r="U98" s="51"/>
      <c r="V98" s="16"/>
      <c r="W98" s="44"/>
      <c r="X98" s="44"/>
      <c r="Y98" s="45"/>
      <c r="Z98" s="52"/>
      <c r="AA98"/>
    </row>
    <row r="99" spans="1:27" s="244" customFormat="1" ht="15" customHeight="1">
      <c r="A99" s="263"/>
      <c r="B99" s="221" t="s">
        <v>1578</v>
      </c>
      <c r="C99" s="218" t="s">
        <v>1579</v>
      </c>
      <c r="D99" s="1259" t="s">
        <v>414</v>
      </c>
      <c r="E99" s="1260"/>
      <c r="F99" s="1261"/>
      <c r="G99" s="1262" t="s">
        <v>453</v>
      </c>
      <c r="H99" s="1263"/>
      <c r="I99" s="12"/>
      <c r="J99" s="30" t="str">
        <f t="shared" si="3"/>
        <v>Auxiliary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414</v>
      </c>
      <c r="E100" s="1260"/>
      <c r="F100" s="1261"/>
      <c r="G100" s="1262" t="s">
        <v>453</v>
      </c>
      <c r="H100" s="1263"/>
      <c r="I100" s="12"/>
      <c r="J100" s="30" t="str">
        <f t="shared" si="3"/>
        <v>Auxiliary nurse</v>
      </c>
      <c r="K100" s="7"/>
      <c r="L100" s="21"/>
      <c r="M100" s="31"/>
      <c r="N100" s="21"/>
      <c r="O100" s="7"/>
      <c r="P100" s="7"/>
      <c r="Q100" s="21"/>
      <c r="R100" s="21"/>
      <c r="S100" s="21"/>
      <c r="T100" s="209" t="str">
        <f t="shared" si="4"/>
        <v>Community health worker</v>
      </c>
      <c r="U100" s="51"/>
      <c r="V100" s="16"/>
      <c r="W100" s="44"/>
      <c r="X100" s="44"/>
      <c r="Y100" s="45"/>
      <c r="Z100" s="52"/>
      <c r="AA100"/>
    </row>
    <row r="101" spans="1:27" s="244" customFormat="1" ht="15" customHeight="1">
      <c r="A101" s="263"/>
      <c r="B101" s="221" t="s">
        <v>1582</v>
      </c>
      <c r="C101" s="218" t="s">
        <v>1583</v>
      </c>
      <c r="D101" s="1259" t="s">
        <v>527</v>
      </c>
      <c r="E101" s="1260"/>
      <c r="F101" s="1261"/>
      <c r="G101" s="1262" t="s">
        <v>527</v>
      </c>
      <c r="H101" s="1263"/>
      <c r="I101" s="12"/>
      <c r="J101" s="30" t="str">
        <f t="shared" si="3"/>
        <v>Midwife</v>
      </c>
      <c r="K101" s="7"/>
      <c r="L101" s="21"/>
      <c r="M101" s="31"/>
      <c r="N101" s="21"/>
      <c r="O101" s="7"/>
      <c r="P101" s="7"/>
      <c r="Q101" s="21"/>
      <c r="R101" s="21"/>
      <c r="S101" s="21"/>
      <c r="T101" s="209" t="str">
        <f t="shared" si="4"/>
        <v>Midwife</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453</v>
      </c>
      <c r="H102" s="1273"/>
      <c r="I102" s="12"/>
      <c r="J102" s="30" t="str">
        <f t="shared" si="3"/>
        <v>Auxiliary nurse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t="s">
        <v>789</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The Family Planning Norms Manual describes which provider cadre is allowed to dispense the contraceptive methods. It does not however provide indications on who can sell them. For example, pharmacists are allowed to sell injectables, but not administer them.</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395</v>
      </c>
      <c r="H111" s="1331"/>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395</v>
      </c>
      <c r="H113" s="1331"/>
      <c r="I113" s="12"/>
      <c r="J113" s="30" t="str">
        <f>G113</f>
        <v>Yes</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790</v>
      </c>
      <c r="E114" s="1332"/>
      <c r="F114" s="1332"/>
      <c r="G114" s="1332"/>
      <c r="H114" s="1263"/>
      <c r="I114" s="12"/>
      <c r="J114" s="30"/>
      <c r="K114" s="7" t="str">
        <f>C114</f>
        <v>i. If yes, describe the exemptions.</v>
      </c>
      <c r="L114" s="21"/>
      <c r="M114" s="21"/>
      <c r="N114" s="23"/>
      <c r="O114" s="24" t="str">
        <f>D114</f>
        <v>Fees are waived for people who cannot afford the services.</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395</v>
      </c>
      <c r="H124" s="1331"/>
      <c r="I124" s="33"/>
      <c r="J124" s="30" t="str">
        <f>G124</f>
        <v>Yes</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791</v>
      </c>
      <c r="E128" s="1317"/>
      <c r="F128" s="1317"/>
      <c r="G128" s="1317"/>
      <c r="H128" s="1318"/>
      <c r="I128" s="33"/>
      <c r="J128" s="20"/>
      <c r="K128" s="7" t="str">
        <f>A128</f>
        <v xml:space="preserve">D11. Name of the list(s)
</v>
      </c>
      <c r="L128" s="7"/>
      <c r="M128" s="21"/>
      <c r="N128" s="21"/>
      <c r="O128" s="7" t="str">
        <f>D128</f>
        <v xml:space="preserve">The National List of Essential Medicines has been finalized and the first edition was made available in May 2012. </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2008</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792</v>
      </c>
      <c r="E136" s="1237"/>
      <c r="F136" s="1237"/>
      <c r="G136" s="1237"/>
      <c r="H136" s="1238"/>
      <c r="I136" s="33"/>
      <c r="J136" s="20"/>
      <c r="K136" s="7" t="str">
        <f>B136</f>
        <v>f. Notes about the Poverty Reduction Strategy Paper</v>
      </c>
      <c r="L136" s="7"/>
      <c r="M136" s="21"/>
      <c r="N136" s="21"/>
      <c r="O136" s="7" t="str">
        <f>D136</f>
        <v>One of the objectives under health is to increase the rate of contraceptive use. Strengthening of health facilities' capacity to provide family planning services is also mentioned.</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793</v>
      </c>
      <c r="G150" s="1171"/>
      <c r="H150" s="1172"/>
      <c r="I150" s="6"/>
      <c r="J150" s="30"/>
      <c r="K150" s="7"/>
      <c r="L150" s="7"/>
      <c r="M150" s="21"/>
      <c r="N150" s="21"/>
      <c r="O150" s="21"/>
      <c r="P150" s="21"/>
      <c r="Q150" s="7" t="str">
        <f>F150</f>
        <v>PAHO</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165.75" thickBot="1">
      <c r="A154" s="1303" t="s">
        <v>1641</v>
      </c>
      <c r="B154" s="1304"/>
      <c r="C154" s="1305"/>
      <c r="D154" s="1306" t="s">
        <v>1759</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1400-000000000000}">
      <formula1>$N$1:$N$2</formula1>
    </dataValidation>
    <dataValidation type="list" allowBlank="1" showInputMessage="1" showErrorMessage="1" error="Please choose from the dropdown list." sqref="F61:H61" xr:uid="{00000000-0002-0000-1400-000001000000}">
      <formula1>$R$1:$R$6</formula1>
    </dataValidation>
    <dataValidation type="list" allowBlank="1" showInputMessage="1" showErrorMessage="1" errorTitle="Choose from dropdown" error="Please choose from the dropdown list." prompt="Please select from the dropdown list." sqref="G138 D15 D68" xr:uid="{00000000-0002-0000-14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1400-000003000000}">
      <formula1>$W$1:$W$4</formula1>
    </dataValidation>
    <dataValidation type="list" allowBlank="1" showErrorMessage="1" error="Please choose from the dropdown list." sqref="H38" xr:uid="{00000000-0002-0000-1400-000004000000}">
      <formula1>$W$1:$W$3</formula1>
    </dataValidation>
    <dataValidation type="list" allowBlank="1" showInputMessage="1" showErrorMessage="1" error="Please choose from the dropdown list." sqref="H24" xr:uid="{00000000-0002-0000-1400-000005000000}">
      <formula1>$O$1:$O$6</formula1>
    </dataValidation>
    <dataValidation type="list" allowBlank="1" showInputMessage="1" showErrorMessage="1" errorTitle="Choose from dropdown" error="Please choose from the dropdown list." prompt="Please select from the dropdown list." sqref="H12 H82" xr:uid="{00000000-0002-0000-1400-000006000000}">
      <formula1>$W$1:$W$3</formula1>
    </dataValidation>
    <dataValidation type="list" allowBlank="1" showInputMessage="1" showErrorMessage="1" error="Please choose from the dropdown list." sqref="H31:H32 D41 D43 D49 D51:D52 F85:H86 H89 H91 D106:D108 F59 G116:H125" xr:uid="{00000000-0002-0000-1400-000007000000}">
      <formula1>$W$1:$W$3</formula1>
    </dataValidation>
    <dataValidation type="list" allowBlank="1" showInputMessage="1" showErrorMessage="1" errorTitle="Choose from dropdown" error="Please choose from the dropdown list." sqref="H28" xr:uid="{00000000-0002-0000-1400-000008000000}">
      <formula1>$Y$1:$Y$13</formula1>
    </dataValidation>
    <dataValidation type="list" allowBlank="1" showErrorMessage="1" errorTitle="Choose from dropdown" error="Please choose from the dropdown list." sqref="F28" xr:uid="{00000000-0002-0000-1400-000009000000}">
      <formula1>$Y$1:$Y$13</formula1>
    </dataValidation>
    <dataValidation type="list" allowBlank="1" prompt="Please choose from the dropdown if possible. If you cannot find a cadre that fits what you are looking for, you may write it in." sqref="D96:H102" xr:uid="{00000000-0002-0000-1400-00000A000000}">
      <formula1>$Q$1:$Q$9</formula1>
    </dataValidation>
    <dataValidation type="list" allowBlank="1" showInputMessage="1" prompt="Please select from the dropdown list if possible. If you cannot find a provider cadre that fits, you may write it in." sqref="D95:H95" xr:uid="{00000000-0002-0000-1400-00000B000000}">
      <formula1>$Q$1:$Q$9</formula1>
    </dataValidation>
  </dataValidations>
  <hyperlinks>
    <hyperlink ref="A5" location="Introduction!A1" display="To jump to the Introduction sheet, click here." xr:uid="{00000000-0004-0000-1400-000000000000}"/>
  </hyperlinks>
  <pageMargins left="1.2" right="0.7" top="0.75" bottom="0.75" header="0.3" footer="0.3"/>
  <pageSetup scale="56" fitToHeight="5" orientation="portrait" r:id="rId1"/>
  <rowBreaks count="1" manualBreakCount="1">
    <brk id="102" max="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1169"/>
      <c r="H7" s="1169"/>
      <c r="I7" s="677"/>
      <c r="J7" s="670"/>
      <c r="N7" s="664"/>
      <c r="Q7" s="207" t="s">
        <v>415</v>
      </c>
      <c r="T7" s="684"/>
      <c r="X7" s="777" t="str">
        <f>A7</f>
        <v>Contraceptive Security (CS) Indicators Data, 2013</v>
      </c>
      <c r="Y7" s="682" t="s">
        <v>481</v>
      </c>
    </row>
    <row r="8" spans="1:134" ht="37.5" customHeight="1">
      <c r="A8" s="1601" t="s">
        <v>1760</v>
      </c>
      <c r="B8" s="1168"/>
      <c r="C8" s="1168"/>
      <c r="D8" s="1169"/>
      <c r="E8" s="1169"/>
      <c r="F8" s="283"/>
      <c r="G8" s="1169"/>
      <c r="H8" s="1169"/>
      <c r="I8" s="686"/>
      <c r="J8" s="670"/>
      <c r="K8" s="780" t="str">
        <f>A8</f>
        <v>Country: Honduras</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99"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ht="45">
      <c r="A13" s="288"/>
      <c r="B13" s="1163" t="s">
        <v>1462</v>
      </c>
      <c r="C13" s="1164"/>
      <c r="D13" s="1262" t="s">
        <v>1761</v>
      </c>
      <c r="E13" s="1332"/>
      <c r="F13" s="1332"/>
      <c r="G13" s="1332"/>
      <c r="H13" s="1263"/>
      <c r="I13" s="686"/>
      <c r="J13" s="671"/>
      <c r="K13" s="664" t="str">
        <f>B13</f>
        <v>a. What is the name of the committee?</v>
      </c>
      <c r="L13" s="693" t="str">
        <f>D13</f>
        <v>Comité Interinstitucional de Disponibilidad Asegurada de Insumos Anticonceptivos (CIDAIA) - Inter-institutional Committee for Contraceptive Security</v>
      </c>
      <c r="M13" s="663"/>
      <c r="N13" s="663"/>
      <c r="O13" s="665" t="str">
        <f>D13</f>
        <v>Comité Interinstitucional de Disponibilidad Asegurada de Insumos Anticonceptivos (CIDAIA) - Inter-institutional Committee for Contraceptive Security</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796</v>
      </c>
      <c r="G15" s="1317"/>
      <c r="H15" s="1318"/>
      <c r="I15" s="686"/>
      <c r="J15" s="671"/>
      <c r="K15" s="664" t="str">
        <f t="shared" ref="K15:K23" si="0">B15</f>
        <v>a. Social marketing</v>
      </c>
      <c r="L15" s="663"/>
      <c r="M15" s="663"/>
      <c r="N15" s="663"/>
      <c r="O15" s="664"/>
      <c r="P15" s="663"/>
      <c r="Q15" s="664" t="str">
        <f t="shared" ref="Q15:Q23" si="1">F15</f>
        <v>PSI/PASMO (Population Services International/Pan American Social Marketing Organization)</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797</v>
      </c>
      <c r="G16" s="1317"/>
      <c r="H16" s="1318"/>
      <c r="I16" s="686"/>
      <c r="J16" s="671"/>
      <c r="K16" s="664" t="str">
        <f t="shared" si="0"/>
        <v>b. NGO (for example: service delivery, advocacy, Planned Parenthood affiliate, Marie Stopes affiliate, faith-based organizations, etc.)</v>
      </c>
      <c r="L16" s="663"/>
      <c r="M16" s="663"/>
      <c r="N16" s="663"/>
      <c r="O16" s="664"/>
      <c r="P16" s="663"/>
      <c r="Q16" s="664" t="str">
        <f t="shared" si="1"/>
        <v xml:space="preserve">ASHONPLAFA (IPPF affiliate) </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798</v>
      </c>
      <c r="G17" s="1317"/>
      <c r="H17" s="1318"/>
      <c r="I17" s="686"/>
      <c r="J17" s="671"/>
      <c r="K17" s="664" t="str">
        <f t="shared" si="0"/>
        <v>c. Commercial sector (for example: pharmacy associations, manufacturers, etc.)</v>
      </c>
      <c r="L17" s="663"/>
      <c r="M17" s="663"/>
      <c r="N17" s="663"/>
      <c r="O17" s="664"/>
      <c r="P17" s="663"/>
      <c r="Q17" s="664" t="str">
        <f t="shared" si="1"/>
        <v>Vijosa Laboratories, Solis-Durex Distributor, Pfizer, Bayer Schering Pharma, CPL Honduras</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410</v>
      </c>
      <c r="G18" s="1317"/>
      <c r="H18" s="1318"/>
      <c r="I18" s="686"/>
      <c r="J18" s="671"/>
      <c r="K18" s="664" t="str">
        <f t="shared" si="0"/>
        <v>d. Donors</v>
      </c>
      <c r="L18" s="663"/>
      <c r="M18" s="663"/>
      <c r="N18" s="663"/>
      <c r="O18" s="664"/>
      <c r="P18" s="663"/>
      <c r="Q18" s="664" t="str">
        <f t="shared" si="1"/>
        <v>USAID, UNFPA</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799</v>
      </c>
      <c r="G19" s="1317"/>
      <c r="H19" s="1318"/>
      <c r="I19" s="686"/>
      <c r="J19" s="671"/>
      <c r="K19" s="664" t="str">
        <f t="shared" si="0"/>
        <v>e. UN agencies</v>
      </c>
      <c r="L19" s="663"/>
      <c r="M19" s="663"/>
      <c r="N19" s="663"/>
      <c r="O19" s="664"/>
      <c r="P19" s="663"/>
      <c r="Q19" s="664" t="str">
        <f t="shared" si="1"/>
        <v>PAHO, UNFPA</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60">
      <c r="A20" s="291"/>
      <c r="B20" s="1163" t="s">
        <v>1472</v>
      </c>
      <c r="C20" s="1164"/>
      <c r="D20" s="988" t="s">
        <v>395</v>
      </c>
      <c r="E20" s="292" t="s">
        <v>1473</v>
      </c>
      <c r="F20" s="1316" t="s">
        <v>800</v>
      </c>
      <c r="G20" s="1317"/>
      <c r="H20" s="1318"/>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 xml:space="preserve">Department of Integrated Family Health, HIV/STI Department, Directorate General of Health Promotion, Health Regulation, Comprehensive Care Program for Women </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801</v>
      </c>
      <c r="G21" s="1317"/>
      <c r="H21" s="1318"/>
      <c r="I21" s="686"/>
      <c r="J21" s="671"/>
      <c r="K21" s="664" t="str">
        <f t="shared" si="0"/>
        <v>g. Central Medical Store or Central Warehouse</v>
      </c>
      <c r="L21" s="663"/>
      <c r="M21" s="663"/>
      <c r="N21" s="663"/>
      <c r="O21" s="664"/>
      <c r="P21" s="663"/>
      <c r="Q21" s="664" t="str">
        <f t="shared" si="1"/>
        <v>Central Warehouse</v>
      </c>
      <c r="R21" s="663"/>
      <c r="S21" s="663"/>
      <c r="T21" s="673"/>
      <c r="U21" s="673"/>
      <c r="V21" s="673"/>
      <c r="W21" s="674"/>
      <c r="X21" s="674"/>
      <c r="Y21" s="691"/>
      <c r="Z21" s="692"/>
      <c r="AA21" s="676"/>
    </row>
    <row r="22" spans="1:134" s="244" customFormat="1">
      <c r="A22" s="291"/>
      <c r="B22" s="1177" t="s">
        <v>1476</v>
      </c>
      <c r="C22" s="1177"/>
      <c r="D22" s="988" t="s">
        <v>399</v>
      </c>
      <c r="E22" s="292" t="s">
        <v>1475</v>
      </c>
      <c r="F22" s="1316"/>
      <c r="G22" s="1317"/>
      <c r="H22" s="1318"/>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ht="30">
      <c r="A23" s="291"/>
      <c r="B23" s="1177" t="s">
        <v>1477</v>
      </c>
      <c r="C23" s="1177"/>
      <c r="D23" s="988" t="s">
        <v>395</v>
      </c>
      <c r="E23" s="292" t="s">
        <v>1475</v>
      </c>
      <c r="F23" s="1316" t="s">
        <v>802</v>
      </c>
      <c r="G23" s="1317"/>
      <c r="H23" s="1318"/>
      <c r="I23" s="686"/>
      <c r="J23" s="671"/>
      <c r="K23" s="670" t="str">
        <f t="shared" si="0"/>
        <v>i. Other (for example: partners)</v>
      </c>
      <c r="L23" s="671"/>
      <c r="M23" s="671"/>
      <c r="N23" s="671"/>
      <c r="O23" s="670"/>
      <c r="P23" s="671"/>
      <c r="Q23" s="670" t="str">
        <f t="shared" si="1"/>
        <v xml:space="preserve">National Institute of Women, Honduran Social Security Institute </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478</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02" t="s">
        <v>395</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45.75" thickBot="1">
      <c r="A26" s="1183" t="s">
        <v>1480</v>
      </c>
      <c r="B26" s="1184"/>
      <c r="C26" s="1185"/>
      <c r="D26" s="293" t="s">
        <v>395</v>
      </c>
      <c r="E26" s="294" t="s">
        <v>1481</v>
      </c>
      <c r="F26" s="295" t="s">
        <v>803</v>
      </c>
      <c r="G26" s="296" t="s">
        <v>1482</v>
      </c>
      <c r="H26" s="372" t="s">
        <v>405</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v>2000000</v>
      </c>
      <c r="H29" s="1194"/>
      <c r="I29" s="705"/>
      <c r="J29" s="670">
        <f>G29</f>
        <v>2000000</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804</v>
      </c>
      <c r="F30" s="301" t="s">
        <v>1488</v>
      </c>
      <c r="G30" s="1195" t="s">
        <v>805</v>
      </c>
      <c r="H30" s="1196"/>
      <c r="I30" s="705"/>
      <c r="J30" s="670" t="str">
        <f>G30</f>
        <v>Ministry of Health - Honduras</v>
      </c>
      <c r="K30" s="664"/>
      <c r="L30" s="663"/>
      <c r="M30" s="706" t="str">
        <f>E30</f>
        <v>12 months</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79" t="s">
        <v>1491</v>
      </c>
      <c r="B33" s="1163"/>
      <c r="C33" s="1163"/>
      <c r="D33" s="1163"/>
      <c r="E33" s="1163"/>
      <c r="F33" s="1163"/>
      <c r="G33" s="1163"/>
      <c r="H33" s="1197"/>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03"/>
      <c r="B34" s="1187" t="s">
        <v>1492</v>
      </c>
      <c r="C34" s="1187"/>
      <c r="D34" s="1188"/>
      <c r="E34" s="304"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30">
      <c r="A35" s="291"/>
      <c r="B35" s="1187" t="s">
        <v>1497</v>
      </c>
      <c r="C35" s="1187"/>
      <c r="D35" s="1188"/>
      <c r="E35" s="307">
        <v>1200000</v>
      </c>
      <c r="F35" s="308" t="s">
        <v>806</v>
      </c>
      <c r="G35" s="317" t="s">
        <v>807</v>
      </c>
      <c r="H35" s="331"/>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c r="F36" s="308"/>
      <c r="G36" s="317"/>
      <c r="H36" s="331"/>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f>E35+E36</f>
        <v>1200000</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399</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105">
      <c r="A41" s="303"/>
      <c r="B41" s="1163" t="s">
        <v>1507</v>
      </c>
      <c r="C41" s="1164"/>
      <c r="D41" s="1037" t="s">
        <v>399</v>
      </c>
      <c r="E41" s="307">
        <v>0</v>
      </c>
      <c r="F41" s="308" t="s">
        <v>806</v>
      </c>
      <c r="G41" s="317" t="s">
        <v>808</v>
      </c>
      <c r="H41" s="331" t="s">
        <v>809</v>
      </c>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406</v>
      </c>
      <c r="E42" s="1166"/>
      <c r="F42" s="1166"/>
      <c r="G42" s="1166"/>
      <c r="H42" s="1167"/>
      <c r="I42" s="711"/>
      <c r="J42" s="704"/>
      <c r="K42" s="664" t="str">
        <f>C42</f>
        <v>i. Specify source(s) of internally generated funds spent (for example, from taxes)</v>
      </c>
      <c r="L42" s="663"/>
      <c r="M42" s="663"/>
      <c r="N42" s="663"/>
      <c r="O42" s="665" t="str">
        <f>D42</f>
        <v>Not applicable</v>
      </c>
      <c r="P42" s="663"/>
      <c r="Q42" s="663"/>
      <c r="R42" s="663"/>
      <c r="S42" s="663"/>
      <c r="T42" s="673"/>
      <c r="U42" s="673"/>
      <c r="V42" s="673"/>
      <c r="W42" s="674"/>
      <c r="X42" s="674"/>
      <c r="Y42" s="691"/>
      <c r="Z42" s="692"/>
      <c r="AA42" s="676"/>
    </row>
    <row r="43" spans="1:27" s="244" customFormat="1" ht="75">
      <c r="A43" s="303"/>
      <c r="B43" s="1163" t="s">
        <v>1509</v>
      </c>
      <c r="C43" s="1164"/>
      <c r="D43" s="1037" t="s">
        <v>399</v>
      </c>
      <c r="E43" s="307">
        <v>0</v>
      </c>
      <c r="F43" s="308" t="s">
        <v>806</v>
      </c>
      <c r="G43" s="317"/>
      <c r="H43" s="331"/>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406</v>
      </c>
      <c r="E44" s="1166"/>
      <c r="F44" s="1166"/>
      <c r="G44" s="1166"/>
      <c r="H44" s="1167"/>
      <c r="I44" s="711"/>
      <c r="J44" s="704"/>
      <c r="K44" s="664" t="str">
        <f>C44</f>
        <v>i. Specify source(s) of other government funds spent (for example: basket funding or specific donor)</v>
      </c>
      <c r="L44" s="663"/>
      <c r="M44" s="663"/>
      <c r="N44" s="663"/>
      <c r="O44" s="665" t="str">
        <f>D44</f>
        <v>Not applicable</v>
      </c>
      <c r="P44" s="663"/>
      <c r="Q44" s="663"/>
      <c r="R44" s="663"/>
      <c r="S44" s="663"/>
      <c r="T44" s="673"/>
      <c r="U44" s="673"/>
      <c r="V44" s="673"/>
      <c r="W44" s="674"/>
      <c r="X44" s="674"/>
      <c r="Y44" s="691"/>
      <c r="Z44" s="692"/>
      <c r="AA44" s="676"/>
    </row>
    <row r="45" spans="1:27" s="244" customFormat="1" ht="45">
      <c r="A45" s="303"/>
      <c r="B45" s="1163" t="s">
        <v>1511</v>
      </c>
      <c r="C45" s="1164"/>
      <c r="D45" s="320"/>
      <c r="E45" s="321">
        <f>E41+E43</f>
        <v>0</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ht="120">
      <c r="A49" s="303"/>
      <c r="B49" s="1163" t="s">
        <v>1519</v>
      </c>
      <c r="C49" s="1164"/>
      <c r="D49" s="1037" t="s">
        <v>395</v>
      </c>
      <c r="E49" s="307">
        <v>1200000</v>
      </c>
      <c r="F49" s="308" t="s">
        <v>806</v>
      </c>
      <c r="G49" s="317" t="s">
        <v>808</v>
      </c>
      <c r="H49" s="331" t="s">
        <v>810</v>
      </c>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401</v>
      </c>
      <c r="E50" s="1209"/>
      <c r="F50" s="1209"/>
      <c r="G50" s="1209"/>
      <c r="H50" s="1210"/>
      <c r="I50" s="260"/>
      <c r="J50" s="704"/>
      <c r="K50" s="664" t="str">
        <f>C50</f>
        <v xml:space="preserve">i. Specify source(s) of in-kind donations </v>
      </c>
      <c r="L50" s="663"/>
      <c r="M50" s="663"/>
      <c r="N50" s="663"/>
      <c r="O50" s="665" t="str">
        <f>D50</f>
        <v>UNFPA</v>
      </c>
      <c r="P50" s="663"/>
      <c r="Q50" s="663"/>
      <c r="R50" s="663"/>
      <c r="S50" s="663"/>
      <c r="T50" s="673"/>
      <c r="U50" s="673"/>
      <c r="V50" s="673"/>
      <c r="W50" s="674"/>
      <c r="X50" s="674"/>
      <c r="Y50" s="691"/>
      <c r="Z50" s="692"/>
      <c r="AA50" s="676"/>
    </row>
    <row r="51" spans="1:27" s="244" customFormat="1">
      <c r="A51" s="303"/>
      <c r="B51" s="1163" t="s">
        <v>1521</v>
      </c>
      <c r="C51" s="1164"/>
      <c r="D51" s="1037" t="s">
        <v>399</v>
      </c>
      <c r="E51" s="307">
        <v>0</v>
      </c>
      <c r="F51" s="308" t="s">
        <v>806</v>
      </c>
      <c r="G51" s="329"/>
      <c r="H51" s="330"/>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308" t="s">
        <v>806</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1200000</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v>
      </c>
      <c r="G56" s="1202" t="s">
        <v>1762</v>
      </c>
      <c r="H56" s="1203"/>
      <c r="I56" s="705"/>
      <c r="J56" s="714" t="str">
        <f>G56</f>
        <v>Comments:
The total amount that was spent for contraceptive procurement consisted of funds donated by the United Nations. As of June, the government had not even assigned the budget destined for procurement because of the illiquidity of the government.</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t="s">
        <v>406</v>
      </c>
      <c r="G57" s="1202" t="s">
        <v>1763</v>
      </c>
      <c r="H57" s="1203"/>
      <c r="I57" s="705"/>
      <c r="J57" s="714" t="str">
        <f>G57</f>
        <v>Comments:
Government funds were not used to purchase contraceptives in 2013.</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f>(E45+E53)/G29</f>
        <v>0.6</v>
      </c>
      <c r="G58" s="1202" t="s">
        <v>1764</v>
      </c>
      <c r="H58" s="1203"/>
      <c r="I58" s="705"/>
      <c r="J58" s="714" t="str">
        <f>G58</f>
        <v>Comments: The donated funds from UNFPA were used to buy approximately 65% of the contraceptive methods estimated to cover the fiscal year.</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90">
      <c r="A59" s="1205" t="s">
        <v>1530</v>
      </c>
      <c r="B59" s="1206"/>
      <c r="C59" s="1206"/>
      <c r="D59" s="1206"/>
      <c r="E59" s="1207"/>
      <c r="F59" s="1036" t="s">
        <v>395</v>
      </c>
      <c r="G59" s="1202" t="s">
        <v>1765</v>
      </c>
      <c r="H59" s="1203"/>
      <c r="I59" s="705"/>
      <c r="J59" s="714" t="str">
        <f>G59</f>
        <v>Comments:
We did not succeed in buying all of the methods estimated as needed for delivery in 2013. The funding gap that was not covered was approximately 35%</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406</v>
      </c>
      <c r="G61" s="1224"/>
      <c r="H61" s="1225"/>
      <c r="I61" s="715"/>
      <c r="J61" s="704"/>
      <c r="K61" s="664"/>
      <c r="L61" s="663"/>
      <c r="M61" s="663"/>
      <c r="N61" s="663"/>
      <c r="O61" s="663"/>
      <c r="P61" s="663"/>
      <c r="Q61" s="664" t="str">
        <f>F61</f>
        <v>Not applicable</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406</v>
      </c>
      <c r="G62" s="1171"/>
      <c r="H62" s="1172"/>
      <c r="I62" s="705"/>
      <c r="J62" s="704"/>
      <c r="K62" s="664"/>
      <c r="L62" s="663"/>
      <c r="M62" s="716">
        <f>E62</f>
        <v>0</v>
      </c>
      <c r="N62" s="663"/>
      <c r="O62" s="663"/>
      <c r="P62" s="663"/>
      <c r="Q62" s="664" t="str">
        <f>F62</f>
        <v>Not applicable</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406</v>
      </c>
      <c r="G63" s="1224"/>
      <c r="H63" s="1225"/>
      <c r="I63" s="705"/>
      <c r="J63" s="704"/>
      <c r="K63" s="664"/>
      <c r="L63" s="663"/>
      <c r="M63" s="663"/>
      <c r="N63" s="663"/>
      <c r="O63" s="663"/>
      <c r="P63" s="663"/>
      <c r="Q63" s="664" t="str">
        <f>F63</f>
        <v>Not applicable</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336" t="s">
        <v>395</v>
      </c>
      <c r="E68" s="1336"/>
      <c r="F68" s="999" t="s">
        <v>395</v>
      </c>
      <c r="G68" s="999" t="s">
        <v>395</v>
      </c>
      <c r="H68" s="228"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336" t="s">
        <v>395</v>
      </c>
      <c r="E69" s="1336"/>
      <c r="F69" s="999" t="s">
        <v>399</v>
      </c>
      <c r="G69" s="999" t="s">
        <v>399</v>
      </c>
      <c r="H69" s="228" t="s">
        <v>399</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336" t="s">
        <v>395</v>
      </c>
      <c r="E70" s="1336"/>
      <c r="F70" s="999" t="s">
        <v>395</v>
      </c>
      <c r="G70" s="999" t="s">
        <v>395</v>
      </c>
      <c r="H70" s="228"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336" t="s">
        <v>395</v>
      </c>
      <c r="E71" s="1336"/>
      <c r="F71" s="999" t="s">
        <v>399</v>
      </c>
      <c r="G71" s="999" t="s">
        <v>395</v>
      </c>
      <c r="H71" s="228" t="s">
        <v>399</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336" t="s">
        <v>395</v>
      </c>
      <c r="E72" s="1336"/>
      <c r="F72" s="999" t="s">
        <v>395</v>
      </c>
      <c r="G72" s="999" t="s">
        <v>395</v>
      </c>
      <c r="H72" s="228" t="s">
        <v>395</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336" t="s">
        <v>395</v>
      </c>
      <c r="E73" s="1336"/>
      <c r="F73" s="999" t="s">
        <v>395</v>
      </c>
      <c r="G73" s="999" t="s">
        <v>395</v>
      </c>
      <c r="H73" s="228"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336" t="s">
        <v>399</v>
      </c>
      <c r="E74" s="1336"/>
      <c r="F74" s="999" t="s">
        <v>399</v>
      </c>
      <c r="G74" s="999" t="s">
        <v>395</v>
      </c>
      <c r="H74" s="228" t="s">
        <v>399</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336" t="s">
        <v>399</v>
      </c>
      <c r="E75" s="1336"/>
      <c r="F75" s="999" t="s">
        <v>399</v>
      </c>
      <c r="G75" s="999" t="s">
        <v>399</v>
      </c>
      <c r="H75" s="228" t="s">
        <v>399</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336" t="s">
        <v>395</v>
      </c>
      <c r="E76" s="1336"/>
      <c r="F76" s="999" t="s">
        <v>395</v>
      </c>
      <c r="G76" s="999" t="s">
        <v>395</v>
      </c>
      <c r="H76" s="228" t="s">
        <v>399</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336" t="s">
        <v>395</v>
      </c>
      <c r="E77" s="1336"/>
      <c r="F77" s="999" t="s">
        <v>395</v>
      </c>
      <c r="G77" s="999" t="s">
        <v>395</v>
      </c>
      <c r="H77" s="228" t="s">
        <v>399</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336" t="s">
        <v>399</v>
      </c>
      <c r="E78" s="1336"/>
      <c r="F78" s="999" t="s">
        <v>395</v>
      </c>
      <c r="G78" s="999" t="s">
        <v>399</v>
      </c>
      <c r="H78" s="228"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336" t="s">
        <v>815</v>
      </c>
      <c r="E79" s="1336"/>
      <c r="F79" s="999" t="s">
        <v>399</v>
      </c>
      <c r="G79" s="999" t="s">
        <v>816</v>
      </c>
      <c r="H79" s="228" t="s">
        <v>399</v>
      </c>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30.75" thickBot="1">
      <c r="A80" s="1183" t="s">
        <v>1553</v>
      </c>
      <c r="B80" s="1184"/>
      <c r="C80" s="1185"/>
      <c r="D80" s="1608"/>
      <c r="E80" s="1609"/>
      <c r="F80" s="1609"/>
      <c r="G80" s="1609"/>
      <c r="H80" s="1610"/>
      <c r="I80" s="686"/>
      <c r="J80" s="704"/>
      <c r="K80" s="664" t="str">
        <f>A80</f>
        <v>C2. Please note any comments about the commodities offered.</v>
      </c>
      <c r="L80" s="663"/>
      <c r="M80" s="663"/>
      <c r="N80" s="663"/>
      <c r="O80" s="664">
        <f>D80</f>
        <v>0</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299"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15.75" thickBot="1">
      <c r="A85" s="1244"/>
      <c r="B85" s="349" t="s">
        <v>1561</v>
      </c>
      <c r="C85" s="1017" t="s">
        <v>817</v>
      </c>
      <c r="D85" s="1473" t="s">
        <v>818</v>
      </c>
      <c r="E85" s="1474"/>
      <c r="F85" s="987" t="s">
        <v>395</v>
      </c>
      <c r="G85" s="1269" t="s">
        <v>395</v>
      </c>
      <c r="H85" s="1475"/>
      <c r="I85" s="726"/>
      <c r="J85" s="714" t="str">
        <f>G85</f>
        <v>Yes</v>
      </c>
      <c r="K85" s="664" t="str">
        <f>B85</f>
        <v>a</v>
      </c>
      <c r="L85" s="663"/>
      <c r="M85" s="693">
        <f>E85</f>
        <v>0</v>
      </c>
      <c r="N85" s="663"/>
      <c r="O85" s="663"/>
      <c r="P85" s="663"/>
      <c r="Q85" s="663"/>
      <c r="R85" s="664"/>
      <c r="S85" s="664" t="str">
        <f>D85</f>
        <v>2005 on</v>
      </c>
      <c r="T85" s="673"/>
      <c r="U85" s="673"/>
      <c r="V85" s="673"/>
      <c r="W85" s="674"/>
      <c r="X85" s="674"/>
      <c r="Y85" s="691"/>
      <c r="Z85" s="692"/>
      <c r="AA85" s="676"/>
    </row>
    <row r="86" spans="1:28" s="244" customFormat="1" ht="28.5" customHeight="1">
      <c r="A86" s="1180" t="s">
        <v>193</v>
      </c>
      <c r="B86" s="1181"/>
      <c r="C86" s="1181"/>
      <c r="D86" s="1181"/>
      <c r="E86" s="1181"/>
      <c r="F86" s="1233" t="s">
        <v>399</v>
      </c>
      <c r="G86" s="1234"/>
      <c r="H86" s="1235"/>
      <c r="I86" s="726"/>
      <c r="J86" s="714"/>
      <c r="K86" s="664"/>
      <c r="L86" s="663"/>
      <c r="M86" s="663"/>
      <c r="N86" s="663"/>
      <c r="O86" s="663"/>
      <c r="P86" s="663"/>
      <c r="Q86" s="665" t="str">
        <f>F86</f>
        <v>No</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262" t="s">
        <v>406</v>
      </c>
      <c r="F87" s="1332"/>
      <c r="G87" s="1332"/>
      <c r="H87" s="1263"/>
      <c r="I87" s="726"/>
      <c r="J87" s="714"/>
      <c r="K87" s="664"/>
      <c r="L87" s="663"/>
      <c r="M87" s="693"/>
      <c r="N87" s="693" t="str">
        <f>E87</f>
        <v>Not applicable</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262" t="s">
        <v>406</v>
      </c>
      <c r="F88" s="1332"/>
      <c r="G88" s="1332"/>
      <c r="H88" s="1263"/>
      <c r="I88" s="726"/>
      <c r="J88" s="714"/>
      <c r="K88" s="664"/>
      <c r="L88" s="663"/>
      <c r="M88" s="693"/>
      <c r="N88" s="693" t="str">
        <f>E88</f>
        <v>Not applicable</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302" t="s">
        <v>395</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ht="48" customHeight="1">
      <c r="A90" s="291"/>
      <c r="B90" s="1163" t="s">
        <v>1565</v>
      </c>
      <c r="C90" s="1163"/>
      <c r="D90" s="1262" t="s">
        <v>819</v>
      </c>
      <c r="E90" s="1332"/>
      <c r="F90" s="1332"/>
      <c r="G90" s="1332"/>
      <c r="H90" s="1263"/>
      <c r="I90" s="726"/>
      <c r="J90" s="714"/>
      <c r="K90" s="664" t="str">
        <f>B90</f>
        <v>a. If yes, describe the policies.</v>
      </c>
      <c r="L90" s="663"/>
      <c r="M90" s="663"/>
      <c r="N90" s="728"/>
      <c r="O90" s="665" t="str">
        <f>D90</f>
        <v>There is a National Congress law that prohibits the buying, sale, commercialization, and prescription of the emergency contraceptive pill.</v>
      </c>
      <c r="P90" s="664"/>
      <c r="Q90" s="663"/>
      <c r="R90" s="663"/>
      <c r="S90" s="663"/>
      <c r="T90" s="673"/>
      <c r="U90" s="673"/>
      <c r="V90" s="673"/>
      <c r="W90" s="674"/>
      <c r="X90" s="674"/>
      <c r="Y90" s="691"/>
      <c r="Z90" s="692"/>
      <c r="AA90" s="676"/>
    </row>
    <row r="91" spans="1:28" s="244" customFormat="1" ht="30">
      <c r="A91" s="1179" t="s">
        <v>1566</v>
      </c>
      <c r="B91" s="1163"/>
      <c r="C91" s="1163"/>
      <c r="D91" s="1163"/>
      <c r="E91" s="1163"/>
      <c r="F91" s="1163"/>
      <c r="G91" s="1164"/>
      <c r="H91" s="302" t="s">
        <v>395</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ht="30">
      <c r="A92" s="291"/>
      <c r="B92" s="1163" t="s">
        <v>1565</v>
      </c>
      <c r="C92" s="1163"/>
      <c r="D92" s="1262" t="s">
        <v>820</v>
      </c>
      <c r="E92" s="1332"/>
      <c r="F92" s="1332"/>
      <c r="G92" s="1332"/>
      <c r="H92" s="1263"/>
      <c r="I92" s="726"/>
      <c r="J92" s="714"/>
      <c r="K92" s="664" t="str">
        <f>B92</f>
        <v>a. If yes, describe the policies.</v>
      </c>
      <c r="L92" s="663"/>
      <c r="M92" s="663"/>
      <c r="N92" s="728"/>
      <c r="O92" s="665" t="str">
        <f>D92</f>
        <v>The Strategy for Market Segmentation for Contraceptives in Honduras and the Norms of Family Planning Care of the Ministry of Health</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414</v>
      </c>
      <c r="E95" s="1260"/>
      <c r="F95" s="1261"/>
      <c r="G95" s="1262" t="s">
        <v>415</v>
      </c>
      <c r="H95" s="1263"/>
      <c r="I95" s="733"/>
      <c r="J95" s="714" t="str">
        <f t="shared" si="3"/>
        <v>Doctor</v>
      </c>
      <c r="K95" s="664"/>
      <c r="L95" s="663"/>
      <c r="M95" s="693"/>
      <c r="N95" s="663"/>
      <c r="O95" s="664"/>
      <c r="P95" s="664"/>
      <c r="Q95" s="663"/>
      <c r="R95" s="663"/>
      <c r="S95" s="663"/>
      <c r="T95" s="731" t="str">
        <f>D95</f>
        <v>Community health worker</v>
      </c>
      <c r="U95" s="732"/>
      <c r="V95" s="673"/>
      <c r="W95" s="674"/>
      <c r="X95" s="674"/>
      <c r="Y95" s="691"/>
      <c r="Z95" s="692"/>
      <c r="AA95" s="676"/>
    </row>
    <row r="96" spans="1:28" s="244" customFormat="1" ht="15" customHeight="1">
      <c r="A96" s="263"/>
      <c r="B96" s="221" t="s">
        <v>1572</v>
      </c>
      <c r="C96" s="218" t="s">
        <v>1573</v>
      </c>
      <c r="D96" s="1259" t="s">
        <v>453</v>
      </c>
      <c r="E96" s="1260"/>
      <c r="F96" s="1261"/>
      <c r="G96" s="1262" t="s">
        <v>415</v>
      </c>
      <c r="H96" s="1263"/>
      <c r="I96" s="733"/>
      <c r="J96" s="714" t="str">
        <f t="shared" si="3"/>
        <v>Doctor</v>
      </c>
      <c r="K96" s="664"/>
      <c r="L96" s="663"/>
      <c r="M96" s="693"/>
      <c r="N96" s="663"/>
      <c r="O96" s="664"/>
      <c r="P96" s="664"/>
      <c r="Q96" s="663"/>
      <c r="R96" s="663"/>
      <c r="S96" s="663"/>
      <c r="T96" s="731" t="str">
        <f t="shared" ref="T96:T102" si="4">D96</f>
        <v>Auxiliary nurse</v>
      </c>
      <c r="U96" s="732"/>
      <c r="V96" s="673"/>
      <c r="W96" s="674"/>
      <c r="X96" s="674"/>
      <c r="Y96" s="691"/>
      <c r="Z96" s="692"/>
      <c r="AA96" s="676"/>
    </row>
    <row r="97" spans="1:27" s="244" customFormat="1" ht="15" customHeight="1">
      <c r="A97" s="263"/>
      <c r="B97" s="221" t="s">
        <v>1574</v>
      </c>
      <c r="C97" s="218" t="s">
        <v>1575</v>
      </c>
      <c r="D97" s="1259" t="s">
        <v>406</v>
      </c>
      <c r="E97" s="1260"/>
      <c r="F97" s="1261"/>
      <c r="G97" s="1262" t="s">
        <v>415</v>
      </c>
      <c r="H97" s="1263"/>
      <c r="I97" s="733"/>
      <c r="J97" s="714" t="str">
        <f t="shared" si="3"/>
        <v>Doctor</v>
      </c>
      <c r="K97" s="664"/>
      <c r="L97" s="663"/>
      <c r="M97" s="693"/>
      <c r="N97" s="663"/>
      <c r="O97" s="664"/>
      <c r="P97" s="664"/>
      <c r="Q97" s="663"/>
      <c r="R97" s="663"/>
      <c r="S97" s="663"/>
      <c r="T97" s="731" t="str">
        <f t="shared" si="4"/>
        <v>Not applicable</v>
      </c>
      <c r="U97" s="732"/>
      <c r="V97" s="673"/>
      <c r="W97" s="674"/>
      <c r="X97" s="674"/>
      <c r="Y97" s="691"/>
      <c r="Z97" s="692"/>
      <c r="AA97" s="676"/>
    </row>
    <row r="98" spans="1:27" s="244" customFormat="1" ht="15" customHeight="1">
      <c r="A98" s="263"/>
      <c r="B98" s="220" t="s">
        <v>1576</v>
      </c>
      <c r="C98" s="218" t="s">
        <v>1577</v>
      </c>
      <c r="D98" s="1259" t="s">
        <v>453</v>
      </c>
      <c r="E98" s="1260"/>
      <c r="F98" s="1261"/>
      <c r="G98" s="1262" t="s">
        <v>415</v>
      </c>
      <c r="H98" s="1263"/>
      <c r="I98" s="733"/>
      <c r="J98" s="714" t="str">
        <f t="shared" si="3"/>
        <v>Doctor</v>
      </c>
      <c r="K98" s="664"/>
      <c r="L98" s="663"/>
      <c r="M98" s="693"/>
      <c r="N98" s="663"/>
      <c r="O98" s="664"/>
      <c r="P98" s="664"/>
      <c r="Q98" s="663"/>
      <c r="R98" s="663"/>
      <c r="S98" s="663"/>
      <c r="T98" s="731" t="str">
        <f t="shared" si="4"/>
        <v>Auxiliary 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442</v>
      </c>
      <c r="H99" s="1263"/>
      <c r="I99" s="733"/>
      <c r="J99" s="714" t="str">
        <f t="shared" si="3"/>
        <v>Clinical Officer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406</v>
      </c>
      <c r="E100" s="1260"/>
      <c r="F100" s="1261"/>
      <c r="G100" s="1262" t="s">
        <v>406</v>
      </c>
      <c r="H100" s="1263"/>
      <c r="I100" s="733"/>
      <c r="J100" s="714" t="str">
        <f t="shared" si="3"/>
        <v>Not applicable</v>
      </c>
      <c r="K100" s="664"/>
      <c r="L100" s="663"/>
      <c r="M100" s="693"/>
      <c r="N100" s="663"/>
      <c r="O100" s="664"/>
      <c r="P100" s="664"/>
      <c r="Q100" s="663"/>
      <c r="R100" s="663"/>
      <c r="S100" s="663"/>
      <c r="T100" s="731" t="str">
        <f t="shared" si="4"/>
        <v>Not applicable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453</v>
      </c>
      <c r="E102" s="1270"/>
      <c r="F102" s="1271"/>
      <c r="G102" s="1272" t="s">
        <v>406</v>
      </c>
      <c r="H102" s="1273"/>
      <c r="I102" s="733"/>
      <c r="J102" s="714" t="str">
        <f t="shared" si="3"/>
        <v>Not applicable</v>
      </c>
      <c r="K102" s="664"/>
      <c r="L102" s="663"/>
      <c r="M102" s="693"/>
      <c r="N102" s="663"/>
      <c r="O102" s="664"/>
      <c r="P102" s="664"/>
      <c r="Q102" s="663"/>
      <c r="R102" s="663"/>
      <c r="S102" s="663"/>
      <c r="T102" s="731" t="str">
        <f t="shared" si="4"/>
        <v>Auxiliary nurse</v>
      </c>
      <c r="U102" s="732"/>
      <c r="V102" s="673"/>
      <c r="W102" s="674"/>
      <c r="X102" s="674"/>
      <c r="Y102" s="691"/>
      <c r="Z102" s="692"/>
      <c r="AA102" s="676"/>
    </row>
    <row r="103" spans="1:27" s="244" customFormat="1" ht="75">
      <c r="A103" s="1186" t="s">
        <v>1586</v>
      </c>
      <c r="B103" s="1274"/>
      <c r="C103" s="1275"/>
      <c r="D103" s="1276" t="s">
        <v>821</v>
      </c>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t="str">
        <f>D103</f>
        <v xml:space="preserve">There are no specific laws that enable or prohibit the delivery of contraceptive methods in the private sector. The public sector must follow the stipulations in the Norms for Family Planning Care. </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229"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ht="45">
      <c r="A107" s="291"/>
      <c r="B107" s="1163" t="s">
        <v>1591</v>
      </c>
      <c r="C107" s="1163"/>
      <c r="D107" s="229" t="s">
        <v>395</v>
      </c>
      <c r="E107" s="1165" t="s">
        <v>822</v>
      </c>
      <c r="F107" s="1166"/>
      <c r="G107" s="1264"/>
      <c r="H107" s="302" t="s">
        <v>395</v>
      </c>
      <c r="I107" s="715"/>
      <c r="J107" s="714"/>
      <c r="K107" s="664" t="str">
        <f>B107</f>
        <v>b. Young people</v>
      </c>
      <c r="L107" s="663"/>
      <c r="M107" s="693" t="str">
        <f>E107</f>
        <v>Honduran law authorizes only people older than 21 to utilize a surgical (permanent) FP method.</v>
      </c>
      <c r="N107" s="663"/>
      <c r="O107" s="664"/>
      <c r="P107" s="663"/>
      <c r="Q107" s="663"/>
      <c r="R107" s="663"/>
      <c r="S107" s="663"/>
      <c r="T107" s="673"/>
      <c r="U107" s="673"/>
      <c r="V107" s="732" t="str">
        <f>E107</f>
        <v>Honduran law authorizes only people older than 21 to utilize a surgical (permanent) FP method.</v>
      </c>
      <c r="W107" s="674"/>
      <c r="X107" s="674"/>
      <c r="Y107" s="691"/>
      <c r="Z107" s="692"/>
      <c r="AA107" s="676"/>
    </row>
    <row r="108" spans="1:27" s="244" customFormat="1" ht="75.75" thickBot="1">
      <c r="A108" s="355"/>
      <c r="B108" s="1265" t="s">
        <v>1592</v>
      </c>
      <c r="C108" s="1265"/>
      <c r="D108" s="264" t="s">
        <v>395</v>
      </c>
      <c r="E108" s="1266" t="s">
        <v>823</v>
      </c>
      <c r="F108" s="1267"/>
      <c r="G108" s="1268"/>
      <c r="H108" s="370" t="s">
        <v>395</v>
      </c>
      <c r="I108" s="715"/>
      <c r="J108" s="714"/>
      <c r="K108" s="664" t="str">
        <f>B108</f>
        <v>c. Other</v>
      </c>
      <c r="L108" s="663"/>
      <c r="M108" s="693" t="str">
        <f>E108</f>
        <v>People with mental illnesses must receive authorization from their guardian to be able to obtain a family planning method, especially for permanent methods.</v>
      </c>
      <c r="N108" s="663"/>
      <c r="O108" s="664"/>
      <c r="P108" s="663"/>
      <c r="Q108" s="663"/>
      <c r="R108" s="663"/>
      <c r="S108" s="663"/>
      <c r="T108" s="673"/>
      <c r="U108" s="673"/>
      <c r="V108" s="732" t="str">
        <f>E108</f>
        <v>People with mental illnesses must receive authorization from their guardian to be able to obtain a family planning method, especially for permanent methods.</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59" t="s">
        <v>399</v>
      </c>
      <c r="H111" s="1331"/>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59" t="s">
        <v>399</v>
      </c>
      <c r="H112" s="1331"/>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59" t="s">
        <v>406</v>
      </c>
      <c r="H113" s="1331"/>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262" t="s">
        <v>406</v>
      </c>
      <c r="E114" s="1332"/>
      <c r="F114" s="1332"/>
      <c r="G114" s="1332"/>
      <c r="H114" s="1263"/>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59" t="s">
        <v>395</v>
      </c>
      <c r="H116" s="1331"/>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59" t="s">
        <v>395</v>
      </c>
      <c r="H117" s="1331"/>
      <c r="I117" s="688"/>
      <c r="J117" s="714" t="str">
        <f t="shared" si="5"/>
        <v>Yes</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59" t="s">
        <v>395</v>
      </c>
      <c r="H118" s="1331"/>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59" t="s">
        <v>395</v>
      </c>
      <c r="H119" s="1331"/>
      <c r="I119" s="688"/>
      <c r="J119" s="714" t="str">
        <f t="shared" si="5"/>
        <v>Yes</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59" t="s">
        <v>395</v>
      </c>
      <c r="H120" s="1331"/>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59" t="s">
        <v>395</v>
      </c>
      <c r="H121" s="1331"/>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59" t="s">
        <v>395</v>
      </c>
      <c r="H122" s="1331"/>
      <c r="I122" s="688"/>
      <c r="J122" s="714" t="str">
        <f t="shared" si="5"/>
        <v>Yes</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59" t="s">
        <v>399</v>
      </c>
      <c r="H123" s="1331"/>
      <c r="I123" s="688"/>
      <c r="J123" s="714" t="str">
        <f t="shared" si="5"/>
        <v>No</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59" t="s">
        <v>399</v>
      </c>
      <c r="H124" s="1331"/>
      <c r="I124" s="688"/>
      <c r="J124" s="714" t="str">
        <f>G124</f>
        <v>No</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59" t="s">
        <v>399</v>
      </c>
      <c r="H125" s="1331"/>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322" t="s">
        <v>406</v>
      </c>
      <c r="G126" s="1323"/>
      <c r="H126" s="1324"/>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485">
        <v>2007</v>
      </c>
      <c r="G127" s="1326"/>
      <c r="H127" s="1327"/>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824</v>
      </c>
      <c r="E128" s="1317"/>
      <c r="F128" s="1317"/>
      <c r="G128" s="1317"/>
      <c r="H128" s="1318"/>
      <c r="I128" s="688"/>
      <c r="J128" s="741"/>
      <c r="K128" s="664" t="str">
        <f>A128</f>
        <v xml:space="preserve">D11. Name of the list(s)
</v>
      </c>
      <c r="L128" s="664"/>
      <c r="M128" s="663"/>
      <c r="N128" s="663"/>
      <c r="O128" s="664" t="str">
        <f>D128</f>
        <v>Essential Medicines List or Basic Table of Medicines</v>
      </c>
      <c r="P128" s="663"/>
      <c r="Q128" s="742"/>
      <c r="R128" s="663"/>
      <c r="S128" s="679"/>
      <c r="T128" s="680"/>
      <c r="U128" s="680"/>
      <c r="V128" s="680"/>
      <c r="W128" s="681"/>
      <c r="X128" s="681"/>
      <c r="Y128" s="742"/>
      <c r="Z128" s="743"/>
      <c r="AA128" s="676"/>
    </row>
    <row r="129" spans="1:27" s="265" customFormat="1" ht="30">
      <c r="A129" s="1179" t="s">
        <v>1637</v>
      </c>
      <c r="B129" s="1163"/>
      <c r="C129" s="1164"/>
      <c r="D129" s="1170"/>
      <c r="E129" s="1171"/>
      <c r="F129" s="1171"/>
      <c r="G129" s="1171"/>
      <c r="H129" s="1172"/>
      <c r="I129" s="688"/>
      <c r="J129" s="741"/>
      <c r="K129" s="664" t="str">
        <f>A129</f>
        <v xml:space="preserve">D12. Notes about the list(s)
</v>
      </c>
      <c r="L129" s="664"/>
      <c r="M129" s="663"/>
      <c r="N129" s="663"/>
      <c r="O129" s="664">
        <f>D129</f>
        <v>0</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v>2001</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395</v>
      </c>
      <c r="H132" s="1225"/>
      <c r="I132" s="688"/>
      <c r="J132" s="714" t="str">
        <f>G132</f>
        <v>Yes</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399</v>
      </c>
      <c r="H133" s="1225"/>
      <c r="I133" s="688"/>
      <c r="J133" s="714" t="str">
        <f>G133</f>
        <v>No</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399</v>
      </c>
      <c r="H134" s="1225"/>
      <c r="I134" s="688"/>
      <c r="J134" s="714" t="str">
        <f>G134</f>
        <v>No</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399</v>
      </c>
      <c r="H135" s="1225"/>
      <c r="I135" s="688"/>
      <c r="J135" s="714" t="str">
        <f>G135</f>
        <v>No</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75.75" thickBot="1">
      <c r="A136" s="291" t="s">
        <v>1617</v>
      </c>
      <c r="B136" s="1163" t="s">
        <v>1618</v>
      </c>
      <c r="C136" s="1164"/>
      <c r="D136" s="1236" t="s">
        <v>825</v>
      </c>
      <c r="E136" s="1237"/>
      <c r="F136" s="1237"/>
      <c r="G136" s="1237"/>
      <c r="H136" s="1238"/>
      <c r="I136" s="688"/>
      <c r="J136" s="741"/>
      <c r="K136" s="664" t="str">
        <f>B136</f>
        <v>f. Notes about the Poverty Reduction Strategy Paper</v>
      </c>
      <c r="L136" s="664"/>
      <c r="M136" s="663"/>
      <c r="N136" s="663"/>
      <c r="O136" s="664" t="str">
        <f>D136</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395</v>
      </c>
      <c r="H138" s="1302"/>
      <c r="I138" s="686"/>
      <c r="J138" s="714" t="str">
        <f>G138</f>
        <v>Yes</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395</v>
      </c>
      <c r="H140" s="1225"/>
      <c r="I140" s="686"/>
      <c r="J140" s="714" t="str">
        <f t="shared" ref="J140:J148" si="7">G140</f>
        <v>Yes</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406</v>
      </c>
      <c r="H141" s="1225"/>
      <c r="I141" s="686"/>
      <c r="J141" s="714" t="str">
        <f t="shared" si="7"/>
        <v>Not applicable</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399</v>
      </c>
      <c r="H142" s="1225"/>
      <c r="I142" s="686"/>
      <c r="J142" s="714" t="str">
        <f t="shared" si="7"/>
        <v>No</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406</v>
      </c>
      <c r="H143" s="1225"/>
      <c r="I143" s="686"/>
      <c r="J143" s="714" t="str">
        <f t="shared" si="7"/>
        <v>Not applicable</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395</v>
      </c>
      <c r="H144" s="1225"/>
      <c r="I144" s="686"/>
      <c r="J144" s="714" t="str">
        <f t="shared" si="7"/>
        <v>Yes</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406</v>
      </c>
      <c r="H146" s="1225"/>
      <c r="I146" s="686"/>
      <c r="J146" s="714" t="str">
        <f t="shared" si="7"/>
        <v>Not applicable</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406</v>
      </c>
      <c r="H147" s="1225"/>
      <c r="I147" s="686"/>
      <c r="J147" s="714" t="str">
        <f t="shared" si="7"/>
        <v>Not applicable</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405</v>
      </c>
      <c r="H148" s="1225"/>
      <c r="I148" s="686"/>
      <c r="J148" s="714" t="str">
        <f t="shared" si="7"/>
        <v>Don't know</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170" t="s">
        <v>826</v>
      </c>
      <c r="G149" s="1171"/>
      <c r="H149" s="1172"/>
      <c r="I149" s="686"/>
      <c r="J149" s="714"/>
      <c r="K149" s="664"/>
      <c r="L149" s="663"/>
      <c r="M149" s="664"/>
      <c r="N149" s="663"/>
      <c r="O149" s="663"/>
      <c r="P149" s="663"/>
      <c r="Q149" s="664" t="str">
        <f>F149</f>
        <v>06/12-06/13</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827</v>
      </c>
      <c r="G150" s="1171"/>
      <c r="H150" s="1172"/>
      <c r="I150" s="686"/>
      <c r="J150" s="714"/>
      <c r="K150" s="664"/>
      <c r="L150" s="664"/>
      <c r="M150" s="663"/>
      <c r="N150" s="663"/>
      <c r="O150" s="663"/>
      <c r="P150" s="663"/>
      <c r="Q150" s="664" t="str">
        <f>F150</f>
        <v xml:space="preserve">Physical inventory of contraceptives October 2012. Consolidated Tool of FP Logistics Data of SESAL. </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399</v>
      </c>
      <c r="H152" s="1312"/>
      <c r="I152" s="686"/>
      <c r="J152" s="714" t="str">
        <f>G152</f>
        <v>No</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23" t="s">
        <v>399</v>
      </c>
      <c r="H153" s="1225"/>
      <c r="I153" s="686"/>
      <c r="J153" s="670" t="str">
        <f>G153</f>
        <v>No</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75.75" thickBot="1">
      <c r="A154" s="1303" t="s">
        <v>1641</v>
      </c>
      <c r="B154" s="1304"/>
      <c r="C154" s="1305"/>
      <c r="D154" s="1306" t="s">
        <v>828</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1500-000000000000}">
      <formula1>$W$1:$W$3</formula1>
    </dataValidation>
    <dataValidation type="list" allowBlank="1" showInputMessage="1" showErrorMessage="1" errorTitle="Choose from dropdown" error="Please choose from the dropdown list." prompt="Please select from the dropdown list." sqref="H12 H82" xr:uid="{00000000-0002-0000-1500-000001000000}">
      <formula1>$W$1:$W$3</formula1>
    </dataValidation>
    <dataValidation type="list" allowBlank="1" showInputMessage="1" showErrorMessage="1" error="Please choose from the dropdown list." sqref="H24" xr:uid="{00000000-0002-0000-1500-000002000000}">
      <formula1>$O$1:$O$6</formula1>
    </dataValidation>
    <dataValidation type="list" allowBlank="1" showErrorMessage="1" error="Please choose from the dropdown list." sqref="H38" xr:uid="{00000000-0002-0000-15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500-000004000000}">
      <formula1>$W$1:$W$4</formula1>
    </dataValidation>
    <dataValidation type="list" allowBlank="1" showInputMessage="1" showErrorMessage="1" errorTitle="Choose from dropdown" error="Please choose from the dropdown list." prompt="Please select from the dropdown list." sqref="G138 D15 D68" xr:uid="{00000000-0002-0000-1500-000005000000}">
      <formula1>$W$1:$W$4</formula1>
    </dataValidation>
    <dataValidation type="list" allowBlank="1" showInputMessage="1" showErrorMessage="1" error="Please choose from the dropdown list." sqref="F61:H61" xr:uid="{00000000-0002-0000-15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500-000007000000}">
      <formula1>$N$1:$N$2</formula1>
    </dataValidation>
    <dataValidation type="list" allowBlank="1" showErrorMessage="1" errorTitle="Choose from dropdown" error="Please choose from the dropdown list." sqref="F28" xr:uid="{00000000-0002-0000-1500-000008000000}">
      <formula1>$Y$1:$Y$13</formula1>
    </dataValidation>
    <dataValidation type="list" allowBlank="1" showInputMessage="1" showErrorMessage="1" errorTitle="Choose from dropdown" error="Please choose from the dropdown list." sqref="H28" xr:uid="{00000000-0002-0000-1500-000009000000}">
      <formula1>$Y$1:$Y$13</formula1>
    </dataValidation>
    <dataValidation type="list" allowBlank="1" showInputMessage="1" prompt="Please select from the dropdown list if possible. If you cannot find a provider cadre that fits, you may write it in." sqref="D95:H95" xr:uid="{00000000-0002-0000-1500-00000A000000}">
      <formula1>$Q$1:$Q$9</formula1>
    </dataValidation>
    <dataValidation type="list" allowBlank="1" prompt="Please choose from the dropdown if possible. If you cannot find a cadre that fits what you are looking for, you may write it in." sqref="D96:H102" xr:uid="{00000000-0002-0000-1500-00000B000000}">
      <formula1>$Q$1:$Q$9</formula1>
    </dataValidation>
  </dataValidations>
  <hyperlinks>
    <hyperlink ref="A5" location="Introduction!A1" display="To jump to the Introduction sheet, click here." xr:uid="{00000000-0004-0000-1500-000000000000}"/>
  </hyperlinks>
  <pageMargins left="1.2" right="0.7" top="0.75" bottom="0.75" header="0.3" footer="0.3"/>
  <pageSetup scale="55" fitToHeight="5" orientation="portrait" r:id="rId1"/>
  <rowBreaks count="4" manualBreakCount="4">
    <brk id="31" max="7" man="1"/>
    <brk id="46" max="7" man="1"/>
    <brk id="64" max="7" man="1"/>
    <brk id="109" max="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1766</v>
      </c>
      <c r="B8" s="1168"/>
      <c r="C8" s="1168"/>
      <c r="D8" s="1169"/>
      <c r="E8" s="1169"/>
      <c r="F8" s="283"/>
      <c r="G8" s="1169"/>
      <c r="H8" s="1169"/>
      <c r="I8" s="6"/>
      <c r="J8" s="39"/>
      <c r="K8" s="630" t="str">
        <f>A8</f>
        <v>Country: India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399</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49.5" customHeight="1">
      <c r="A13" s="288"/>
      <c r="B13" s="1163" t="s">
        <v>1462</v>
      </c>
      <c r="C13" s="1164"/>
      <c r="D13" s="1262" t="s">
        <v>829</v>
      </c>
      <c r="E13" s="1332"/>
      <c r="F13" s="1332"/>
      <c r="G13" s="1332"/>
      <c r="H13" s="1263"/>
      <c r="I13" s="6"/>
      <c r="J13" s="25"/>
      <c r="K13" s="7" t="str">
        <f>B13</f>
        <v>a. What is the name of the committee?</v>
      </c>
      <c r="L13" s="31" t="str">
        <f>D13</f>
        <v>There exists a Supply and Social Marketing Division of the Ministry of Health and Family Welfare which is responsible for procurement of all contraceptives/commodities.</v>
      </c>
      <c r="M13" s="21"/>
      <c r="N13" s="21"/>
      <c r="O13" s="24" t="str">
        <f>D13</f>
        <v>There exists a Supply and Social Marketing Division of the Ministry of Health and Family Welfare which is responsible for procurement of all contraceptives/commodities.</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399</v>
      </c>
      <c r="E15" s="290" t="s">
        <v>1465</v>
      </c>
      <c r="F15" s="1316"/>
      <c r="G15" s="1317"/>
      <c r="H15" s="1318"/>
      <c r="I15" s="6"/>
      <c r="J15" s="25"/>
      <c r="K15" s="7" t="str">
        <f t="shared" ref="K15:K23" si="0">B15</f>
        <v>a. Social marketing</v>
      </c>
      <c r="L15" s="21"/>
      <c r="M15" s="21"/>
      <c r="N15" s="21"/>
      <c r="O15" s="7"/>
      <c r="P15" s="21"/>
      <c r="Q15" s="7">
        <f t="shared" ref="Q15:Q23" si="1">F15</f>
        <v>0</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399</v>
      </c>
      <c r="E16" s="292" t="s">
        <v>1465</v>
      </c>
      <c r="F16" s="1316"/>
      <c r="G16" s="1317"/>
      <c r="H16" s="1318"/>
      <c r="I16" s="6"/>
      <c r="J16" s="25"/>
      <c r="K16" s="7" t="str">
        <f t="shared" si="0"/>
        <v>b. NGO (for example: service delivery, advocacy, Planned Parenthood affiliate, Marie Stopes affiliate, faith-based organizations, etc.)</v>
      </c>
      <c r="L16" s="21"/>
      <c r="M16" s="21"/>
      <c r="N16" s="21"/>
      <c r="O16" s="7"/>
      <c r="P16" s="21"/>
      <c r="Q16" s="7">
        <f t="shared" si="1"/>
        <v>0</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399</v>
      </c>
      <c r="E18" s="292" t="s">
        <v>1469</v>
      </c>
      <c r="F18" s="1316"/>
      <c r="G18" s="1317"/>
      <c r="H18" s="1318"/>
      <c r="I18" s="6"/>
      <c r="J18" s="25"/>
      <c r="K18" s="7" t="str">
        <f t="shared" si="0"/>
        <v>d. Donors</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399</v>
      </c>
      <c r="E19" s="292" t="s">
        <v>1471</v>
      </c>
      <c r="F19" s="1316"/>
      <c r="G19" s="1317"/>
      <c r="H19" s="1318"/>
      <c r="I19" s="6"/>
      <c r="J19" s="25"/>
      <c r="K19" s="7" t="str">
        <f t="shared" si="0"/>
        <v>e. UN agencies</v>
      </c>
      <c r="L19" s="21"/>
      <c r="M19" s="21"/>
      <c r="N19" s="21"/>
      <c r="O19" s="7"/>
      <c r="P19" s="21"/>
      <c r="Q19" s="7">
        <f t="shared" si="1"/>
        <v>0</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399</v>
      </c>
      <c r="E20" s="292" t="s">
        <v>1473</v>
      </c>
      <c r="F20" s="1316"/>
      <c r="G20" s="1317"/>
      <c r="H20" s="1318"/>
      <c r="I20" s="6"/>
      <c r="J20" s="25"/>
      <c r="K20" s="7" t="str">
        <f t="shared" si="0"/>
        <v>f. Ministry of Health (for example: logistics, reproductive health, family planning, maternal and child health, HIV/AIDS, pharmacy units, etc.)</v>
      </c>
      <c r="L20" s="21"/>
      <c r="M20" s="21"/>
      <c r="N20" s="21"/>
      <c r="O20" s="7"/>
      <c r="P20" s="21"/>
      <c r="Q20" s="18">
        <f t="shared" si="1"/>
        <v>0</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399</v>
      </c>
      <c r="E21" s="292" t="s">
        <v>1475</v>
      </c>
      <c r="F21" s="1316"/>
      <c r="G21" s="1317"/>
      <c r="H21" s="1318"/>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c r="A22" s="291"/>
      <c r="B22" s="1177" t="s">
        <v>1476</v>
      </c>
      <c r="C22" s="1177"/>
      <c r="D22" s="988" t="s">
        <v>399</v>
      </c>
      <c r="E22" s="292" t="s">
        <v>1475</v>
      </c>
      <c r="F22" s="1316"/>
      <c r="G22" s="1317"/>
      <c r="H22" s="1318"/>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988" t="s">
        <v>399</v>
      </c>
      <c r="E23" s="292" t="s">
        <v>1475</v>
      </c>
      <c r="F23" s="1316"/>
      <c r="G23" s="1317"/>
      <c r="H23" s="1318"/>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406</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406</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830</v>
      </c>
      <c r="G28" s="298" t="s">
        <v>1485</v>
      </c>
      <c r="H28" s="299" t="s">
        <v>407</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t="s">
        <v>405</v>
      </c>
      <c r="H29" s="1194"/>
      <c r="I29" s="10"/>
      <c r="J29" s="39" t="str">
        <f>G29</f>
        <v>Don't know</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405</v>
      </c>
      <c r="F30" s="301" t="s">
        <v>1488</v>
      </c>
      <c r="G30" s="1195" t="s">
        <v>405</v>
      </c>
      <c r="H30" s="1196"/>
      <c r="I30" s="10"/>
      <c r="J30" s="39" t="str">
        <f>G30</f>
        <v>Don't know</v>
      </c>
      <c r="K30" s="7"/>
      <c r="L30" s="21"/>
      <c r="M30" s="37" t="str">
        <f>E30</f>
        <v>Don't know</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t="s">
        <v>405</v>
      </c>
      <c r="F35" s="316" t="s">
        <v>831</v>
      </c>
      <c r="G35" s="317"/>
      <c r="H35" s="331"/>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t="s">
        <v>405</v>
      </c>
      <c r="F36" s="316" t="s">
        <v>831</v>
      </c>
      <c r="G36" s="317"/>
      <c r="H36" s="331"/>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t="s">
        <v>405</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395</v>
      </c>
      <c r="E41" s="307" t="s">
        <v>405</v>
      </c>
      <c r="F41" s="316" t="s">
        <v>831</v>
      </c>
      <c r="G41" s="317"/>
      <c r="H41" s="331"/>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568</v>
      </c>
      <c r="E42" s="1166"/>
      <c r="F42" s="1166"/>
      <c r="G42" s="1166"/>
      <c r="H42" s="1167"/>
      <c r="I42" s="29"/>
      <c r="J42" s="26"/>
      <c r="K42" s="7" t="str">
        <f>C42</f>
        <v>i. Specify source(s) of internally generated funds spent (for example, from taxes)</v>
      </c>
      <c r="L42" s="21"/>
      <c r="M42" s="21"/>
      <c r="N42" s="21"/>
      <c r="O42" s="24" t="str">
        <f>D42</f>
        <v>Taxes</v>
      </c>
      <c r="P42" s="21"/>
      <c r="Q42" s="21"/>
      <c r="R42" s="21"/>
      <c r="S42" s="21"/>
      <c r="T42" s="16"/>
      <c r="U42" s="16"/>
      <c r="V42" s="16"/>
      <c r="W42" s="44"/>
      <c r="X42" s="44"/>
      <c r="Y42" s="45"/>
      <c r="Z42" s="52"/>
      <c r="AA42"/>
    </row>
    <row r="43" spans="1:27" s="244" customFormat="1" ht="157.5" customHeight="1">
      <c r="A43" s="303"/>
      <c r="B43" s="1163" t="s">
        <v>1509</v>
      </c>
      <c r="C43" s="1164"/>
      <c r="D43" s="1037" t="s">
        <v>399</v>
      </c>
      <c r="E43" s="307">
        <v>0</v>
      </c>
      <c r="F43" s="316" t="s">
        <v>831</v>
      </c>
      <c r="G43" s="317"/>
      <c r="H43" s="331"/>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t="s">
        <v>405</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399</v>
      </c>
      <c r="E49" s="307">
        <v>0</v>
      </c>
      <c r="F49" s="316" t="s">
        <v>831</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406</v>
      </c>
      <c r="E50" s="1209"/>
      <c r="F50" s="1209"/>
      <c r="G50" s="1209"/>
      <c r="H50" s="1210"/>
      <c r="I50" s="260"/>
      <c r="J50" s="26"/>
      <c r="K50" s="7" t="str">
        <f>C50</f>
        <v xml:space="preserve">i. Specify source(s) of in-kind donations </v>
      </c>
      <c r="L50" s="21"/>
      <c r="M50" s="21"/>
      <c r="N50" s="21"/>
      <c r="O50" s="24" t="str">
        <f>D50</f>
        <v>Not applicable</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831</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831</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0</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v>1</v>
      </c>
      <c r="G56" s="1202" t="s">
        <v>1739</v>
      </c>
      <c r="H56" s="1203"/>
      <c r="I56" s="10"/>
      <c r="J56" s="30" t="str">
        <f>G56</f>
        <v>Comments:</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v>1</v>
      </c>
      <c r="G57" s="1202" t="s">
        <v>1739</v>
      </c>
      <c r="H57" s="1203"/>
      <c r="I57" s="10"/>
      <c r="J57" s="30" t="str">
        <f>G57</f>
        <v>Comments:</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399</v>
      </c>
      <c r="G59" s="1202"/>
      <c r="H59" s="1203"/>
      <c r="I59" s="10"/>
      <c r="J59" s="30">
        <f>G59</f>
        <v>0</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4.5" customHeight="1">
      <c r="A62" s="291"/>
      <c r="B62" s="1163" t="s">
        <v>1532</v>
      </c>
      <c r="C62" s="1163"/>
      <c r="D62" s="1163"/>
      <c r="E62" s="1163"/>
      <c r="F62" s="1170" t="s">
        <v>832</v>
      </c>
      <c r="G62" s="1171"/>
      <c r="H62" s="1172"/>
      <c r="I62" s="10"/>
      <c r="J62" s="26"/>
      <c r="K62" s="7"/>
      <c r="L62" s="21"/>
      <c r="M62" s="38">
        <f>E62</f>
        <v>0</v>
      </c>
      <c r="N62" s="21"/>
      <c r="O62" s="21"/>
      <c r="P62" s="21"/>
      <c r="Q62" s="7" t="str">
        <f>F62</f>
        <v>Supply and Social Marketing Division of the Ministry of Health and Family Welfare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399</v>
      </c>
      <c r="G63" s="1224"/>
      <c r="H63" s="1225"/>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399</v>
      </c>
      <c r="G69" s="999" t="s">
        <v>399</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399</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399</v>
      </c>
      <c r="E71" s="1336"/>
      <c r="F71" s="999" t="s">
        <v>399</v>
      </c>
      <c r="G71" s="999" t="s">
        <v>399</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399</v>
      </c>
      <c r="G74" s="999" t="s">
        <v>399</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399</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c r="E79" s="1336"/>
      <c r="F79" s="999"/>
      <c r="G79" s="999"/>
      <c r="H79" s="228"/>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60.75" thickBot="1">
      <c r="A80" s="1183" t="s">
        <v>1553</v>
      </c>
      <c r="B80" s="1184"/>
      <c r="C80" s="1185"/>
      <c r="D80" s="1608" t="s">
        <v>833</v>
      </c>
      <c r="E80" s="1609"/>
      <c r="F80" s="1609"/>
      <c r="G80" s="1609"/>
      <c r="H80" s="1610"/>
      <c r="I80" s="6"/>
      <c r="J80" s="26"/>
      <c r="K80" s="7" t="str">
        <f>A80</f>
        <v>C2. Please note any comments about the commodities offered.</v>
      </c>
      <c r="L80" s="21"/>
      <c r="M80" s="21"/>
      <c r="N80" s="21"/>
      <c r="O80" s="7" t="str">
        <f>D80</f>
        <v>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7" t="s">
        <v>834</v>
      </c>
      <c r="D85" s="1473" t="s">
        <v>835</v>
      </c>
      <c r="E85" s="1474"/>
      <c r="F85" s="987" t="s">
        <v>395</v>
      </c>
      <c r="G85" s="1269" t="s">
        <v>395</v>
      </c>
      <c r="H85" s="1475"/>
      <c r="I85" s="13"/>
      <c r="J85" s="30" t="str">
        <f>G85</f>
        <v>Yes</v>
      </c>
      <c r="K85" s="7" t="str">
        <f>B85</f>
        <v>a</v>
      </c>
      <c r="L85" s="21"/>
      <c r="M85" s="31">
        <f>E85</f>
        <v>0</v>
      </c>
      <c r="N85" s="21"/>
      <c r="O85" s="21"/>
      <c r="P85" s="21"/>
      <c r="Q85" s="21"/>
      <c r="R85" s="7"/>
      <c r="S85" s="7" t="str">
        <f>D85</f>
        <v>2000-2016</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406</v>
      </c>
      <c r="F87" s="1332"/>
      <c r="G87" s="1332"/>
      <c r="H87" s="1263"/>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406</v>
      </c>
      <c r="F88" s="1332"/>
      <c r="G88" s="1332"/>
      <c r="H88" s="1263"/>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63" customHeight="1">
      <c r="A92" s="291"/>
      <c r="B92" s="1163" t="s">
        <v>1565</v>
      </c>
      <c r="C92" s="1163"/>
      <c r="D92" s="1262" t="s">
        <v>836</v>
      </c>
      <c r="E92" s="1332"/>
      <c r="F92" s="1332"/>
      <c r="G92" s="1332"/>
      <c r="H92" s="1263"/>
      <c r="I92" s="13"/>
      <c r="J92" s="30"/>
      <c r="K92" s="7" t="str">
        <f>B92</f>
        <v>a. If yes, describe the policies.</v>
      </c>
      <c r="L92" s="21"/>
      <c r="M92" s="21"/>
      <c r="N92" s="23"/>
      <c r="O92" s="24" t="str">
        <f>D92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837</v>
      </c>
      <c r="H95" s="1263"/>
      <c r="I95" s="12"/>
      <c r="J95" s="30" t="str">
        <f t="shared" si="3"/>
        <v>Paramedic, pharmacist</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406</v>
      </c>
      <c r="E96" s="1260"/>
      <c r="F96" s="1261"/>
      <c r="G96" s="1262" t="s">
        <v>415</v>
      </c>
      <c r="H96" s="1263"/>
      <c r="I96" s="12"/>
      <c r="J96" s="30" t="str">
        <f t="shared" si="3"/>
        <v>Doctor</v>
      </c>
      <c r="K96" s="7"/>
      <c r="L96" s="21"/>
      <c r="M96" s="31"/>
      <c r="N96" s="21"/>
      <c r="O96" s="7"/>
      <c r="P96" s="7"/>
      <c r="Q96" s="21"/>
      <c r="R96" s="21"/>
      <c r="S96" s="21"/>
      <c r="T96" s="209" t="str">
        <f t="shared" ref="T96:T102" si="4">D96</f>
        <v>Not applicable</v>
      </c>
      <c r="U96" s="51"/>
      <c r="V96" s="16"/>
      <c r="W96" s="44"/>
      <c r="X96" s="44"/>
      <c r="Y96" s="45"/>
      <c r="Z96" s="52"/>
      <c r="AA96"/>
    </row>
    <row r="97" spans="1:27" s="244" customFormat="1" ht="15" customHeight="1">
      <c r="A97" s="263"/>
      <c r="B97" s="221"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838</v>
      </c>
      <c r="E98" s="1260"/>
      <c r="F98" s="1261"/>
      <c r="G98" s="1262" t="s">
        <v>441</v>
      </c>
      <c r="H98" s="1263"/>
      <c r="I98" s="12"/>
      <c r="J98" s="30" t="str">
        <f t="shared" si="3"/>
        <v>Nurse</v>
      </c>
      <c r="K98" s="7"/>
      <c r="L98" s="21"/>
      <c r="M98" s="31"/>
      <c r="N98" s="21"/>
      <c r="O98" s="7"/>
      <c r="P98" s="7"/>
      <c r="Q98" s="21"/>
      <c r="R98" s="21"/>
      <c r="S98" s="21"/>
      <c r="T98" s="209" t="str">
        <f t="shared" si="4"/>
        <v>Auxiliary nurse midwife</v>
      </c>
      <c r="U98" s="51"/>
      <c r="V98" s="16"/>
      <c r="W98" s="44"/>
      <c r="X98" s="44"/>
      <c r="Y98" s="45"/>
      <c r="Z98" s="52"/>
      <c r="AA98"/>
    </row>
    <row r="99" spans="1:27" s="244" customFormat="1" ht="15" customHeight="1">
      <c r="A99" s="263"/>
      <c r="B99" s="221" t="s">
        <v>1578</v>
      </c>
      <c r="C99" s="218" t="s">
        <v>1579</v>
      </c>
      <c r="D99" s="1259" t="s">
        <v>414</v>
      </c>
      <c r="E99" s="1260"/>
      <c r="F99" s="1261"/>
      <c r="G99" s="1262" t="s">
        <v>839</v>
      </c>
      <c r="H99" s="1263"/>
      <c r="I99" s="12"/>
      <c r="J99" s="30" t="str">
        <f t="shared" si="3"/>
        <v>Pharmacist</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414</v>
      </c>
      <c r="E100" s="1260"/>
      <c r="F100" s="1261"/>
      <c r="G100" s="1262" t="s">
        <v>839</v>
      </c>
      <c r="H100" s="1263"/>
      <c r="I100" s="12"/>
      <c r="J100" s="30" t="str">
        <f t="shared" si="3"/>
        <v>Pharmacist</v>
      </c>
      <c r="K100" s="7"/>
      <c r="L100" s="21"/>
      <c r="M100" s="31"/>
      <c r="N100" s="21"/>
      <c r="O100" s="7"/>
      <c r="P100" s="7"/>
      <c r="Q100" s="21"/>
      <c r="R100" s="21"/>
      <c r="S100" s="21"/>
      <c r="T100" s="209" t="str">
        <f t="shared" si="4"/>
        <v>Community health worker</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406</v>
      </c>
      <c r="H102" s="1273"/>
      <c r="I102" s="12"/>
      <c r="J102" s="30" t="str">
        <f t="shared" si="3"/>
        <v>Not applicable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t="s">
        <v>840</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The Ministry of Health and Family Welfare of the Government of India has issued guidelines on the providers who are authorized to dispense/administer each of the methods of contraception available in the public sector. These are available at: http://nrhm.gov.in</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399</v>
      </c>
      <c r="H117" s="1331"/>
      <c r="I117" s="33"/>
      <c r="J117" s="30" t="str">
        <f t="shared" si="5"/>
        <v>No</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399</v>
      </c>
      <c r="H118" s="1331"/>
      <c r="I118" s="33"/>
      <c r="J118" s="30" t="str">
        <f t="shared" si="5"/>
        <v>No</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2011</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841</v>
      </c>
      <c r="E128" s="1317"/>
      <c r="F128" s="1317"/>
      <c r="G128" s="1317"/>
      <c r="H128" s="1318"/>
      <c r="I128" s="33"/>
      <c r="J128" s="20"/>
      <c r="K128" s="7" t="str">
        <f>A128</f>
        <v xml:space="preserve">D11. Name of the list(s)
</v>
      </c>
      <c r="L128" s="7"/>
      <c r="M128" s="21"/>
      <c r="N128" s="21"/>
      <c r="O128" s="7" t="str">
        <f>D128</f>
        <v>National List of Essential Medicines of India</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t="s">
        <v>406</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406</v>
      </c>
      <c r="H132" s="1225"/>
      <c r="I132" s="33"/>
      <c r="J132" s="30" t="str">
        <f>G132</f>
        <v>Not applicable</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406</v>
      </c>
      <c r="H133" s="1225"/>
      <c r="I133" s="33"/>
      <c r="J133" s="30" t="str">
        <f>G133</f>
        <v>Not applicable</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406</v>
      </c>
      <c r="H134" s="1225"/>
      <c r="I134" s="33"/>
      <c r="J134" s="30" t="str">
        <f>G134</f>
        <v>Not applicable</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406</v>
      </c>
      <c r="H135" s="1225"/>
      <c r="I135" s="33"/>
      <c r="J135" s="30" t="str">
        <f>G135</f>
        <v>Not applicable</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t="s">
        <v>603</v>
      </c>
      <c r="E136" s="1237"/>
      <c r="F136" s="1237"/>
      <c r="G136" s="1237"/>
      <c r="H136" s="1238"/>
      <c r="I136" s="33"/>
      <c r="J136" s="20"/>
      <c r="K136" s="7" t="str">
        <f>B136</f>
        <v>f. Notes about the Poverty Reduction Strategy Paper</v>
      </c>
      <c r="L136" s="7"/>
      <c r="M136" s="21"/>
      <c r="N136" s="21"/>
      <c r="O136" s="7" t="str">
        <f>D136</f>
        <v>Document not available on IMF's website</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406</v>
      </c>
      <c r="H141" s="1225"/>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406</v>
      </c>
      <c r="H142" s="1225"/>
      <c r="I142" s="6"/>
      <c r="J142" s="30" t="str">
        <f t="shared" si="7"/>
        <v>Not applicable</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406</v>
      </c>
      <c r="H143" s="1225"/>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831</v>
      </c>
      <c r="G149" s="1171"/>
      <c r="H149" s="1172"/>
      <c r="I149" s="6"/>
      <c r="J149" s="30"/>
      <c r="K149" s="7"/>
      <c r="L149" s="21"/>
      <c r="M149" s="7"/>
      <c r="N149" s="21"/>
      <c r="O149" s="21"/>
      <c r="P149" s="21"/>
      <c r="Q149" s="7" t="str">
        <f>F149</f>
        <v>04/12-03/13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842</v>
      </c>
      <c r="G150" s="1171"/>
      <c r="H150" s="1172"/>
      <c r="I150" s="6"/>
      <c r="J150" s="30"/>
      <c r="K150" s="7"/>
      <c r="L150" s="7"/>
      <c r="M150" s="21"/>
      <c r="N150" s="21"/>
      <c r="O150" s="21"/>
      <c r="P150" s="21"/>
      <c r="Q150" s="7" t="str">
        <f>F150</f>
        <v>Government of India reports (Common Review Mission)</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1600-000000000000}">
      <formula1>$W$1:$W$3</formula1>
    </dataValidation>
    <dataValidation type="list" allowBlank="1" showInputMessage="1" showErrorMessage="1" errorTitle="Choose from dropdown" error="Please choose from the dropdown list." prompt="Please select from the dropdown list." sqref="H12 H82" xr:uid="{00000000-0002-0000-1600-000001000000}">
      <formula1>$W$1:$W$3</formula1>
    </dataValidation>
    <dataValidation type="list" allowBlank="1" showInputMessage="1" showErrorMessage="1" error="Please choose from the dropdown list." sqref="H24" xr:uid="{00000000-0002-0000-1600-000002000000}">
      <formula1>$O$1:$O$6</formula1>
    </dataValidation>
    <dataValidation type="list" allowBlank="1" showErrorMessage="1" error="Please choose from the dropdown list." sqref="H38" xr:uid="{00000000-0002-0000-16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600-000004000000}">
      <formula1>$W$1:$W$4</formula1>
    </dataValidation>
    <dataValidation type="list" allowBlank="1" showInputMessage="1" showErrorMessage="1" errorTitle="Choose from dropdown" error="Please choose from the dropdown list." prompt="Please select from the dropdown list." sqref="G138 D15 D68" xr:uid="{00000000-0002-0000-1600-000005000000}">
      <formula1>$W$1:$W$4</formula1>
    </dataValidation>
    <dataValidation type="list" allowBlank="1" showInputMessage="1" showErrorMessage="1" error="Please choose from the dropdown list." sqref="F61:H61" xr:uid="{00000000-0002-0000-16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600-000007000000}">
      <formula1>$N$1:$N$2</formula1>
    </dataValidation>
    <dataValidation type="list" allowBlank="1" showErrorMessage="1" errorTitle="Choose from dropdown" error="Please choose from the dropdown list." sqref="F28" xr:uid="{00000000-0002-0000-1600-000008000000}">
      <formula1>$Y$1:$Y$13</formula1>
    </dataValidation>
    <dataValidation type="list" allowBlank="1" showInputMessage="1" showErrorMessage="1" errorTitle="Choose from dropdown" error="Please choose from the dropdown list." sqref="H28" xr:uid="{00000000-0002-0000-1600-000009000000}">
      <formula1>$Y$1:$Y$13</formula1>
    </dataValidation>
    <dataValidation type="list" allowBlank="1" showInputMessage="1" prompt="Please select from the dropdown list if possible. If you cannot find a provider cadre that fits, you may write it in." sqref="D95:H95" xr:uid="{00000000-0002-0000-1600-00000A000000}">
      <formula1>$Q$1:$Q$9</formula1>
    </dataValidation>
    <dataValidation type="list" allowBlank="1" prompt="Please choose from the dropdown if possible. If you cannot find a cadre that fits what you are looking for, you may write it in." sqref="D96:H102" xr:uid="{00000000-0002-0000-1600-00000B000000}">
      <formula1>$Q$1:$Q$9</formula1>
    </dataValidation>
  </dataValidations>
  <hyperlinks>
    <hyperlink ref="A5" location="Introduction!A1" display="To jump to the Introduction sheet, click here." xr:uid="{00000000-0004-0000-1600-000000000000}"/>
  </hyperlinks>
  <pageMargins left="1.2" right="0.7" top="0.75" bottom="0.75" header="0.3" footer="0.3"/>
  <pageSetup scale="55" fitToHeight="5" orientation="portrait" r:id="rId1"/>
  <rowBreaks count="2" manualBreakCount="2">
    <brk id="32" max="7" man="1"/>
    <brk id="136" max="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D183"/>
  <sheetViews>
    <sheetView showGridLines="0" view="pageBreakPreview" zoomScaleSheetLayoutView="100" workbookViewId="0">
      <selection activeCell="AA1" sqref="AA1"/>
    </sheetView>
  </sheetViews>
  <sheetFormatPr defaultColWidth="8.85546875" defaultRowHeight="15"/>
  <cols>
    <col min="1" max="2" width="2.140625" style="242" customWidth="1"/>
    <col min="3" max="3" width="63" style="242" customWidth="1"/>
    <col min="4" max="4" width="7" style="242" customWidth="1"/>
    <col min="5" max="6" width="19" style="242" customWidth="1"/>
    <col min="7" max="7" width="19.7109375" style="272" customWidth="1"/>
    <col min="8" max="8" width="19.7109375" style="273" customWidth="1"/>
    <col min="9" max="9" width="127.7109375" style="25" hidden="1" customWidth="1"/>
    <col min="10" max="10" width="38.42578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24.425781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8.8554687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1767</v>
      </c>
      <c r="B8" s="1168"/>
      <c r="C8" s="1168"/>
      <c r="D8" s="1169"/>
      <c r="E8" s="1169"/>
      <c r="F8" s="283"/>
      <c r="G8" s="1169"/>
      <c r="H8" s="1169"/>
      <c r="I8" s="6"/>
      <c r="J8" s="39"/>
      <c r="K8" s="630" t="str">
        <f>A8</f>
        <v>Country: Indonesia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40.5" customHeight="1">
      <c r="A13" s="288"/>
      <c r="B13" s="1163" t="s">
        <v>1462</v>
      </c>
      <c r="C13" s="1164"/>
      <c r="D13" s="1165" t="s">
        <v>843</v>
      </c>
      <c r="E13" s="1166"/>
      <c r="F13" s="1166"/>
      <c r="G13" s="1166"/>
      <c r="H13" s="1167"/>
      <c r="I13" s="6"/>
      <c r="J13" s="25"/>
      <c r="K13" s="7" t="str">
        <f>B13</f>
        <v>a. What is the name of the committee?</v>
      </c>
      <c r="L13" s="31" t="str">
        <f>D13</f>
        <v xml:space="preserve">Contraceptive Commodity Security Team on Family Planning and Reproductive Health Services </v>
      </c>
      <c r="M13" s="21"/>
      <c r="N13" s="21"/>
      <c r="O13" s="24" t="str">
        <f>D13</f>
        <v xml:space="preserve">Contraceptive Commodity Security Team on Family Planning and Reproductive Health Services </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5" t="s">
        <v>395</v>
      </c>
      <c r="E15" s="290" t="s">
        <v>1465</v>
      </c>
      <c r="F15" s="1170" t="s">
        <v>844</v>
      </c>
      <c r="G15" s="1171"/>
      <c r="H15" s="1172"/>
      <c r="I15" s="6"/>
      <c r="J15" s="25"/>
      <c r="K15" s="7" t="str">
        <f t="shared" ref="K15:K23" si="0">B15</f>
        <v>a. Social marketing</v>
      </c>
      <c r="L15" s="21"/>
      <c r="M15" s="21"/>
      <c r="N15" s="21"/>
      <c r="O15" s="7"/>
      <c r="P15" s="21"/>
      <c r="Q15" s="7" t="str">
        <f t="shared" ref="Q15:Q23" si="1">F15</f>
        <v>Directorate of Advocacy and IEC from National Population and Family Planning (BKKBN)</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5" t="s">
        <v>395</v>
      </c>
      <c r="E16" s="292" t="s">
        <v>1465</v>
      </c>
      <c r="F16" s="1170" t="s">
        <v>845</v>
      </c>
      <c r="G16" s="1171"/>
      <c r="H16" s="1172"/>
      <c r="I16" s="6"/>
      <c r="J16" s="25"/>
      <c r="K16" s="7" t="str">
        <f t="shared" si="0"/>
        <v>b. NGO (for example: service delivery, advocacy, Planned Parenthood affiliate, Marie Stopes affiliate, faith-based organizations, etc.)</v>
      </c>
      <c r="L16" s="21"/>
      <c r="M16" s="21"/>
      <c r="N16" s="21"/>
      <c r="O16" s="7"/>
      <c r="P16" s="21"/>
      <c r="Q16" s="7" t="str">
        <f t="shared" si="1"/>
        <v>The Indonesia Planned Parenthood, Kusuma Buana Foundation</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60">
      <c r="A17" s="291"/>
      <c r="B17" s="1163" t="s">
        <v>1467</v>
      </c>
      <c r="C17" s="1164"/>
      <c r="D17" s="985" t="s">
        <v>395</v>
      </c>
      <c r="E17" s="292" t="s">
        <v>1465</v>
      </c>
      <c r="F17" s="1170" t="s">
        <v>846</v>
      </c>
      <c r="G17" s="1171"/>
      <c r="H17" s="1172"/>
      <c r="I17" s="6"/>
      <c r="J17" s="25"/>
      <c r="K17" s="7" t="str">
        <f t="shared" si="0"/>
        <v>c. Commercial sector (for example: pharmacy associations, manufacturers, etc.)</v>
      </c>
      <c r="L17" s="21"/>
      <c r="M17" s="21"/>
      <c r="N17" s="21"/>
      <c r="O17" s="7"/>
      <c r="P17" s="21"/>
      <c r="Q17" s="7" t="str">
        <f t="shared" si="1"/>
        <v>Professional organizations (Indonesia Midwives Association, Indonesian Medical Doctors Association, Indonesian Pharmacist Association) and 14 manufacturers and distributors</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5" t="s">
        <v>399</v>
      </c>
      <c r="E18" s="292" t="s">
        <v>1469</v>
      </c>
      <c r="F18" s="1170"/>
      <c r="G18" s="1171"/>
      <c r="H18" s="1172"/>
      <c r="I18" s="6"/>
      <c r="J18" s="25"/>
      <c r="K18" s="7" t="str">
        <f t="shared" si="0"/>
        <v>d. Donors</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5" t="s">
        <v>399</v>
      </c>
      <c r="E19" s="292" t="s">
        <v>1471</v>
      </c>
      <c r="F19" s="1170"/>
      <c r="G19" s="1171"/>
      <c r="H19" s="1172"/>
      <c r="I19" s="6"/>
      <c r="J19" s="25"/>
      <c r="K19" s="7" t="str">
        <f t="shared" si="0"/>
        <v>e. UN agencies</v>
      </c>
      <c r="L19" s="21"/>
      <c r="M19" s="21"/>
      <c r="N19" s="21"/>
      <c r="O19" s="7"/>
      <c r="P19" s="21"/>
      <c r="Q19" s="7">
        <f t="shared" si="1"/>
        <v>0</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60">
      <c r="A20" s="291"/>
      <c r="B20" s="1163" t="s">
        <v>1472</v>
      </c>
      <c r="C20" s="1164"/>
      <c r="D20" s="985" t="s">
        <v>395</v>
      </c>
      <c r="E20" s="292" t="s">
        <v>1473</v>
      </c>
      <c r="F20" s="1170" t="s">
        <v>847</v>
      </c>
      <c r="G20" s="1171"/>
      <c r="H20" s="1172"/>
      <c r="I20" s="6"/>
      <c r="J20" s="25"/>
      <c r="K20" s="7" t="str">
        <f t="shared" si="0"/>
        <v>f. Ministry of Health (for example: logistics, reproductive health, family planning, maternal and child health, HIV/AIDS, pharmacy units, etc.)</v>
      </c>
      <c r="L20" s="21"/>
      <c r="M20" s="21"/>
      <c r="N20" s="21"/>
      <c r="O20" s="7"/>
      <c r="P20" s="21"/>
      <c r="Q20" s="18" t="str">
        <f t="shared" si="1"/>
        <v>Maternal Health Directorate, Primary and Advanced Health Care Directorate, Pharmacist Services Directorate, Public Medicine and Health Supplies Directorate</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5" t="s">
        <v>395</v>
      </c>
      <c r="E21" s="292" t="s">
        <v>1475</v>
      </c>
      <c r="F21" s="1170" t="s">
        <v>848</v>
      </c>
      <c r="G21" s="1171"/>
      <c r="H21" s="1172"/>
      <c r="I21" s="6"/>
      <c r="J21" s="25"/>
      <c r="K21" s="7" t="str">
        <f t="shared" si="0"/>
        <v>g. Central Medical Store or Central Warehouse</v>
      </c>
      <c r="L21" s="21"/>
      <c r="M21" s="21"/>
      <c r="N21" s="21"/>
      <c r="O21" s="7"/>
      <c r="P21" s="21"/>
      <c r="Q21" s="7" t="str">
        <f t="shared" si="1"/>
        <v>Directorate of Finance and State Property Management BKKBN</v>
      </c>
      <c r="R21" s="21"/>
      <c r="S21" s="21"/>
      <c r="T21" s="16"/>
      <c r="U21" s="16"/>
      <c r="V21" s="16"/>
      <c r="W21" s="44"/>
      <c r="X21" s="44"/>
      <c r="Y21" s="45"/>
      <c r="Z21" s="52"/>
      <c r="AA21"/>
    </row>
    <row r="22" spans="1:134" s="244" customFormat="1" ht="39.75" customHeight="1">
      <c r="A22" s="291"/>
      <c r="B22" s="1177" t="s">
        <v>1476</v>
      </c>
      <c r="C22" s="1177"/>
      <c r="D22" s="985" t="s">
        <v>395</v>
      </c>
      <c r="E22" s="292" t="s">
        <v>1475</v>
      </c>
      <c r="F22" s="1170" t="s">
        <v>849</v>
      </c>
      <c r="G22" s="1171"/>
      <c r="H22" s="1172"/>
      <c r="I22" s="6"/>
      <c r="J22" s="25"/>
      <c r="K22" s="7" t="str">
        <f t="shared" si="0"/>
        <v xml:space="preserve">h. Ministry of Finance or Ministry of Planning </v>
      </c>
      <c r="L22" s="21"/>
      <c r="M22" s="21"/>
      <c r="N22" s="21"/>
      <c r="O22" s="7"/>
      <c r="P22" s="21"/>
      <c r="Q22" s="7" t="str">
        <f t="shared" si="1"/>
        <v>Directorate of Population, Women Empowerment and Child Protection, National Development Planning Agency</v>
      </c>
      <c r="R22" s="21"/>
      <c r="S22" s="21"/>
      <c r="T22" s="16"/>
      <c r="U22" s="16"/>
      <c r="V22" s="16"/>
      <c r="W22" s="44"/>
      <c r="X22" s="44"/>
      <c r="Y22" s="45"/>
      <c r="Z22" s="52"/>
      <c r="AA22"/>
    </row>
    <row r="23" spans="1:134" s="247" customFormat="1" ht="44.25" customHeight="1">
      <c r="A23" s="291"/>
      <c r="B23" s="1177" t="s">
        <v>1477</v>
      </c>
      <c r="C23" s="1177"/>
      <c r="D23" s="985" t="s">
        <v>395</v>
      </c>
      <c r="E23" s="292" t="s">
        <v>1475</v>
      </c>
      <c r="F23" s="1170" t="s">
        <v>850</v>
      </c>
      <c r="G23" s="1171"/>
      <c r="H23" s="1172"/>
      <c r="I23" s="6"/>
      <c r="J23" s="25"/>
      <c r="K23" s="39" t="str">
        <f t="shared" si="0"/>
        <v>i. Other (for example: partners)</v>
      </c>
      <c r="L23" s="25"/>
      <c r="M23" s="25"/>
      <c r="N23" s="25"/>
      <c r="O23" s="39"/>
      <c r="P23" s="25"/>
      <c r="Q23" s="39" t="str">
        <f t="shared" si="1"/>
        <v>Ministry of Home Affairs, The National Drug and Food Monitoring Agency</v>
      </c>
      <c r="R23" s="25"/>
      <c r="S23" s="25"/>
      <c r="T23" s="25"/>
      <c r="U23" s="25"/>
      <c r="V23" s="25"/>
      <c r="W23" s="64"/>
      <c r="X23" s="64"/>
      <c r="Y23" s="63"/>
      <c r="Z23" s="63"/>
      <c r="AA23"/>
    </row>
    <row r="24" spans="1:134" s="244" customFormat="1">
      <c r="A24" s="1179" t="s">
        <v>1478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851</v>
      </c>
      <c r="G26" s="296" t="s">
        <v>1482</v>
      </c>
      <c r="H26" s="372" t="s">
        <v>405</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52500000</v>
      </c>
      <c r="H29" s="1194"/>
      <c r="I29" s="10"/>
      <c r="J29" s="39">
        <f>G29</f>
        <v>52500000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852</v>
      </c>
      <c r="F30" s="301" t="s">
        <v>1488</v>
      </c>
      <c r="G30" s="1195" t="s">
        <v>853</v>
      </c>
      <c r="H30" s="1196"/>
      <c r="I30" s="10"/>
      <c r="J30" s="39" t="str">
        <f>G30</f>
        <v>BKKBN (Central and Provincial) in cooperation with Statistics Bureau &amp; National Development Planning Agency</v>
      </c>
      <c r="K30" s="7"/>
      <c r="L30" s="21"/>
      <c r="M30" s="37" t="str">
        <f>E30</f>
        <v>Likely 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52500000</v>
      </c>
      <c r="F35" s="308" t="s">
        <v>854</v>
      </c>
      <c r="G35" s="309" t="s">
        <v>855</v>
      </c>
      <c r="H35" s="639"/>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640" t="s">
        <v>405</v>
      </c>
      <c r="G36" s="641"/>
      <c r="H36" s="639"/>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52500000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105">
      <c r="A41" s="303"/>
      <c r="B41" s="1163" t="s">
        <v>1507</v>
      </c>
      <c r="C41" s="1164"/>
      <c r="D41" s="1037" t="s">
        <v>395</v>
      </c>
      <c r="E41" s="307">
        <v>50900000</v>
      </c>
      <c r="F41" s="316" t="s">
        <v>445</v>
      </c>
      <c r="G41" s="317" t="s">
        <v>856</v>
      </c>
      <c r="H41" s="331" t="s">
        <v>857</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568</v>
      </c>
      <c r="E42" s="1166"/>
      <c r="F42" s="1166"/>
      <c r="G42" s="1166"/>
      <c r="H42" s="1167"/>
      <c r="I42" s="29"/>
      <c r="J42" s="26"/>
      <c r="K42" s="7" t="str">
        <f>C42</f>
        <v>i. Specify source(s) of internally generated funds spent (for example, from taxes)</v>
      </c>
      <c r="L42" s="21"/>
      <c r="M42" s="21"/>
      <c r="N42" s="21"/>
      <c r="O42" s="24" t="str">
        <f>D42</f>
        <v>Taxes</v>
      </c>
      <c r="P42" s="21"/>
      <c r="Q42" s="21"/>
      <c r="R42" s="21"/>
      <c r="S42" s="21"/>
      <c r="T42" s="16"/>
      <c r="U42" s="16"/>
      <c r="V42" s="16"/>
      <c r="W42" s="44"/>
      <c r="X42" s="44"/>
      <c r="Y42" s="45"/>
      <c r="Z42" s="52"/>
      <c r="AA42"/>
    </row>
    <row r="43" spans="1:27" s="244" customFormat="1" ht="78.75" customHeight="1">
      <c r="A43" s="303"/>
      <c r="B43" s="1163" t="s">
        <v>1509</v>
      </c>
      <c r="C43" s="1164"/>
      <c r="D43" s="1037" t="s">
        <v>399</v>
      </c>
      <c r="E43" s="642">
        <v>0</v>
      </c>
      <c r="F43" s="643" t="s">
        <v>405</v>
      </c>
      <c r="G43" s="641"/>
      <c r="H43" s="639"/>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69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50900000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30">
      <c r="A49" s="303"/>
      <c r="B49" s="1163" t="s">
        <v>1519</v>
      </c>
      <c r="C49" s="1164"/>
      <c r="D49" s="1037" t="s">
        <v>405</v>
      </c>
      <c r="E49" s="307" t="s">
        <v>405</v>
      </c>
      <c r="F49" s="316" t="s">
        <v>445</v>
      </c>
      <c r="G49" s="329" t="s">
        <v>856</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401</v>
      </c>
      <c r="E50" s="1209"/>
      <c r="F50" s="1209"/>
      <c r="G50" s="1209"/>
      <c r="H50" s="1210"/>
      <c r="I50" s="260"/>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7" s="244" customFormat="1" ht="105">
      <c r="A51" s="303"/>
      <c r="B51" s="1163" t="s">
        <v>1521</v>
      </c>
      <c r="C51" s="1164"/>
      <c r="D51" s="1037" t="s">
        <v>395</v>
      </c>
      <c r="E51" s="307">
        <v>428105</v>
      </c>
      <c r="F51" s="316" t="s">
        <v>445</v>
      </c>
      <c r="G51" s="329" t="s">
        <v>858</v>
      </c>
      <c r="H51" s="330" t="s">
        <v>859</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445</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t="s">
        <v>405</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t="s">
        <v>405</v>
      </c>
      <c r="G56" s="1202"/>
      <c r="H56" s="1203"/>
      <c r="I56" s="10"/>
      <c r="J56" s="30">
        <f>G56</f>
        <v>0</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856</v>
      </c>
      <c r="G62" s="1171"/>
      <c r="H62" s="1172"/>
      <c r="I62" s="10"/>
      <c r="J62" s="26"/>
      <c r="K62" s="7"/>
      <c r="L62" s="21"/>
      <c r="M62" s="38">
        <f>E62</f>
        <v>0</v>
      </c>
      <c r="N62" s="21"/>
      <c r="O62" s="21"/>
      <c r="P62" s="21"/>
      <c r="Q62" s="7" t="str">
        <f>F62</f>
        <v>BKKBN</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t="s">
        <v>860</v>
      </c>
      <c r="E64" s="1171"/>
      <c r="F64" s="1171"/>
      <c r="G64" s="1171"/>
      <c r="H64" s="1172"/>
      <c r="I64" s="6"/>
      <c r="J64" s="26"/>
      <c r="K64" s="7" t="str">
        <f>A64</f>
        <v xml:space="preserve">B15. Please note any additional comments about finance and procurement.
</v>
      </c>
      <c r="L64" s="21"/>
      <c r="M64" s="21"/>
      <c r="N64" s="21"/>
      <c r="O64" s="7" t="str">
        <f>D64</f>
        <v>The distributor of contraceptives is responsible for delivering the contraceptives to the provincial office, and the local government is obliged to distribute the contraceptives to the service delivery points.</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228" t="s">
        <v>395</v>
      </c>
      <c r="E68" s="1228"/>
      <c r="F68" s="995" t="s">
        <v>395</v>
      </c>
      <c r="G68" s="995" t="s">
        <v>399</v>
      </c>
      <c r="H68" s="524"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228" t="s">
        <v>395</v>
      </c>
      <c r="E69" s="1228"/>
      <c r="F69" s="995" t="s">
        <v>399</v>
      </c>
      <c r="G69" s="995" t="s">
        <v>399</v>
      </c>
      <c r="H69" s="524"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228" t="s">
        <v>395</v>
      </c>
      <c r="E70" s="1228"/>
      <c r="F70" s="995" t="s">
        <v>395</v>
      </c>
      <c r="G70" s="995" t="s">
        <v>399</v>
      </c>
      <c r="H70" s="524"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228" t="s">
        <v>395</v>
      </c>
      <c r="E71" s="1228"/>
      <c r="F71" s="995" t="s">
        <v>395</v>
      </c>
      <c r="G71" s="995" t="s">
        <v>399</v>
      </c>
      <c r="H71" s="524"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228" t="s">
        <v>395</v>
      </c>
      <c r="E72" s="1228"/>
      <c r="F72" s="995" t="s">
        <v>395</v>
      </c>
      <c r="G72" s="995" t="s">
        <v>399</v>
      </c>
      <c r="H72" s="524"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228" t="s">
        <v>395</v>
      </c>
      <c r="E73" s="1228"/>
      <c r="F73" s="995" t="s">
        <v>395</v>
      </c>
      <c r="G73" s="995" t="s">
        <v>405</v>
      </c>
      <c r="H73" s="524"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228" t="s">
        <v>395</v>
      </c>
      <c r="E74" s="1228"/>
      <c r="F74" s="995" t="s">
        <v>399</v>
      </c>
      <c r="G74" s="995" t="s">
        <v>405</v>
      </c>
      <c r="H74" s="524"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228" t="s">
        <v>395</v>
      </c>
      <c r="E75" s="1228"/>
      <c r="F75" s="995" t="s">
        <v>399</v>
      </c>
      <c r="G75" s="995" t="s">
        <v>399</v>
      </c>
      <c r="H75" s="524"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228" t="s">
        <v>395</v>
      </c>
      <c r="E76" s="1228"/>
      <c r="F76" s="995" t="s">
        <v>395</v>
      </c>
      <c r="G76" s="995" t="s">
        <v>395</v>
      </c>
      <c r="H76" s="524" t="s">
        <v>395</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228" t="s">
        <v>395</v>
      </c>
      <c r="E77" s="1228"/>
      <c r="F77" s="995" t="s">
        <v>395</v>
      </c>
      <c r="G77" s="995" t="s">
        <v>395</v>
      </c>
      <c r="H77" s="524" t="s">
        <v>395</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228" t="s">
        <v>399</v>
      </c>
      <c r="E78" s="1228"/>
      <c r="F78" s="995" t="s">
        <v>399</v>
      </c>
      <c r="G78" s="995" t="s">
        <v>405</v>
      </c>
      <c r="H78" s="524"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696" t="s">
        <v>399</v>
      </c>
      <c r="E79" s="1228"/>
      <c r="F79" s="1025" t="s">
        <v>399</v>
      </c>
      <c r="G79" s="1025" t="s">
        <v>399</v>
      </c>
      <c r="H79" s="644"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60.75" thickBot="1">
      <c r="A85" s="1244"/>
      <c r="B85" s="349" t="s">
        <v>1561</v>
      </c>
      <c r="C85" s="994" t="s">
        <v>861</v>
      </c>
      <c r="D85" s="1248" t="s">
        <v>405</v>
      </c>
      <c r="E85" s="1249"/>
      <c r="F85" s="989" t="s">
        <v>395</v>
      </c>
      <c r="G85" s="1231" t="s">
        <v>395</v>
      </c>
      <c r="H85" s="1232"/>
      <c r="I85" s="13"/>
      <c r="J85" s="30" t="str">
        <f>G85</f>
        <v>Yes</v>
      </c>
      <c r="K85" s="7" t="str">
        <f>B85</f>
        <v>a</v>
      </c>
      <c r="L85" s="21"/>
      <c r="M85" s="31">
        <f>E85</f>
        <v>0</v>
      </c>
      <c r="N85" s="21"/>
      <c r="O85" s="21"/>
      <c r="P85" s="21"/>
      <c r="Q85" s="21"/>
      <c r="R85" s="7"/>
      <c r="S85" s="7" t="str">
        <f>D85</f>
        <v>Don't know</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695" t="s">
        <v>406</v>
      </c>
      <c r="F87" s="1166"/>
      <c r="G87" s="1166"/>
      <c r="H87" s="1167"/>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695" t="s">
        <v>406</v>
      </c>
      <c r="F88" s="1166"/>
      <c r="G88" s="1166"/>
      <c r="H88" s="1167"/>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405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37.5" customHeight="1">
      <c r="A90" s="291"/>
      <c r="B90" s="1163" t="s">
        <v>1565</v>
      </c>
      <c r="C90" s="1163"/>
      <c r="D90" s="1165" t="s">
        <v>405</v>
      </c>
      <c r="E90" s="1166"/>
      <c r="F90" s="1166"/>
      <c r="G90" s="1166"/>
      <c r="H90" s="1167"/>
      <c r="I90" s="13"/>
      <c r="J90" s="30"/>
      <c r="K90" s="7" t="str">
        <f>B90</f>
        <v>a. If yes, describe the policies.</v>
      </c>
      <c r="L90" s="21"/>
      <c r="M90" s="21"/>
      <c r="N90" s="23"/>
      <c r="O90" s="24" t="str">
        <f>D90</f>
        <v>Don't know</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90">
      <c r="A92" s="291"/>
      <c r="B92" s="1163" t="s">
        <v>1565</v>
      </c>
      <c r="C92" s="1163"/>
      <c r="D92" s="1165" t="s">
        <v>862</v>
      </c>
      <c r="E92" s="1166"/>
      <c r="F92" s="1166"/>
      <c r="G92" s="1166"/>
      <c r="H92" s="1167"/>
      <c r="I92" s="13"/>
      <c r="J92" s="30"/>
      <c r="K92" s="7" t="str">
        <f>B92</f>
        <v>a. If yes, describe the policies.</v>
      </c>
      <c r="L92" s="21"/>
      <c r="M92" s="21"/>
      <c r="N92" s="23"/>
      <c r="O92" s="24" t="str">
        <f>D92</f>
        <v>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863</v>
      </c>
      <c r="E95" s="1260"/>
      <c r="F95" s="1261"/>
      <c r="G95" s="1262" t="s">
        <v>527</v>
      </c>
      <c r="H95" s="1263"/>
      <c r="I95" s="12"/>
      <c r="J95" s="30" t="str">
        <f t="shared" si="3"/>
        <v>Midwife</v>
      </c>
      <c r="K95" s="7"/>
      <c r="L95" s="21"/>
      <c r="M95" s="31"/>
      <c r="N95" s="21"/>
      <c r="O95" s="7"/>
      <c r="P95" s="7"/>
      <c r="Q95" s="21"/>
      <c r="R95" s="21"/>
      <c r="S95" s="21"/>
      <c r="T95" s="209" t="str">
        <f>D95</f>
        <v>FP Field Worker</v>
      </c>
      <c r="U95" s="51"/>
      <c r="V95" s="16"/>
      <c r="W95" s="44"/>
      <c r="X95" s="44"/>
      <c r="Y95" s="45"/>
      <c r="Z95" s="52"/>
      <c r="AA95"/>
    </row>
    <row r="96" spans="1:28" s="244" customFormat="1" ht="15" customHeight="1">
      <c r="A96" s="263"/>
      <c r="B96" s="221" t="s">
        <v>1572</v>
      </c>
      <c r="C96" s="218" t="s">
        <v>1573</v>
      </c>
      <c r="D96" s="1259" t="str">
        <f>D95</f>
        <v>FP Field Worker</v>
      </c>
      <c r="E96" s="1260"/>
      <c r="F96" s="1261"/>
      <c r="G96" s="1262" t="s">
        <v>527</v>
      </c>
      <c r="H96" s="1263"/>
      <c r="I96" s="12"/>
      <c r="J96" s="30" t="str">
        <f t="shared" si="3"/>
        <v>Midwife</v>
      </c>
      <c r="K96" s="7"/>
      <c r="L96" s="21"/>
      <c r="M96" s="31"/>
      <c r="N96" s="21"/>
      <c r="O96" s="7"/>
      <c r="P96" s="7"/>
      <c r="Q96" s="21"/>
      <c r="R96" s="21"/>
      <c r="S96" s="21"/>
      <c r="T96" s="209" t="str">
        <f t="shared" ref="T96:T102" si="4">D96</f>
        <v>FP Field Worker</v>
      </c>
      <c r="U96" s="51"/>
      <c r="V96" s="16"/>
      <c r="W96" s="44"/>
      <c r="X96" s="44"/>
      <c r="Y96" s="45"/>
      <c r="Z96" s="52"/>
      <c r="AA96"/>
    </row>
    <row r="97" spans="1:27" s="244" customFormat="1" ht="15" customHeight="1">
      <c r="A97" s="263"/>
      <c r="B97" s="221" t="s">
        <v>1574</v>
      </c>
      <c r="C97" s="218" t="s">
        <v>1575</v>
      </c>
      <c r="D97" s="1259" t="str">
        <f>D96</f>
        <v>FP Field Worker</v>
      </c>
      <c r="E97" s="1260"/>
      <c r="F97" s="1261"/>
      <c r="G97" s="1262" t="s">
        <v>527</v>
      </c>
      <c r="H97" s="1263"/>
      <c r="I97" s="12"/>
      <c r="J97" s="30" t="str">
        <f t="shared" si="3"/>
        <v>Midwife</v>
      </c>
      <c r="K97" s="7"/>
      <c r="L97" s="21"/>
      <c r="M97" s="31"/>
      <c r="N97" s="21"/>
      <c r="O97" s="7"/>
      <c r="P97" s="7"/>
      <c r="Q97" s="21"/>
      <c r="R97" s="21"/>
      <c r="S97" s="21"/>
      <c r="T97" s="209" t="str">
        <f t="shared" si="4"/>
        <v>FP Field Worker</v>
      </c>
      <c r="U97" s="51"/>
      <c r="V97" s="16"/>
      <c r="W97" s="44"/>
      <c r="X97" s="44"/>
      <c r="Y97" s="45"/>
      <c r="Z97" s="52"/>
      <c r="AA97"/>
    </row>
    <row r="98" spans="1:27" s="244" customFormat="1" ht="15" customHeight="1">
      <c r="A98" s="263"/>
      <c r="B98" s="220" t="s">
        <v>1576</v>
      </c>
      <c r="C98" s="218" t="s">
        <v>1577</v>
      </c>
      <c r="D98" s="1259" t="str">
        <f>D97</f>
        <v>FP Field Worker</v>
      </c>
      <c r="E98" s="1260"/>
      <c r="F98" s="1261"/>
      <c r="G98" s="1262" t="s">
        <v>527</v>
      </c>
      <c r="H98" s="1263"/>
      <c r="I98" s="12"/>
      <c r="J98" s="30" t="str">
        <f t="shared" si="3"/>
        <v>Midwife</v>
      </c>
      <c r="K98" s="7"/>
      <c r="L98" s="21"/>
      <c r="M98" s="31"/>
      <c r="N98" s="21"/>
      <c r="O98" s="7"/>
      <c r="P98" s="7"/>
      <c r="Q98" s="21"/>
      <c r="R98" s="21"/>
      <c r="S98" s="21"/>
      <c r="T98" s="209" t="str">
        <f t="shared" si="4"/>
        <v>FP Field Worker</v>
      </c>
      <c r="U98" s="51"/>
      <c r="V98" s="16"/>
      <c r="W98" s="44"/>
      <c r="X98" s="44"/>
      <c r="Y98" s="45"/>
      <c r="Z98" s="52"/>
      <c r="AA98"/>
    </row>
    <row r="99" spans="1:27" s="244" customFormat="1" ht="15" customHeight="1">
      <c r="A99" s="263"/>
      <c r="B99" s="221" t="s">
        <v>1578</v>
      </c>
      <c r="C99" s="218" t="s">
        <v>1579</v>
      </c>
      <c r="D99" s="1259" t="str">
        <f>D98</f>
        <v>FP Field Worker</v>
      </c>
      <c r="E99" s="1260"/>
      <c r="F99" s="1261"/>
      <c r="G99" s="1262" t="s">
        <v>414</v>
      </c>
      <c r="H99" s="1263"/>
      <c r="I99" s="12"/>
      <c r="J99" s="30" t="str">
        <f t="shared" si="3"/>
        <v>Community health worker</v>
      </c>
      <c r="K99" s="7"/>
      <c r="L99" s="21"/>
      <c r="M99" s="31"/>
      <c r="N99" s="21"/>
      <c r="O99" s="7"/>
      <c r="P99" s="7"/>
      <c r="Q99" s="21"/>
      <c r="R99" s="21"/>
      <c r="S99" s="21"/>
      <c r="T99" s="209" t="str">
        <f t="shared" si="4"/>
        <v>FP Field Worker</v>
      </c>
      <c r="U99" s="51"/>
      <c r="V99" s="16"/>
      <c r="W99" s="44"/>
      <c r="X99" s="44"/>
      <c r="Y99" s="45"/>
      <c r="Z99" s="52"/>
      <c r="AA99"/>
    </row>
    <row r="100" spans="1:27" s="244" customFormat="1" ht="15" customHeight="1">
      <c r="A100" s="263"/>
      <c r="B100" s="221" t="s">
        <v>1580</v>
      </c>
      <c r="C100" s="218" t="s">
        <v>1581</v>
      </c>
      <c r="D100" s="1697" t="s">
        <v>406</v>
      </c>
      <c r="E100" s="1260"/>
      <c r="F100" s="1261"/>
      <c r="G100" s="1262" t="s">
        <v>527</v>
      </c>
      <c r="H100" s="1263"/>
      <c r="I100" s="12"/>
      <c r="J100" s="30" t="str">
        <f t="shared" si="3"/>
        <v>Midwife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698"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864</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None</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ht="57.75" customHeight="1">
      <c r="A106" s="291"/>
      <c r="B106" s="1163" t="s">
        <v>1590</v>
      </c>
      <c r="C106" s="1163"/>
      <c r="D106" s="525" t="s">
        <v>395</v>
      </c>
      <c r="E106" s="1165" t="s">
        <v>865</v>
      </c>
      <c r="F106" s="1166"/>
      <c r="G106" s="1264"/>
      <c r="H106" s="302" t="s">
        <v>395</v>
      </c>
      <c r="I106" s="11"/>
      <c r="J106" s="30"/>
      <c r="K106" s="7" t="str">
        <f>B106</f>
        <v>a. Unmarried people</v>
      </c>
      <c r="L106" s="21"/>
      <c r="M106" s="31" t="str">
        <f>E106</f>
        <v>Law no. 52/2009 on Population Dynamic and Family Development stating that family services are specifically provided for legal couples</v>
      </c>
      <c r="N106" s="21"/>
      <c r="O106" s="7"/>
      <c r="P106" s="21"/>
      <c r="Q106" s="21"/>
      <c r="R106" s="21"/>
      <c r="S106" s="21"/>
      <c r="T106" s="16"/>
      <c r="U106" s="16"/>
      <c r="V106" s="51" t="str">
        <f>E106</f>
        <v>Law no. 52/2009 on Population Dynamic and Family Development stating that family services are specifically provided for legal couples</v>
      </c>
      <c r="W106" s="44"/>
      <c r="X106" s="44"/>
      <c r="Y106" s="45"/>
      <c r="Z106" s="52"/>
      <c r="AA106"/>
    </row>
    <row r="107" spans="1:27" s="244" customFormat="1">
      <c r="A107" s="291"/>
      <c r="B107" s="1163" t="s">
        <v>1591</v>
      </c>
      <c r="C107" s="1163"/>
      <c r="D107" s="525"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526"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23" t="s">
        <v>395</v>
      </c>
      <c r="H111" s="1225"/>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23" t="s">
        <v>399</v>
      </c>
      <c r="H112" s="1225"/>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23" t="s">
        <v>405</v>
      </c>
      <c r="H113" s="1225"/>
      <c r="I113" s="12"/>
      <c r="J113" s="30" t="str">
        <f>G113</f>
        <v>Don't know</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405</v>
      </c>
      <c r="E114" s="1166"/>
      <c r="F114" s="1166"/>
      <c r="G114" s="1166"/>
      <c r="H114" s="1167"/>
      <c r="I114" s="12"/>
      <c r="J114" s="30"/>
      <c r="K114" s="7" t="str">
        <f>C114</f>
        <v>i. If yes, describe the exemptions.</v>
      </c>
      <c r="L114" s="21"/>
      <c r="M114" s="21"/>
      <c r="N114" s="23"/>
      <c r="O114" s="24" t="str">
        <f>D114</f>
        <v>Don't know</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23" t="s">
        <v>395</v>
      </c>
      <c r="H116" s="1225"/>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23" t="s">
        <v>399</v>
      </c>
      <c r="H117" s="1225"/>
      <c r="I117" s="33"/>
      <c r="J117" s="30" t="str">
        <f t="shared" si="5"/>
        <v>No</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23" t="s">
        <v>399</v>
      </c>
      <c r="H118" s="1225"/>
      <c r="I118" s="33"/>
      <c r="J118" s="30" t="str">
        <f t="shared" si="5"/>
        <v>No</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23" t="s">
        <v>395</v>
      </c>
      <c r="H119" s="1225"/>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23" t="s">
        <v>399</v>
      </c>
      <c r="H120" s="1225"/>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23" t="s">
        <v>399</v>
      </c>
      <c r="H121" s="1225"/>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23" t="s">
        <v>399</v>
      </c>
      <c r="H122" s="1225"/>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23" t="s">
        <v>399</v>
      </c>
      <c r="H123" s="1225"/>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23" t="s">
        <v>399</v>
      </c>
      <c r="H124" s="1225"/>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23" t="s">
        <v>399</v>
      </c>
      <c r="H125" s="1225"/>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t="s">
        <v>866</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867</v>
      </c>
      <c r="E128" s="1171"/>
      <c r="F128" s="1171"/>
      <c r="G128" s="1171"/>
      <c r="H128" s="1172"/>
      <c r="I128" s="33"/>
      <c r="J128" s="20"/>
      <c r="K128" s="7" t="str">
        <f>A128</f>
        <v xml:space="preserve">D11. Name of the list(s)
</v>
      </c>
      <c r="L128" s="7"/>
      <c r="M128" s="21"/>
      <c r="N128" s="21"/>
      <c r="O128" s="7" t="str">
        <f>D128</f>
        <v>National Essential Medicine List</v>
      </c>
      <c r="P128" s="21"/>
      <c r="Q128" s="1"/>
      <c r="R128" s="21"/>
      <c r="S128" s="22"/>
      <c r="T128" s="2"/>
      <c r="U128" s="2"/>
      <c r="V128" s="2"/>
      <c r="W128" s="40"/>
      <c r="X128" s="40"/>
      <c r="Y128" s="1"/>
      <c r="Z128" s="56"/>
      <c r="AA128"/>
    </row>
    <row r="129" spans="1:27" s="265" customFormat="1" ht="30">
      <c r="A129" s="1179" t="s">
        <v>1637</v>
      </c>
      <c r="B129" s="1163"/>
      <c r="C129" s="1164"/>
      <c r="D129" s="1699"/>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t="s">
        <v>406</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406</v>
      </c>
      <c r="H132" s="1225"/>
      <c r="I132" s="33"/>
      <c r="J132" s="30" t="str">
        <f>G132</f>
        <v>Not applicable</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406</v>
      </c>
      <c r="H133" s="1225"/>
      <c r="I133" s="33"/>
      <c r="J133" s="30" t="str">
        <f>G133</f>
        <v>Not applicable</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406</v>
      </c>
      <c r="H134" s="1225"/>
      <c r="I134" s="33"/>
      <c r="J134" s="30" t="str">
        <f>G134</f>
        <v>Not applicable</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406</v>
      </c>
      <c r="H135" s="1225"/>
      <c r="I135" s="33"/>
      <c r="J135" s="30" t="str">
        <f>G135</f>
        <v>Not applicable</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t="s">
        <v>603</v>
      </c>
      <c r="E136" s="1237"/>
      <c r="F136" s="1237"/>
      <c r="G136" s="1237"/>
      <c r="H136" s="1238"/>
      <c r="I136" s="33"/>
      <c r="J136" s="20"/>
      <c r="K136" s="7" t="str">
        <f>B136</f>
        <v>f. Notes about the Poverty Reduction Strategy Paper</v>
      </c>
      <c r="L136" s="7"/>
      <c r="M136" s="21"/>
      <c r="N136" s="21"/>
      <c r="O136" s="7" t="str">
        <f>D136</f>
        <v>Document not available on IMF's website</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406</v>
      </c>
      <c r="H141" s="1225"/>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868</v>
      </c>
      <c r="G149" s="1171"/>
      <c r="H149" s="1172"/>
      <c r="I149" s="6"/>
      <c r="J149" s="30"/>
      <c r="K149" s="7"/>
      <c r="L149" s="21"/>
      <c r="M149" s="7"/>
      <c r="N149" s="21"/>
      <c r="O149" s="21"/>
      <c r="P149" s="21"/>
      <c r="Q149" s="7" t="str">
        <f>F149</f>
        <v>12/12-02/13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869</v>
      </c>
      <c r="G150" s="1171"/>
      <c r="H150" s="1172"/>
      <c r="I150" s="6"/>
      <c r="J150" s="30"/>
      <c r="K150" s="7"/>
      <c r="L150" s="7"/>
      <c r="M150" s="21"/>
      <c r="N150" s="21"/>
      <c r="O150" s="21"/>
      <c r="P150" s="21"/>
      <c r="Q150" s="7" t="str">
        <f>F150</f>
        <v>Periodic Report</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60.75" thickBot="1">
      <c r="A154" s="1303" t="s">
        <v>1641</v>
      </c>
      <c r="B154" s="1304"/>
      <c r="C154" s="1305"/>
      <c r="D154" s="1306" t="s">
        <v>870</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 xml:space="preserve">In the decentralization era implemented in Indonesia, local governments must take the lead in the distribution of contraceptives, of which their commitments regarding family planning are relatively inadequate to meet locals' need and demand.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1700-000000000000}">
      <formula1>$N$1:$N$2</formula1>
    </dataValidation>
    <dataValidation type="list" allowBlank="1" showInputMessage="1" showErrorMessage="1" error="Please choose from the dropdown list." sqref="F61:H61" xr:uid="{00000000-0002-0000-1700-000001000000}">
      <formula1>$R$1:$R$6</formula1>
    </dataValidation>
    <dataValidation type="list" allowBlank="1" showInputMessage="1" showErrorMessage="1" errorTitle="Choose from dropdown" error="Please choose from the dropdown list." prompt="Please select from the dropdown list." sqref="G138 D15 D68" xr:uid="{00000000-0002-0000-17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1700-000003000000}">
      <formula1>$W$1:$W$4</formula1>
    </dataValidation>
    <dataValidation type="list" allowBlank="1" showErrorMessage="1" error="Please choose from the dropdown list." sqref="H38" xr:uid="{00000000-0002-0000-1700-000004000000}">
      <formula1>$W$1:$W$3</formula1>
    </dataValidation>
    <dataValidation type="list" allowBlank="1" showInputMessage="1" showErrorMessage="1" error="Please choose from the dropdown list." sqref="H24" xr:uid="{00000000-0002-0000-1700-000005000000}">
      <formula1>$O$1:$O$6</formula1>
    </dataValidation>
    <dataValidation type="list" allowBlank="1" showInputMessage="1" showErrorMessage="1" errorTitle="Choose from dropdown" error="Please choose from the dropdown list." prompt="Please select from the dropdown list." sqref="H12 H82" xr:uid="{00000000-0002-0000-1700-000006000000}">
      <formula1>$W$1:$W$3</formula1>
    </dataValidation>
    <dataValidation type="list" allowBlank="1" showInputMessage="1" showErrorMessage="1" error="Please choose from the dropdown list." sqref="H31:H32 D41 D43 D49 D51:D52 F85:H86 H89 H91 D106:D108 F59 G116:H125" xr:uid="{00000000-0002-0000-1700-000007000000}">
      <formula1>$W$1:$W$3</formula1>
    </dataValidation>
    <dataValidation type="list" allowBlank="1" showInputMessage="1" showErrorMessage="1" errorTitle="Choose from dropdown" error="Please choose from the dropdown list." sqref="H28" xr:uid="{00000000-0002-0000-1700-000008000000}">
      <formula1>$Y$1:$Y$13</formula1>
    </dataValidation>
    <dataValidation type="list" allowBlank="1" showErrorMessage="1" errorTitle="Choose from dropdown" error="Please choose from the dropdown list." sqref="F28" xr:uid="{00000000-0002-0000-1700-000009000000}">
      <formula1>$Y$1:$Y$13</formula1>
    </dataValidation>
    <dataValidation type="list" allowBlank="1" prompt="Please choose from the dropdown if possible. If you cannot find a cadre that fits what you are looking for, you may write it in." sqref="D96:H102" xr:uid="{00000000-0002-0000-1700-00000A000000}">
      <formula1>$Q$1:$Q$9</formula1>
    </dataValidation>
    <dataValidation type="list" allowBlank="1" showInputMessage="1" prompt="Please select from the dropdown list if possible. If you cannot find a provider cadre that fits, you may write it in." sqref="D95:H95" xr:uid="{00000000-0002-0000-1700-00000B000000}">
      <formula1>$Q$1:$Q$9</formula1>
    </dataValidation>
  </dataValidations>
  <hyperlinks>
    <hyperlink ref="A5" location="Introduction!A1" display="To jump to the Introduction sheet, click here." xr:uid="{00000000-0004-0000-1700-000000000000}"/>
  </hyperlinks>
  <pageMargins left="1.2" right="0.7" top="0.75" bottom="0.75" header="0.3" footer="0.3"/>
  <pageSetup scale="55" fitToHeight="5" orientation="portrait" r:id="rId1"/>
  <rowBreaks count="2" manualBreakCount="2">
    <brk id="46" max="7" man="1"/>
    <brk id="64" max="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D183"/>
  <sheetViews>
    <sheetView showGridLines="0" view="pageBreakPreview" zoomScaleNormal="100"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1768</v>
      </c>
      <c r="B8" s="1168"/>
      <c r="C8" s="1168"/>
      <c r="D8" s="1169"/>
      <c r="E8" s="1169"/>
      <c r="F8" s="283"/>
      <c r="G8" s="1169"/>
      <c r="H8" s="1169"/>
      <c r="I8" s="6"/>
      <c r="J8" s="39"/>
      <c r="K8" s="630" t="str">
        <f>A8</f>
        <v>Country: Kenya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362"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700" t="s">
        <v>871</v>
      </c>
      <c r="E13" s="1701"/>
      <c r="F13" s="1701"/>
      <c r="G13" s="1701"/>
      <c r="H13" s="1702"/>
      <c r="I13" s="6"/>
      <c r="J13" s="25"/>
      <c r="K13" s="7" t="str">
        <f>B13</f>
        <v>a. What is the name of the committee?</v>
      </c>
      <c r="L13" s="31" t="str">
        <f>D13</f>
        <v>Family Planning Logistics Working Group</v>
      </c>
      <c r="M13" s="21"/>
      <c r="N13" s="21"/>
      <c r="O13" s="24" t="str">
        <f>D13</f>
        <v>Family Planning Logistics Working Group</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1020" t="s">
        <v>395</v>
      </c>
      <c r="E15" s="290" t="s">
        <v>1465</v>
      </c>
      <c r="F15" s="1703" t="s">
        <v>872</v>
      </c>
      <c r="G15" s="1704"/>
      <c r="H15" s="1705"/>
      <c r="I15" s="6"/>
      <c r="J15" s="25"/>
      <c r="K15" s="7" t="str">
        <f t="shared" ref="K15:K23" si="0">B15</f>
        <v>a. Social marketing</v>
      </c>
      <c r="L15" s="21"/>
      <c r="M15" s="21"/>
      <c r="N15" s="21"/>
      <c r="O15" s="7"/>
      <c r="P15" s="21"/>
      <c r="Q15" s="7" t="str">
        <f t="shared" ref="Q15:Q23" si="1">F15</f>
        <v>Population Services International</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1020" t="s">
        <v>395</v>
      </c>
      <c r="E16" s="292" t="s">
        <v>1465</v>
      </c>
      <c r="F16" s="1328" t="s">
        <v>873</v>
      </c>
      <c r="G16" s="1329"/>
      <c r="H16" s="1706"/>
      <c r="I16" s="6"/>
      <c r="J16" s="25"/>
      <c r="K16" s="7" t="str">
        <f t="shared" si="0"/>
        <v>b. NGO (for example: service delivery, advocacy, Planned Parenthood affiliate, Marie Stopes affiliate, faith-based organizations, etc.)</v>
      </c>
      <c r="L16" s="21"/>
      <c r="M16" s="21"/>
      <c r="N16" s="21"/>
      <c r="O16" s="7"/>
      <c r="P16" s="21"/>
      <c r="Q16" s="7" t="str">
        <f t="shared" si="1"/>
        <v>Management Sciences for Health (MSH), Marie Stopes Kenya, Family Health Options Kenya (FHOK), Jhpiego (Tupange project)</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1020" t="s">
        <v>399</v>
      </c>
      <c r="E17" s="292" t="s">
        <v>1465</v>
      </c>
      <c r="F17" s="1703"/>
      <c r="G17" s="1704"/>
      <c r="H17" s="1705"/>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1020" t="s">
        <v>395</v>
      </c>
      <c r="E18" s="292" t="s">
        <v>1469</v>
      </c>
      <c r="F18" s="1703" t="s">
        <v>874</v>
      </c>
      <c r="G18" s="1704"/>
      <c r="H18" s="1705"/>
      <c r="I18" s="6"/>
      <c r="J18" s="25"/>
      <c r="K18" s="7" t="str">
        <f t="shared" si="0"/>
        <v>d. Donors</v>
      </c>
      <c r="L18" s="21"/>
      <c r="M18" s="21"/>
      <c r="N18" s="21"/>
      <c r="O18" s="7"/>
      <c r="P18" s="21"/>
      <c r="Q18" s="7" t="str">
        <f t="shared" si="1"/>
        <v>USAID, KfW, DFID, World Bank</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1020" t="s">
        <v>395</v>
      </c>
      <c r="E19" s="292" t="s">
        <v>1471</v>
      </c>
      <c r="F19" s="1703" t="s">
        <v>401</v>
      </c>
      <c r="G19" s="1704"/>
      <c r="H19" s="1705"/>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1020" t="s">
        <v>395</v>
      </c>
      <c r="E20" s="292" t="s">
        <v>1473</v>
      </c>
      <c r="F20" s="1703" t="s">
        <v>875</v>
      </c>
      <c r="G20" s="1704"/>
      <c r="H20" s="1705"/>
      <c r="I20" s="6"/>
      <c r="J20" s="25"/>
      <c r="K20" s="7" t="str">
        <f t="shared" si="0"/>
        <v>f. Ministry of Health (for example: logistics, reproductive health, family planning, maternal and child health, HIV/AIDS, pharmacy units, etc.)</v>
      </c>
      <c r="L20" s="21"/>
      <c r="M20" s="21"/>
      <c r="N20" s="21"/>
      <c r="O20" s="7"/>
      <c r="P20" s="21"/>
      <c r="Q20" s="18" t="str">
        <f t="shared" si="1"/>
        <v>Division of Reproductive Health, Family Planning Program</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1020" t="s">
        <v>395</v>
      </c>
      <c r="E21" s="292" t="s">
        <v>1475</v>
      </c>
      <c r="F21" s="1703" t="s">
        <v>876</v>
      </c>
      <c r="G21" s="1704"/>
      <c r="H21" s="1705"/>
      <c r="I21" s="6"/>
      <c r="J21" s="25"/>
      <c r="K21" s="7" t="str">
        <f t="shared" si="0"/>
        <v>g. Central Medical Store or Central Warehouse</v>
      </c>
      <c r="L21" s="21"/>
      <c r="M21" s="21"/>
      <c r="N21" s="21"/>
      <c r="O21" s="7"/>
      <c r="P21" s="21"/>
      <c r="Q21" s="7" t="str">
        <f t="shared" si="1"/>
        <v>Kenya Medical Supplies Agency</v>
      </c>
      <c r="R21" s="21"/>
      <c r="S21" s="21"/>
      <c r="T21" s="16"/>
      <c r="U21" s="16"/>
      <c r="V21" s="16"/>
      <c r="W21" s="44"/>
      <c r="X21" s="44"/>
      <c r="Y21" s="45"/>
      <c r="Z21" s="52"/>
      <c r="AA21"/>
    </row>
    <row r="22" spans="1:134" s="244" customFormat="1">
      <c r="A22" s="291"/>
      <c r="B22" s="1177" t="s">
        <v>1476</v>
      </c>
      <c r="C22" s="1177"/>
      <c r="D22" s="1020" t="s">
        <v>399</v>
      </c>
      <c r="E22" s="292" t="s">
        <v>1475</v>
      </c>
      <c r="F22" s="1630"/>
      <c r="G22" s="1631"/>
      <c r="H22" s="163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1020"/>
      <c r="E23" s="292" t="s">
        <v>1475</v>
      </c>
      <c r="F23" s="1630"/>
      <c r="G23" s="1631"/>
      <c r="H23" s="163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50"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75.75" thickBot="1">
      <c r="A26" s="1183" t="s">
        <v>1480</v>
      </c>
      <c r="B26" s="1184"/>
      <c r="C26" s="1185"/>
      <c r="D26" s="293" t="s">
        <v>395</v>
      </c>
      <c r="E26" s="294" t="s">
        <v>1481</v>
      </c>
      <c r="F26" s="295" t="s">
        <v>877</v>
      </c>
      <c r="G26" s="296" t="s">
        <v>1482</v>
      </c>
      <c r="H26" s="372" t="s">
        <v>878</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707">
        <v>15649965</v>
      </c>
      <c r="H29" s="1708"/>
      <c r="I29" s="10"/>
      <c r="J29" s="39">
        <f>G29</f>
        <v>15649965</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5">
      <c r="A30" s="1179" t="s">
        <v>1487</v>
      </c>
      <c r="B30" s="1163"/>
      <c r="C30" s="1163"/>
      <c r="D30" s="1163"/>
      <c r="E30" s="300" t="s">
        <v>1769</v>
      </c>
      <c r="F30" s="301" t="s">
        <v>1488</v>
      </c>
      <c r="G30" s="1709" t="s">
        <v>879</v>
      </c>
      <c r="H30" s="1710"/>
      <c r="I30" s="10"/>
      <c r="J30" s="39" t="str">
        <f>G30</f>
        <v>Division of Reproductive Health with technical assistance from Management Sciences for Health/Health Commodities and Services Management Program.</v>
      </c>
      <c r="K30" s="7"/>
      <c r="L30" s="21"/>
      <c r="M30" s="37" t="str">
        <f>E30</f>
        <v>07/11 - 06/12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75">
      <c r="A35" s="291"/>
      <c r="B35" s="1187" t="s">
        <v>1497</v>
      </c>
      <c r="C35" s="1187"/>
      <c r="D35" s="1188"/>
      <c r="E35" s="645">
        <v>5967465.7534246603</v>
      </c>
      <c r="F35" s="308" t="s">
        <v>1769</v>
      </c>
      <c r="G35" s="309" t="s">
        <v>699</v>
      </c>
      <c r="H35" s="646" t="s">
        <v>880</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150">
      <c r="A36" s="291"/>
      <c r="B36" s="1187" t="s">
        <v>1498</v>
      </c>
      <c r="C36" s="1187"/>
      <c r="D36" s="1188"/>
      <c r="E36" s="307">
        <v>14300000</v>
      </c>
      <c r="F36" s="308" t="s">
        <v>1769</v>
      </c>
      <c r="G36" s="309" t="s">
        <v>881</v>
      </c>
      <c r="H36" s="310" t="s">
        <v>882</v>
      </c>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20267465.753424659</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75">
      <c r="A41" s="303"/>
      <c r="B41" s="1163" t="s">
        <v>1507</v>
      </c>
      <c r="C41" s="1164"/>
      <c r="D41" s="995" t="s">
        <v>395</v>
      </c>
      <c r="E41" s="645">
        <v>5967465.7534246603</v>
      </c>
      <c r="F41" s="308" t="s">
        <v>1769</v>
      </c>
      <c r="G41" s="309" t="s">
        <v>699</v>
      </c>
      <c r="H41" s="646" t="s">
        <v>880</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568</v>
      </c>
      <c r="E42" s="1166"/>
      <c r="F42" s="1166"/>
      <c r="G42" s="1166"/>
      <c r="H42" s="1167"/>
      <c r="I42" s="29"/>
      <c r="J42" s="26"/>
      <c r="K42" s="7" t="str">
        <f>C42</f>
        <v>i. Specify source(s) of internally generated funds spent (for example, from taxes)</v>
      </c>
      <c r="L42" s="21"/>
      <c r="M42" s="21"/>
      <c r="N42" s="21"/>
      <c r="O42" s="24" t="str">
        <f>D42</f>
        <v>Taxes</v>
      </c>
      <c r="P42" s="21"/>
      <c r="Q42" s="21"/>
      <c r="R42" s="21"/>
      <c r="S42" s="21"/>
      <c r="T42" s="16"/>
      <c r="U42" s="16"/>
      <c r="V42" s="16"/>
      <c r="W42" s="44"/>
      <c r="X42" s="44"/>
      <c r="Y42" s="45"/>
      <c r="Z42" s="52"/>
      <c r="AA42"/>
    </row>
    <row r="43" spans="1:27" s="244" customFormat="1" ht="78.75" customHeight="1">
      <c r="A43" s="303"/>
      <c r="B43" s="1163" t="s">
        <v>1509</v>
      </c>
      <c r="C43" s="1164"/>
      <c r="D43" s="1037" t="s">
        <v>395</v>
      </c>
      <c r="E43" s="307">
        <v>5131248</v>
      </c>
      <c r="F43" s="308" t="s">
        <v>1769</v>
      </c>
      <c r="G43" s="317" t="s">
        <v>673</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262" t="s">
        <v>883</v>
      </c>
      <c r="E44" s="1332"/>
      <c r="F44" s="1332"/>
      <c r="G44" s="1332"/>
      <c r="H44" s="1263"/>
      <c r="I44" s="29"/>
      <c r="J44" s="26"/>
      <c r="K44" s="7" t="str">
        <f>C44</f>
        <v>i. Specify source(s) of other government funds spent (for example: basket funding or specific donor)</v>
      </c>
      <c r="L44" s="21"/>
      <c r="M44" s="21"/>
      <c r="N44" s="21"/>
      <c r="O44" s="24" t="str">
        <f>D44</f>
        <v>World Bank</v>
      </c>
      <c r="P44" s="21"/>
      <c r="Q44" s="21"/>
      <c r="R44" s="21"/>
      <c r="S44" s="21"/>
      <c r="T44" s="16"/>
      <c r="U44" s="16"/>
      <c r="V44" s="16"/>
      <c r="W44" s="44"/>
      <c r="X44" s="44"/>
      <c r="Y44" s="45"/>
      <c r="Z44" s="52"/>
      <c r="AA44"/>
    </row>
    <row r="45" spans="1:27" s="244" customFormat="1" ht="45">
      <c r="A45" s="303"/>
      <c r="B45" s="1163" t="s">
        <v>1511</v>
      </c>
      <c r="C45" s="1164"/>
      <c r="D45" s="320"/>
      <c r="E45" s="321">
        <f>E41+E43</f>
        <v>11098713.753424659</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150">
      <c r="A49" s="303"/>
      <c r="B49" s="1163" t="s">
        <v>1519</v>
      </c>
      <c r="C49" s="1164"/>
      <c r="D49" s="1037" t="s">
        <v>395</v>
      </c>
      <c r="E49" s="307">
        <v>1590895</v>
      </c>
      <c r="F49" s="316" t="s">
        <v>1769</v>
      </c>
      <c r="G49" s="329" t="s">
        <v>673</v>
      </c>
      <c r="H49" s="330" t="s">
        <v>885</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884</v>
      </c>
      <c r="E50" s="1209"/>
      <c r="F50" s="1209"/>
      <c r="G50" s="1209"/>
      <c r="H50" s="1210"/>
      <c r="I50" s="260"/>
      <c r="J50" s="26"/>
      <c r="K50" s="7" t="str">
        <f>C50</f>
        <v xml:space="preserve">i. Specify source(s) of in-kind donations </v>
      </c>
      <c r="L50" s="21"/>
      <c r="M50" s="21"/>
      <c r="N50" s="21"/>
      <c r="O50" s="24" t="str">
        <f>D50</f>
        <v>USAID $1,316,897, UNFPA $273,998</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1769</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1769</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1590895</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0.87463009845984019</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0.53767183170962651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0.81083943340605935</v>
      </c>
      <c r="G58" s="1202" t="s">
        <v>886</v>
      </c>
      <c r="H58" s="1203"/>
      <c r="I58" s="10"/>
      <c r="J58" s="30" t="str">
        <f>G58</f>
        <v>The KfW allocated funds were not spent and were carried over to the next fiscal year, FY 2012/13.</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876</v>
      </c>
      <c r="G62" s="1171"/>
      <c r="H62" s="1172"/>
      <c r="I62" s="10"/>
      <c r="J62" s="26"/>
      <c r="K62" s="7"/>
      <c r="L62" s="21"/>
      <c r="M62" s="38">
        <f>E62</f>
        <v>0</v>
      </c>
      <c r="N62" s="21"/>
      <c r="O62" s="21"/>
      <c r="P62" s="21"/>
      <c r="Q62" s="7" t="str">
        <f>F62</f>
        <v>Kenya Medical Supplies Agency</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641" t="s">
        <v>395</v>
      </c>
      <c r="E68" s="1641"/>
      <c r="F68" s="1023" t="s">
        <v>395</v>
      </c>
      <c r="G68" s="1023" t="s">
        <v>395</v>
      </c>
      <c r="H68" s="366"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641" t="s">
        <v>395</v>
      </c>
      <c r="E69" s="1641"/>
      <c r="F69" s="1023" t="s">
        <v>395</v>
      </c>
      <c r="G69" s="1023" t="s">
        <v>395</v>
      </c>
      <c r="H69" s="366"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641" t="s">
        <v>395</v>
      </c>
      <c r="E70" s="1641"/>
      <c r="F70" s="1023" t="s">
        <v>395</v>
      </c>
      <c r="G70" s="1023" t="s">
        <v>395</v>
      </c>
      <c r="H70" s="366"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641" t="s">
        <v>395</v>
      </c>
      <c r="E71" s="1641"/>
      <c r="F71" s="1023" t="s">
        <v>395</v>
      </c>
      <c r="G71" s="1023" t="s">
        <v>395</v>
      </c>
      <c r="H71" s="366"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641" t="s">
        <v>395</v>
      </c>
      <c r="E72" s="1641"/>
      <c r="F72" s="1023" t="s">
        <v>395</v>
      </c>
      <c r="G72" s="1023" t="s">
        <v>395</v>
      </c>
      <c r="H72" s="366"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641" t="s">
        <v>395</v>
      </c>
      <c r="E73" s="1641"/>
      <c r="F73" s="1023" t="s">
        <v>395</v>
      </c>
      <c r="G73" s="1023" t="s">
        <v>395</v>
      </c>
      <c r="H73" s="366"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641" t="s">
        <v>395</v>
      </c>
      <c r="E74" s="1641"/>
      <c r="F74" s="1023" t="s">
        <v>395</v>
      </c>
      <c r="G74" s="1023" t="s">
        <v>395</v>
      </c>
      <c r="H74" s="366"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641" t="s">
        <v>395</v>
      </c>
      <c r="E75" s="1641"/>
      <c r="F75" s="1023" t="s">
        <v>395</v>
      </c>
      <c r="G75" s="1023" t="s">
        <v>395</v>
      </c>
      <c r="H75" s="366"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641" t="s">
        <v>395</v>
      </c>
      <c r="E76" s="1641"/>
      <c r="F76" s="1023" t="s">
        <v>395</v>
      </c>
      <c r="G76" s="1023" t="s">
        <v>395</v>
      </c>
      <c r="H76" s="366" t="s">
        <v>395</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641" t="s">
        <v>395</v>
      </c>
      <c r="E77" s="1641"/>
      <c r="F77" s="1023" t="s">
        <v>395</v>
      </c>
      <c r="G77" s="1023" t="s">
        <v>395</v>
      </c>
      <c r="H77" s="366" t="s">
        <v>395</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711" t="s">
        <v>399</v>
      </c>
      <c r="E78" s="1712"/>
      <c r="F78" s="1023" t="s">
        <v>395</v>
      </c>
      <c r="G78" s="1023" t="s">
        <v>399</v>
      </c>
      <c r="H78" s="366"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713"/>
      <c r="E79" s="1713"/>
      <c r="F79" s="1023"/>
      <c r="G79" s="1027"/>
      <c r="H79" s="366"/>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714"/>
      <c r="E80" s="1715"/>
      <c r="F80" s="1715"/>
      <c r="G80" s="1715"/>
      <c r="H80" s="1716"/>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362"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26" t="s">
        <v>887</v>
      </c>
      <c r="D85" s="1717" t="s">
        <v>888</v>
      </c>
      <c r="E85" s="1718"/>
      <c r="F85" s="1021" t="s">
        <v>395</v>
      </c>
      <c r="G85" s="1642" t="s">
        <v>395</v>
      </c>
      <c r="H85" s="1643"/>
      <c r="I85" s="13"/>
      <c r="J85" s="30" t="str">
        <f>G85</f>
        <v>Yes</v>
      </c>
      <c r="K85" s="7" t="str">
        <f>B85</f>
        <v>a</v>
      </c>
      <c r="L85" s="21"/>
      <c r="M85" s="31">
        <f>E85</f>
        <v>0</v>
      </c>
      <c r="N85" s="21"/>
      <c r="O85" s="21"/>
      <c r="P85" s="21"/>
      <c r="Q85" s="21"/>
      <c r="R85" s="7"/>
      <c r="S85" s="7" t="str">
        <f>D85</f>
        <v>2007-2012</v>
      </c>
      <c r="T85" s="16"/>
      <c r="U85" s="16"/>
      <c r="V85" s="16"/>
      <c r="W85" s="44"/>
      <c r="X85" s="44"/>
      <c r="Y85" s="45"/>
      <c r="Z85" s="52"/>
      <c r="AA85"/>
    </row>
    <row r="86" spans="1:28" s="244" customFormat="1" ht="28.5" customHeight="1">
      <c r="A86" s="1180" t="s">
        <v>193</v>
      </c>
      <c r="B86" s="1181"/>
      <c r="C86" s="1181"/>
      <c r="D86" s="1181"/>
      <c r="E86" s="1181"/>
      <c r="F86" s="1644" t="s">
        <v>399</v>
      </c>
      <c r="G86" s="1645"/>
      <c r="H86" s="1646"/>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598" t="s">
        <v>406</v>
      </c>
      <c r="F87" s="1599"/>
      <c r="G87" s="1599"/>
      <c r="H87" s="1600"/>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598" t="s">
        <v>406</v>
      </c>
      <c r="F88" s="1599"/>
      <c r="G88" s="1599"/>
      <c r="H88" s="1600"/>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50"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615" t="s">
        <v>406</v>
      </c>
      <c r="E90" s="1616"/>
      <c r="F90" s="1616"/>
      <c r="G90" s="1616"/>
      <c r="H90" s="161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50"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 r="A92" s="291"/>
      <c r="B92" s="1163" t="s">
        <v>1565</v>
      </c>
      <c r="C92" s="1163"/>
      <c r="D92" s="1700" t="s">
        <v>889</v>
      </c>
      <c r="E92" s="1701"/>
      <c r="F92" s="1701"/>
      <c r="G92" s="1701"/>
      <c r="H92" s="1702"/>
      <c r="I92" s="13"/>
      <c r="J92" s="30"/>
      <c r="K92" s="7" t="str">
        <f>B92</f>
        <v>a. If yes, describe the policies.</v>
      </c>
      <c r="L92" s="21"/>
      <c r="M92" s="21"/>
      <c r="N92" s="23"/>
      <c r="O92" s="24" t="str">
        <f>D92</f>
        <v>The private sector and NGOs can access contraceptive methods available for the public sector as long as they can get a Service Delivery Point (SDP) number from the Division of Reproductive Health.</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441</v>
      </c>
      <c r="H95" s="1263"/>
      <c r="I95" s="12"/>
      <c r="J95" s="30" t="str">
        <f t="shared" si="3"/>
        <v>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441</v>
      </c>
      <c r="E96" s="1260"/>
      <c r="F96" s="1261"/>
      <c r="G96" s="1262" t="s">
        <v>441</v>
      </c>
      <c r="H96" s="1263"/>
      <c r="I96" s="12"/>
      <c r="J96" s="30" t="str">
        <f t="shared" si="3"/>
        <v>Nurse</v>
      </c>
      <c r="K96" s="7"/>
      <c r="L96" s="21"/>
      <c r="M96" s="31"/>
      <c r="N96" s="21"/>
      <c r="O96" s="7"/>
      <c r="P96" s="7"/>
      <c r="Q96" s="21"/>
      <c r="R96" s="21"/>
      <c r="S96" s="21"/>
      <c r="T96" s="209" t="str">
        <f t="shared" ref="T96:T102" si="4">D96</f>
        <v>Nurse</v>
      </c>
      <c r="U96" s="51"/>
      <c r="V96" s="16"/>
      <c r="W96" s="44"/>
      <c r="X96" s="44"/>
      <c r="Y96" s="45"/>
      <c r="Z96" s="52"/>
      <c r="AA96"/>
    </row>
    <row r="97" spans="1:27" s="244" customFormat="1" ht="15" customHeight="1">
      <c r="A97" s="263"/>
      <c r="B97" s="221" t="s">
        <v>1574</v>
      </c>
      <c r="C97" s="218" t="s">
        <v>1575</v>
      </c>
      <c r="D97" s="1259" t="s">
        <v>441</v>
      </c>
      <c r="E97" s="1260"/>
      <c r="F97" s="1261"/>
      <c r="G97" s="1262" t="s">
        <v>441</v>
      </c>
      <c r="H97" s="1263"/>
      <c r="I97" s="12"/>
      <c r="J97" s="30" t="str">
        <f t="shared" si="3"/>
        <v>Nurse</v>
      </c>
      <c r="K97" s="7"/>
      <c r="L97" s="21"/>
      <c r="M97" s="31"/>
      <c r="N97" s="21"/>
      <c r="O97" s="7"/>
      <c r="P97" s="7"/>
      <c r="Q97" s="21"/>
      <c r="R97" s="21"/>
      <c r="S97" s="21"/>
      <c r="T97" s="209" t="str">
        <f t="shared" si="4"/>
        <v>Nurse</v>
      </c>
      <c r="U97" s="51"/>
      <c r="V97" s="16"/>
      <c r="W97" s="44"/>
      <c r="X97" s="44"/>
      <c r="Y97" s="45"/>
      <c r="Z97" s="52"/>
      <c r="AA97"/>
    </row>
    <row r="98" spans="1:27" s="244" customFormat="1" ht="15" customHeight="1">
      <c r="A98" s="263"/>
      <c r="B98" s="220" t="s">
        <v>1576</v>
      </c>
      <c r="C98" s="218" t="s">
        <v>1577</v>
      </c>
      <c r="D98" s="1259" t="s">
        <v>441</v>
      </c>
      <c r="E98" s="1260"/>
      <c r="F98" s="1261"/>
      <c r="G98" s="1262" t="s">
        <v>441</v>
      </c>
      <c r="H98" s="1263"/>
      <c r="I98" s="12"/>
      <c r="J98" s="30" t="str">
        <f t="shared" si="3"/>
        <v>Nurse</v>
      </c>
      <c r="K98" s="7"/>
      <c r="L98" s="21"/>
      <c r="M98" s="31"/>
      <c r="N98" s="21"/>
      <c r="O98" s="7"/>
      <c r="P98" s="7"/>
      <c r="Q98" s="21"/>
      <c r="R98" s="21"/>
      <c r="S98" s="21"/>
      <c r="T98" s="209" t="str">
        <f t="shared" si="4"/>
        <v>Nurse</v>
      </c>
      <c r="U98" s="51"/>
      <c r="V98" s="16"/>
      <c r="W98" s="44"/>
      <c r="X98" s="44"/>
      <c r="Y98" s="45"/>
      <c r="Z98" s="52"/>
      <c r="AA98"/>
    </row>
    <row r="99" spans="1:27" s="244" customFormat="1" ht="15" customHeight="1">
      <c r="A99" s="263"/>
      <c r="B99" s="221" t="s">
        <v>1578</v>
      </c>
      <c r="C99" s="218" t="s">
        <v>1579</v>
      </c>
      <c r="D99" s="1259" t="s">
        <v>414</v>
      </c>
      <c r="E99" s="1260"/>
      <c r="F99" s="1261"/>
      <c r="G99" s="1262" t="s">
        <v>441</v>
      </c>
      <c r="H99" s="1263"/>
      <c r="I99" s="12"/>
      <c r="J99" s="30" t="str">
        <f t="shared" si="3"/>
        <v>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441</v>
      </c>
      <c r="E100" s="1260"/>
      <c r="F100" s="1261"/>
      <c r="G100" s="1262" t="s">
        <v>441</v>
      </c>
      <c r="H100" s="1263"/>
      <c r="I100" s="12"/>
      <c r="J100" s="30" t="str">
        <f t="shared" si="3"/>
        <v>Nurse</v>
      </c>
      <c r="K100" s="7"/>
      <c r="L100" s="21"/>
      <c r="M100" s="31"/>
      <c r="N100" s="21"/>
      <c r="O100" s="7"/>
      <c r="P100" s="7"/>
      <c r="Q100" s="21"/>
      <c r="R100" s="21"/>
      <c r="S100" s="21"/>
      <c r="T100" s="209" t="str">
        <f t="shared" si="4"/>
        <v>Nurse</v>
      </c>
      <c r="U100" s="51"/>
      <c r="V100" s="16"/>
      <c r="W100" s="44"/>
      <c r="X100" s="44"/>
      <c r="Y100" s="45"/>
      <c r="Z100" s="52"/>
      <c r="AA100"/>
    </row>
    <row r="101" spans="1:27" s="244" customFormat="1" ht="15" customHeight="1">
      <c r="A101" s="263"/>
      <c r="B101" s="221" t="s">
        <v>1582</v>
      </c>
      <c r="C101" s="218" t="s">
        <v>1583</v>
      </c>
      <c r="D101" s="1259" t="s">
        <v>442</v>
      </c>
      <c r="E101" s="1260"/>
      <c r="F101" s="1261"/>
      <c r="G101" s="1262" t="s">
        <v>442</v>
      </c>
      <c r="H101" s="1263"/>
      <c r="I101" s="12"/>
      <c r="J101" s="30" t="str">
        <f t="shared" si="3"/>
        <v>Clinical Officer</v>
      </c>
      <c r="K101" s="7"/>
      <c r="L101" s="21"/>
      <c r="M101" s="31"/>
      <c r="N101" s="21"/>
      <c r="O101" s="7"/>
      <c r="P101" s="7"/>
      <c r="Q101" s="21"/>
      <c r="R101" s="21"/>
      <c r="S101" s="21"/>
      <c r="T101" s="209" t="str">
        <f t="shared" si="4"/>
        <v>Clinical Officer</v>
      </c>
      <c r="U101" s="51"/>
      <c r="V101" s="16"/>
      <c r="W101" s="44"/>
      <c r="X101" s="44"/>
      <c r="Y101" s="45"/>
      <c r="Z101" s="52"/>
      <c r="AA101"/>
    </row>
    <row r="102" spans="1:27" s="244" customFormat="1" ht="15" customHeight="1" thickBot="1">
      <c r="A102" s="263"/>
      <c r="B102" s="222" t="s">
        <v>1584</v>
      </c>
      <c r="C102" s="219" t="s">
        <v>1585</v>
      </c>
      <c r="D102" s="1269" t="s">
        <v>441</v>
      </c>
      <c r="E102" s="1270"/>
      <c r="F102" s="1271"/>
      <c r="G102" s="1272" t="s">
        <v>441</v>
      </c>
      <c r="H102" s="1273"/>
      <c r="I102" s="12"/>
      <c r="J102" s="30" t="str">
        <f t="shared" si="3"/>
        <v>Nurse</v>
      </c>
      <c r="K102" s="7"/>
      <c r="L102" s="21"/>
      <c r="M102" s="31"/>
      <c r="N102" s="21"/>
      <c r="O102" s="7"/>
      <c r="P102" s="7"/>
      <c r="Q102" s="21"/>
      <c r="R102" s="21"/>
      <c r="S102" s="21"/>
      <c r="T102" s="209" t="str">
        <f t="shared" si="4"/>
        <v>Nurse</v>
      </c>
      <c r="U102" s="51"/>
      <c r="V102" s="16"/>
      <c r="W102" s="44"/>
      <c r="X102" s="44"/>
      <c r="Y102" s="45"/>
      <c r="Z102" s="52"/>
      <c r="AA102"/>
    </row>
    <row r="103" spans="1:27" s="244" customFormat="1" ht="75">
      <c r="A103" s="1186" t="s">
        <v>1586</v>
      </c>
      <c r="B103" s="1274"/>
      <c r="C103" s="1275"/>
      <c r="D103" s="1276" t="s">
        <v>890</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In the public sector, all facility levels are allowed to dispense all contraceptive methods, as long as there are skilled health care workers. In the private sector, only registered pharmacies, clinics, nursing homes, and hospitals are allowed to sell or dispense these methods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635" t="s">
        <v>399</v>
      </c>
      <c r="E106" s="1615"/>
      <c r="F106" s="1616"/>
      <c r="G106" s="1652"/>
      <c r="H106" s="350"/>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635" t="s">
        <v>399</v>
      </c>
      <c r="E107" s="1615"/>
      <c r="F107" s="1616"/>
      <c r="G107" s="1652"/>
      <c r="H107" s="350"/>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635" t="s">
        <v>399</v>
      </c>
      <c r="E108" s="1653"/>
      <c r="F108" s="1654"/>
      <c r="G108" s="1655"/>
      <c r="H108" s="637"/>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656" t="s">
        <v>399</v>
      </c>
      <c r="H111" s="1657"/>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656" t="s">
        <v>399</v>
      </c>
      <c r="H112" s="1657"/>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656" t="s">
        <v>406</v>
      </c>
      <c r="H113" s="1657"/>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598" t="s">
        <v>406</v>
      </c>
      <c r="E114" s="1599"/>
      <c r="F114" s="1599"/>
      <c r="G114" s="1599"/>
      <c r="H114" s="1600"/>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656" t="s">
        <v>395</v>
      </c>
      <c r="H116" s="1657"/>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656" t="s">
        <v>395</v>
      </c>
      <c r="H117" s="1657"/>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656" t="s">
        <v>395</v>
      </c>
      <c r="H118" s="1657"/>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656" t="s">
        <v>395</v>
      </c>
      <c r="H119" s="1657"/>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656" t="s">
        <v>395</v>
      </c>
      <c r="H120" s="1657"/>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656" t="s">
        <v>395</v>
      </c>
      <c r="H121" s="1657"/>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656" t="s">
        <v>395</v>
      </c>
      <c r="H122" s="1657"/>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656" t="s">
        <v>395</v>
      </c>
      <c r="H123" s="1657"/>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656" t="s">
        <v>399</v>
      </c>
      <c r="H124" s="1657"/>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656" t="s">
        <v>399</v>
      </c>
      <c r="H125" s="1657"/>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678" t="s">
        <v>406</v>
      </c>
      <c r="G126" s="1679"/>
      <c r="H126" s="1680"/>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719">
        <v>2010</v>
      </c>
      <c r="G127" s="1720"/>
      <c r="H127" s="1721"/>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28" t="s">
        <v>891</v>
      </c>
      <c r="E128" s="1329"/>
      <c r="F128" s="1329"/>
      <c r="G128" s="1329"/>
      <c r="H128" s="1706"/>
      <c r="I128" s="33"/>
      <c r="J128" s="20"/>
      <c r="K128" s="7" t="str">
        <f>A128</f>
        <v xml:space="preserve">D11. Name of the list(s)
</v>
      </c>
      <c r="L128" s="7"/>
      <c r="M128" s="21"/>
      <c r="N128" s="21"/>
      <c r="O128" s="7" t="str">
        <f>D128</f>
        <v>Kenya Essential Medicines List 2010</v>
      </c>
      <c r="P128" s="21"/>
      <c r="Q128" s="1"/>
      <c r="R128" s="21"/>
      <c r="S128" s="22"/>
      <c r="T128" s="2"/>
      <c r="U128" s="2"/>
      <c r="V128" s="2"/>
      <c r="W128" s="40"/>
      <c r="X128" s="40"/>
      <c r="Y128" s="1"/>
      <c r="Z128" s="56"/>
      <c r="AA128"/>
    </row>
    <row r="129" spans="1:27" s="265" customFormat="1" ht="30">
      <c r="A129" s="1179" t="s">
        <v>1637</v>
      </c>
      <c r="B129" s="1163"/>
      <c r="C129" s="1164"/>
      <c r="D129" s="1618"/>
      <c r="E129" s="1619"/>
      <c r="F129" s="1619"/>
      <c r="G129" s="1619"/>
      <c r="H129" s="1620"/>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2005</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395</v>
      </c>
      <c r="H142" s="1225"/>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395</v>
      </c>
      <c r="H146" s="1225"/>
      <c r="I146" s="6"/>
      <c r="J146" s="30" t="str">
        <f t="shared" si="7"/>
        <v>Yes</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395</v>
      </c>
      <c r="H147" s="1225"/>
      <c r="I147" s="6"/>
      <c r="J147" s="30" t="str">
        <f t="shared" si="7"/>
        <v>Yes</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831</v>
      </c>
      <c r="G149" s="1171"/>
      <c r="H149" s="1172"/>
      <c r="I149" s="6"/>
      <c r="J149" s="30"/>
      <c r="K149" s="7"/>
      <c r="L149" s="21"/>
      <c r="M149" s="7"/>
      <c r="N149" s="21"/>
      <c r="O149" s="21"/>
      <c r="P149" s="21"/>
      <c r="Q149" s="7" t="str">
        <f>F149</f>
        <v>04/12-03/13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892</v>
      </c>
      <c r="G150" s="1171"/>
      <c r="H150" s="1172"/>
      <c r="I150" s="6"/>
      <c r="J150" s="30"/>
      <c r="K150" s="7"/>
      <c r="L150" s="7"/>
      <c r="M150" s="21"/>
      <c r="N150" s="21"/>
      <c r="O150" s="21"/>
      <c r="P150" s="21"/>
      <c r="Q150" s="7" t="str">
        <f>F150</f>
        <v>KEMSA monthly stock reports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thickBo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90.75" thickBot="1">
      <c r="A154" s="1303" t="s">
        <v>1641</v>
      </c>
      <c r="B154" s="1304"/>
      <c r="C154" s="1305"/>
      <c r="D154" s="1722" t="s">
        <v>893</v>
      </c>
      <c r="E154" s="1723"/>
      <c r="F154" s="1723"/>
      <c r="G154" s="1723"/>
      <c r="H154" s="1724"/>
      <c r="I154" s="6"/>
      <c r="J154" s="30"/>
      <c r="K154" s="7" t="str">
        <f>A154</f>
        <v xml:space="preserve">F. Please note any overall comments about challenges and/or successes with contraceptive security in your country.
</v>
      </c>
      <c r="L154" s="21"/>
      <c r="M154" s="21"/>
      <c r="N154" s="21"/>
      <c r="O154" s="7" t="str">
        <f>D154</f>
        <v>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1800-000000000000}">
      <formula1>$W$1:$W$3</formula1>
    </dataValidation>
    <dataValidation type="list" allowBlank="1" showInputMessage="1" showErrorMessage="1" errorTitle="Choose from dropdown" error="Please choose from the dropdown list." prompt="Please select from the dropdown list." sqref="H12 H82" xr:uid="{00000000-0002-0000-1800-000001000000}">
      <formula1>$W$1:$W$3</formula1>
    </dataValidation>
    <dataValidation type="list" allowBlank="1" showInputMessage="1" showErrorMessage="1" error="Please choose from the dropdown list." sqref="H24" xr:uid="{00000000-0002-0000-1800-000002000000}">
      <formula1>$O$1:$O$6</formula1>
    </dataValidation>
    <dataValidation type="list" allowBlank="1" showErrorMessage="1" error="Please choose from the dropdown list." sqref="H38" xr:uid="{00000000-0002-0000-18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800-000004000000}">
      <formula1>$W$1:$W$4</formula1>
    </dataValidation>
    <dataValidation type="list" allowBlank="1" showInputMessage="1" showErrorMessage="1" errorTitle="Choose from dropdown" error="Please choose from the dropdown list." prompt="Please select from the dropdown list." sqref="G138 D15 D68" xr:uid="{00000000-0002-0000-1800-000005000000}">
      <formula1>$W$1:$W$4</formula1>
    </dataValidation>
    <dataValidation type="list" allowBlank="1" showInputMessage="1" showErrorMessage="1" error="Please choose from the dropdown list." sqref="F61:H61" xr:uid="{00000000-0002-0000-18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800-000007000000}">
      <formula1>$N$1:$N$2</formula1>
    </dataValidation>
    <dataValidation type="list" allowBlank="1" showErrorMessage="1" errorTitle="Choose from dropdown" error="Please choose from the dropdown list." sqref="F28" xr:uid="{00000000-0002-0000-1800-000008000000}">
      <formula1>$Y$1:$Y$13</formula1>
    </dataValidation>
    <dataValidation type="list" allowBlank="1" showInputMessage="1" showErrorMessage="1" errorTitle="Choose from dropdown" error="Please choose from the dropdown list." sqref="H28" xr:uid="{00000000-0002-0000-1800-000009000000}">
      <formula1>$Y$1:$Y$13</formula1>
    </dataValidation>
    <dataValidation type="list" allowBlank="1" showInputMessage="1" prompt="Please select from the dropdown list if possible. If you cannot find a provider cadre that fits, you may write it in." sqref="D95:H95" xr:uid="{00000000-0002-0000-1800-00000A000000}">
      <formula1>$Q$1:$Q$9</formula1>
    </dataValidation>
    <dataValidation type="list" allowBlank="1" prompt="Please choose from the dropdown if possible. If you cannot find a cadre that fits what you are looking for, you may write it in." sqref="D96:H102" xr:uid="{00000000-0002-0000-1800-00000B000000}">
      <formula1>$Q$1:$Q$9</formula1>
    </dataValidation>
  </dataValidations>
  <hyperlinks>
    <hyperlink ref="A5" location="Introduction!A1" display="To jump to the Introduction sheet, click here." xr:uid="{00000000-0004-0000-1800-000000000000}"/>
  </hyperlinks>
  <pageMargins left="1.2" right="0.7" top="0.75" bottom="0.75" header="0.3" footer="0.3"/>
  <pageSetup scale="50" fitToHeight="4" orientation="portrait" r:id="rId1"/>
  <rowBreaks count="1" manualBreakCount="1">
    <brk id="33" max="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D183"/>
  <sheetViews>
    <sheetView showGridLines="0" view="pageBreakPreview" zoomScaleNormal="90"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1770</v>
      </c>
      <c r="B8" s="1168"/>
      <c r="C8" s="1168"/>
      <c r="D8" s="1169"/>
      <c r="E8" s="1169"/>
      <c r="F8" s="283"/>
      <c r="G8" s="1169"/>
      <c r="H8" s="1169"/>
      <c r="I8" s="6"/>
      <c r="J8" s="39"/>
      <c r="K8" s="630" t="str">
        <f>A8</f>
        <v>Country: Liberia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45">
      <c r="A13" s="288"/>
      <c r="B13" s="1163" t="s">
        <v>1462</v>
      </c>
      <c r="C13" s="1164"/>
      <c r="D13" s="1262" t="s">
        <v>894</v>
      </c>
      <c r="E13" s="1332"/>
      <c r="F13" s="1332"/>
      <c r="G13" s="1332"/>
      <c r="H13" s="1263"/>
      <c r="I13" s="6"/>
      <c r="J13" s="25"/>
      <c r="K13" s="7" t="str">
        <f>B13</f>
        <v>a. What is the name of the committee?</v>
      </c>
      <c r="L13" s="31" t="str">
        <f>D13</f>
        <v>The Supply Chain Technical Working Group and the Reproductive Health Technical Committee with its subcommittee called the Reproductive Health Commodity Security Committee</v>
      </c>
      <c r="M13" s="21"/>
      <c r="N13" s="21"/>
      <c r="O13" s="24" t="str">
        <f>D13</f>
        <v>The Supply Chain Technical Working Group and the Reproductive Health Technical Committee with its subcommittee called the Reproductive Health Commodity Security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6"/>
      <c r="J15" s="25"/>
      <c r="K15" s="7" t="str">
        <f t="shared" ref="K15:K23" si="0">B15</f>
        <v>a. Social marketing</v>
      </c>
      <c r="L15" s="21"/>
      <c r="M15" s="21"/>
      <c r="N15" s="21"/>
      <c r="O15" s="7"/>
      <c r="P15" s="21"/>
      <c r="Q15" s="7" t="str">
        <f t="shared" ref="Q15:Q23" si="1">F15</f>
        <v>Population Services International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166.5" customHeight="1">
      <c r="A16" s="291"/>
      <c r="B16" s="1163" t="s">
        <v>1466</v>
      </c>
      <c r="C16" s="1164"/>
      <c r="D16" s="988" t="s">
        <v>395</v>
      </c>
      <c r="E16" s="292" t="s">
        <v>1465</v>
      </c>
      <c r="F16" s="1316" t="s">
        <v>1771</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896</v>
      </c>
      <c r="G17" s="1317"/>
      <c r="H17" s="1318"/>
      <c r="I17" s="6"/>
      <c r="J17" s="25"/>
      <c r="K17" s="7" t="str">
        <f t="shared" si="0"/>
        <v>c. Commercial sector (for example: pharmacy associations, manufacturers, etc.)</v>
      </c>
      <c r="L17" s="21"/>
      <c r="M17" s="21"/>
      <c r="N17" s="21"/>
      <c r="O17" s="7"/>
      <c r="P17" s="21"/>
      <c r="Q17" s="7" t="str">
        <f t="shared" si="1"/>
        <v>Planned Parenthood Association of Liberia</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479</v>
      </c>
      <c r="G18" s="1317"/>
      <c r="H18" s="1318"/>
      <c r="I18" s="6"/>
      <c r="J18" s="25"/>
      <c r="K18" s="7" t="str">
        <f t="shared" si="0"/>
        <v>d. Donors</v>
      </c>
      <c r="L18" s="21"/>
      <c r="M18" s="21"/>
      <c r="N18" s="21"/>
      <c r="O18" s="7"/>
      <c r="P18" s="21"/>
      <c r="Q18" s="7" t="str">
        <f t="shared" si="1"/>
        <v>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665</v>
      </c>
      <c r="G19" s="1317"/>
      <c r="H19" s="1318"/>
      <c r="I19" s="6"/>
      <c r="J19" s="25"/>
      <c r="K19" s="7" t="str">
        <f t="shared" si="0"/>
        <v>e. UN agencies</v>
      </c>
      <c r="L19" s="21"/>
      <c r="M19" s="21"/>
      <c r="N19" s="21"/>
      <c r="O19" s="7"/>
      <c r="P19" s="21"/>
      <c r="Q19" s="7" t="str">
        <f t="shared" si="1"/>
        <v>UNFPA, UNICEF, WHO</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138" customHeight="1">
      <c r="A20" s="291"/>
      <c r="B20" s="1163" t="s">
        <v>1472</v>
      </c>
      <c r="C20" s="1164"/>
      <c r="D20" s="988" t="s">
        <v>395</v>
      </c>
      <c r="E20" s="292" t="s">
        <v>1473</v>
      </c>
      <c r="F20" s="1316" t="s">
        <v>897</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898</v>
      </c>
      <c r="G21" s="1317"/>
      <c r="H21" s="1318"/>
      <c r="I21" s="6"/>
      <c r="J21" s="25"/>
      <c r="K21" s="7" t="str">
        <f t="shared" si="0"/>
        <v>g. Central Medical Store or Central Warehouse</v>
      </c>
      <c r="L21" s="21"/>
      <c r="M21" s="21"/>
      <c r="N21" s="21"/>
      <c r="O21" s="7"/>
      <c r="P21" s="21"/>
      <c r="Q21" s="7" t="str">
        <f t="shared" si="1"/>
        <v>National Drug Service (NDS)</v>
      </c>
      <c r="R21" s="21"/>
      <c r="S21" s="21"/>
      <c r="T21" s="16"/>
      <c r="U21" s="16"/>
      <c r="V21" s="16"/>
      <c r="W21" s="44"/>
      <c r="X21" s="44"/>
      <c r="Y21" s="45"/>
      <c r="Z21" s="52"/>
      <c r="AA21"/>
    </row>
    <row r="22" spans="1:134" s="244" customFormat="1" ht="29.25" customHeight="1">
      <c r="A22" s="291"/>
      <c r="B22" s="1177" t="s">
        <v>1476</v>
      </c>
      <c r="C22" s="1177"/>
      <c r="D22" s="988" t="s">
        <v>395</v>
      </c>
      <c r="E22" s="292" t="s">
        <v>1475</v>
      </c>
      <c r="F22" s="1316" t="s">
        <v>899</v>
      </c>
      <c r="G22" s="1317"/>
      <c r="H22" s="1318"/>
      <c r="I22" s="6"/>
      <c r="J22" s="25"/>
      <c r="K22" s="7" t="str">
        <f t="shared" si="0"/>
        <v xml:space="preserve">h. Ministry of Finance or Ministry of Planning </v>
      </c>
      <c r="L22" s="21"/>
      <c r="M22" s="21"/>
      <c r="N22" s="21"/>
      <c r="O22" s="7"/>
      <c r="P22" s="21"/>
      <c r="Q22" s="7" t="str">
        <f t="shared" si="1"/>
        <v xml:space="preserve">Population Policy Coordination Unit (PPCU)  </v>
      </c>
      <c r="R22" s="21"/>
      <c r="S22" s="21"/>
      <c r="T22" s="16"/>
      <c r="U22" s="16"/>
      <c r="V22" s="16"/>
      <c r="W22" s="44"/>
      <c r="X22" s="44"/>
      <c r="Y22" s="45"/>
      <c r="Z22" s="52"/>
      <c r="AA22"/>
    </row>
    <row r="23" spans="1:134" s="247" customFormat="1">
      <c r="A23" s="291"/>
      <c r="B23" s="1177" t="s">
        <v>1477</v>
      </c>
      <c r="C23" s="1177"/>
      <c r="D23" s="988"/>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635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75.75" thickBot="1">
      <c r="A26" s="1183" t="s">
        <v>1480</v>
      </c>
      <c r="B26" s="1184"/>
      <c r="C26" s="1185"/>
      <c r="D26" s="293" t="s">
        <v>395</v>
      </c>
      <c r="E26" s="294" t="s">
        <v>1481</v>
      </c>
      <c r="F26" s="295" t="s">
        <v>900</v>
      </c>
      <c r="G26" s="296" t="s">
        <v>1482</v>
      </c>
      <c r="H26" s="372" t="s">
        <v>901</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144" customHeight="1">
      <c r="A29" s="1179" t="s">
        <v>1486</v>
      </c>
      <c r="B29" s="1163"/>
      <c r="C29" s="1163"/>
      <c r="D29" s="1163"/>
      <c r="E29" s="1163"/>
      <c r="F29" s="1164"/>
      <c r="G29" s="1208">
        <v>1254669</v>
      </c>
      <c r="H29" s="1210"/>
      <c r="I29" s="10"/>
      <c r="J29" s="39">
        <f>G29</f>
        <v>1254669</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1725"/>
      <c r="AA29" s="1725"/>
      <c r="AB29" s="181"/>
    </row>
    <row r="30" spans="1:134" s="244" customFormat="1" ht="180">
      <c r="A30" s="1179" t="s">
        <v>1487</v>
      </c>
      <c r="B30" s="1163"/>
      <c r="C30" s="1163"/>
      <c r="D30" s="1163"/>
      <c r="E30" s="300" t="s">
        <v>902</v>
      </c>
      <c r="F30" s="813" t="s">
        <v>1488</v>
      </c>
      <c r="G30" s="1195" t="s">
        <v>903</v>
      </c>
      <c r="H30" s="1196"/>
      <c r="I30" s="10"/>
      <c r="J30" s="39" t="str">
        <f>G30</f>
        <v>USAID | DELIVER PROJECT and Family Health Division, Planned Parenthood Association of Liberia (PPAL), Rehabilitating Basic Health Services (RBHS),  Maternal Child Health Integrated Program (MCHIP), Supply Chain Management Unit, UNFPA and USAID</v>
      </c>
      <c r="K30" s="7"/>
      <c r="L30" s="21"/>
      <c r="M30" s="37" t="str">
        <f>E30</f>
        <v xml:space="preserve">01/12-12/12 - The contraceptive needs are done based on the 2 lead procurement agencies' fiscal year (January - December) and not on the Ministry's fical year (July - June) </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185.25" customHeight="1">
      <c r="A35" s="291"/>
      <c r="B35" s="1187" t="s">
        <v>1497</v>
      </c>
      <c r="C35" s="1187"/>
      <c r="D35" s="1188"/>
      <c r="E35" s="307">
        <v>10000</v>
      </c>
      <c r="F35" s="308" t="s">
        <v>485</v>
      </c>
      <c r="G35" s="309" t="s">
        <v>699</v>
      </c>
      <c r="H35" s="331" t="s">
        <v>904</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485</v>
      </c>
      <c r="G36" s="307"/>
      <c r="H36" s="307"/>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10000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135">
      <c r="A41" s="303"/>
      <c r="B41" s="1163" t="s">
        <v>1507</v>
      </c>
      <c r="C41" s="1164"/>
      <c r="D41" s="1037" t="s">
        <v>399</v>
      </c>
      <c r="E41" s="307">
        <v>0</v>
      </c>
      <c r="F41" s="308" t="s">
        <v>485</v>
      </c>
      <c r="G41" s="317" t="s">
        <v>905</v>
      </c>
      <c r="H41" s="331" t="s">
        <v>906</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08" t="s">
        <v>485</v>
      </c>
      <c r="G43" s="309" t="s">
        <v>907</v>
      </c>
      <c r="H43" s="331"/>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100.5" customHeight="1">
      <c r="A49" s="303"/>
      <c r="B49" s="1163" t="s">
        <v>1519</v>
      </c>
      <c r="C49" s="1164"/>
      <c r="D49" s="1037" t="s">
        <v>395</v>
      </c>
      <c r="E49" s="307">
        <v>466594</v>
      </c>
      <c r="F49" s="308" t="s">
        <v>445</v>
      </c>
      <c r="G49" s="329" t="s">
        <v>808</v>
      </c>
      <c r="H49" s="330" t="s">
        <v>908</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759</v>
      </c>
      <c r="E50" s="1209"/>
      <c r="F50" s="1209"/>
      <c r="G50" s="1209"/>
      <c r="H50" s="1210"/>
      <c r="I50" s="260"/>
      <c r="J50" s="26"/>
      <c r="K50" s="7" t="str">
        <f>C50</f>
        <v xml:space="preserve">i. Specify source(s) of in-kind donations </v>
      </c>
      <c r="L50" s="21"/>
      <c r="M50" s="21"/>
      <c r="N50" s="21"/>
      <c r="O50" s="24" t="str">
        <f>D50</f>
        <v>USAID and UNFPA</v>
      </c>
      <c r="P50" s="21"/>
      <c r="Q50" s="21"/>
      <c r="R50" s="21"/>
      <c r="S50" s="21"/>
      <c r="T50" s="16"/>
      <c r="U50" s="16"/>
      <c r="V50" s="16"/>
      <c r="W50" s="44"/>
      <c r="X50" s="44"/>
      <c r="Y50" s="45"/>
      <c r="Z50" s="52"/>
      <c r="AA50"/>
    </row>
    <row r="51" spans="1:27" s="244" customFormat="1">
      <c r="A51" s="303"/>
      <c r="B51" s="1163" t="s">
        <v>1521</v>
      </c>
      <c r="C51" s="1164"/>
      <c r="D51" s="1037" t="s">
        <v>399</v>
      </c>
      <c r="E51" s="307">
        <v>0</v>
      </c>
      <c r="F51" s="308" t="s">
        <v>445</v>
      </c>
      <c r="G51" s="307"/>
      <c r="H51" s="307"/>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08" t="s">
        <v>445</v>
      </c>
      <c r="G52" s="307"/>
      <c r="H52" s="307"/>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466594</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1739</v>
      </c>
      <c r="H56" s="1203"/>
      <c r="I56" s="10"/>
      <c r="J56" s="30" t="str">
        <f>G56</f>
        <v>Comments:</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1772</v>
      </c>
      <c r="H57" s="1203"/>
      <c r="I57" s="10"/>
      <c r="J57" s="30" t="str">
        <f>G57</f>
        <v>Comments: Government funds were not spent on the procurement of contraceptives</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0.37188613092377354</v>
      </c>
      <c r="G58" s="1202" t="s">
        <v>1773</v>
      </c>
      <c r="H58" s="1203"/>
      <c r="I58" s="10"/>
      <c r="J58" s="30" t="str">
        <f>G58</f>
        <v>Comments: 37% of the total needs</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75">
      <c r="A59" s="1205" t="s">
        <v>1530</v>
      </c>
      <c r="B59" s="1206"/>
      <c r="C59" s="1206"/>
      <c r="D59" s="1206"/>
      <c r="E59" s="1207"/>
      <c r="F59" s="1036" t="s">
        <v>395</v>
      </c>
      <c r="G59" s="1202" t="s">
        <v>1774</v>
      </c>
      <c r="H59" s="1203"/>
      <c r="I59" s="10"/>
      <c r="J59" s="30" t="str">
        <f>G59</f>
        <v xml:space="preserve">Comments: Commitment for the procurement of emergency contraceptive kits for use by the public sector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88.5" customHeight="1">
      <c r="A64" s="1179" t="s">
        <v>1534</v>
      </c>
      <c r="B64" s="1163"/>
      <c r="C64" s="1164"/>
      <c r="D64" s="1170" t="s">
        <v>912</v>
      </c>
      <c r="E64" s="1171"/>
      <c r="F64" s="1171"/>
      <c r="G64" s="1171"/>
      <c r="H64" s="1172"/>
      <c r="I64" s="6"/>
      <c r="J64" s="26"/>
      <c r="K64" s="7" t="str">
        <f>A64</f>
        <v xml:space="preserve">B15. Please note any additional comments about finance and procurement.
</v>
      </c>
      <c r="L64" s="21"/>
      <c r="M64" s="21"/>
      <c r="N64" s="21"/>
      <c r="O64" s="7" t="str">
        <f>D64</f>
        <v xml:space="preserve">At the central level we experienced stockouts of female condoms in the last quarter and emergency contraceptives (EC) for the entire year. Other commodities did not have stockouts at the central level but did have stockouts at the the service delivery points. These were due to supply chain issues (transportation, distribution, capacity, inadequate human resources, etc.).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399</v>
      </c>
      <c r="E76" s="1336"/>
      <c r="F76" s="999" t="s">
        <v>399</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399</v>
      </c>
      <c r="E79" s="1336"/>
      <c r="F79" s="999" t="s">
        <v>399</v>
      </c>
      <c r="G79" s="999" t="s">
        <v>399</v>
      </c>
      <c r="H79" s="228"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45" customHeight="1" thickBot="1">
      <c r="A80" s="1183" t="s">
        <v>1553</v>
      </c>
      <c r="B80" s="1184"/>
      <c r="C80" s="1185"/>
      <c r="D80" s="1608" t="s">
        <v>913</v>
      </c>
      <c r="E80" s="1609"/>
      <c r="F80" s="1609"/>
      <c r="G80" s="1609"/>
      <c r="H80" s="1610"/>
      <c r="I80" s="6"/>
      <c r="J80" s="26"/>
      <c r="K80" s="7" t="str">
        <f>A80</f>
        <v>C2. Please note any comments about the commodities offered.</v>
      </c>
      <c r="L80" s="21"/>
      <c r="M80" s="21"/>
      <c r="N80" s="21"/>
      <c r="O80" s="7" t="str">
        <f>D80</f>
        <v>Vasectomy is listed among the methods of family planning but not promoted in country. There is no report on facilities providing these methods. Interestingly, Jadelle and Depo Provera are the most popular methods and have high demand.</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7" t="s">
        <v>525</v>
      </c>
      <c r="D85" s="1473" t="s">
        <v>914</v>
      </c>
      <c r="E85" s="1474"/>
      <c r="F85" s="987" t="s">
        <v>395</v>
      </c>
      <c r="G85" s="1269" t="s">
        <v>395</v>
      </c>
      <c r="H85" s="1475"/>
      <c r="I85" s="13"/>
      <c r="J85" s="30" t="str">
        <f>G85</f>
        <v>Yes</v>
      </c>
      <c r="K85" s="7" t="str">
        <f>B85</f>
        <v>a</v>
      </c>
      <c r="L85" s="21"/>
      <c r="M85" s="31">
        <f>E85</f>
        <v>0</v>
      </c>
      <c r="N85" s="21"/>
      <c r="O85" s="21"/>
      <c r="P85" s="21"/>
      <c r="Q85" s="21"/>
      <c r="R85" s="7"/>
      <c r="S85" s="7" t="str">
        <f>D85</f>
        <v>2008-2012</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406</v>
      </c>
      <c r="F87" s="1332"/>
      <c r="G87" s="1332"/>
      <c r="H87" s="1263"/>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406</v>
      </c>
      <c r="F88" s="1332"/>
      <c r="G88" s="1332"/>
      <c r="H88" s="1263"/>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40.5" customHeight="1">
      <c r="A90" s="291"/>
      <c r="B90" s="1163" t="s">
        <v>1565</v>
      </c>
      <c r="C90" s="1163"/>
      <c r="D90" s="1262" t="s">
        <v>915</v>
      </c>
      <c r="E90" s="1332"/>
      <c r="F90" s="1332"/>
      <c r="G90" s="1332"/>
      <c r="H90" s="1263"/>
      <c r="I90" s="13"/>
      <c r="J90" s="30"/>
      <c r="K90" s="7" t="str">
        <f>B90</f>
        <v>a. If yes, describe the policies.</v>
      </c>
      <c r="L90" s="21"/>
      <c r="M90" s="21"/>
      <c r="N90" s="23"/>
      <c r="O90" s="24" t="str">
        <f>D90</f>
        <v>Chapter 67 of the Pharmacy Law provides restrictions on pharmacists not to administer any injectables or long-term methods.</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8.75" customHeight="1">
      <c r="A92" s="291"/>
      <c r="B92" s="1163" t="s">
        <v>1565</v>
      </c>
      <c r="C92" s="1163"/>
      <c r="D92" s="1262" t="s">
        <v>916</v>
      </c>
      <c r="E92" s="1332"/>
      <c r="F92" s="1332"/>
      <c r="G92" s="1332"/>
      <c r="H92" s="1263"/>
      <c r="I92" s="13"/>
      <c r="J92" s="30"/>
      <c r="K92" s="7" t="str">
        <f>B92</f>
        <v>a. If yes, describe the policies.</v>
      </c>
      <c r="L92" s="21"/>
      <c r="M92" s="21"/>
      <c r="N92" s="23"/>
      <c r="O92" s="24" t="str">
        <f>D92</f>
        <v xml:space="preserve">The Pharmacy Law regulates the movement and use of medicines, which include contraceptives. In order for the private sector to provide contraceptives, they must apply and be accredited by the Ministry of Health. </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453</v>
      </c>
      <c r="H95" s="1263"/>
      <c r="I95" s="12"/>
      <c r="J95" s="30" t="str">
        <f t="shared" si="3"/>
        <v>Auxiliary 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453</v>
      </c>
      <c r="H96" s="1263"/>
      <c r="I96" s="12"/>
      <c r="J96" s="30" t="str">
        <f t="shared" si="3"/>
        <v>Auxiliary nurse</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527</v>
      </c>
      <c r="E97" s="1260"/>
      <c r="F97" s="1261"/>
      <c r="G97" s="1262" t="s">
        <v>406</v>
      </c>
      <c r="H97" s="1263"/>
      <c r="I97" s="12"/>
      <c r="J97" s="30" t="str">
        <f t="shared" si="3"/>
        <v>Not applicable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527</v>
      </c>
      <c r="E98" s="1260"/>
      <c r="F98" s="1261"/>
      <c r="G98" s="1262" t="s">
        <v>406</v>
      </c>
      <c r="H98" s="1263"/>
      <c r="I98" s="12"/>
      <c r="J98" s="30" t="str">
        <f t="shared" si="3"/>
        <v>Not applicable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453</v>
      </c>
      <c r="H99" s="1263"/>
      <c r="I99" s="12"/>
      <c r="J99" s="30" t="str">
        <f t="shared" si="3"/>
        <v>Auxiliary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527</v>
      </c>
      <c r="E100" s="1260"/>
      <c r="F100" s="1261"/>
      <c r="G100" s="1262" t="s">
        <v>453</v>
      </c>
      <c r="H100" s="1263"/>
      <c r="I100" s="12"/>
      <c r="J100" s="30" t="str">
        <f t="shared" si="3"/>
        <v>Auxiliary nurse</v>
      </c>
      <c r="K100" s="7"/>
      <c r="L100" s="21"/>
      <c r="M100" s="31"/>
      <c r="N100" s="21"/>
      <c r="O100" s="7"/>
      <c r="P100" s="7"/>
      <c r="Q100" s="21"/>
      <c r="R100" s="21"/>
      <c r="S100" s="21"/>
      <c r="T100" s="209" t="str">
        <f t="shared" si="4"/>
        <v>Midwife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527</v>
      </c>
      <c r="E102" s="1270"/>
      <c r="F102" s="1271"/>
      <c r="G102" s="1272" t="s">
        <v>406</v>
      </c>
      <c r="H102" s="1273"/>
      <c r="I102" s="12"/>
      <c r="J102" s="30" t="str">
        <f t="shared" si="3"/>
        <v>Not applicable</v>
      </c>
      <c r="K102" s="7"/>
      <c r="L102" s="21"/>
      <c r="M102" s="31"/>
      <c r="N102" s="21"/>
      <c r="O102" s="7"/>
      <c r="P102" s="7"/>
      <c r="Q102" s="21"/>
      <c r="R102" s="21"/>
      <c r="S102" s="21"/>
      <c r="T102" s="209" t="str">
        <f t="shared" si="4"/>
        <v>Midwife</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165"/>
      <c r="F108" s="1166"/>
      <c r="G108" s="1264"/>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395</v>
      </c>
      <c r="H125" s="1331"/>
      <c r="I125" s="33"/>
      <c r="J125" s="30" t="str">
        <f t="shared" si="5"/>
        <v>Yes</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917</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t="s">
        <v>918</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919</v>
      </c>
      <c r="E128" s="1317"/>
      <c r="F128" s="1317"/>
      <c r="G128" s="1317"/>
      <c r="H128" s="1318"/>
      <c r="I128" s="33"/>
      <c r="J128" s="20"/>
      <c r="K128" s="7" t="str">
        <f>A128</f>
        <v xml:space="preserve">D11. Name of the list(s)
</v>
      </c>
      <c r="L128" s="7"/>
      <c r="M128" s="21"/>
      <c r="N128" s="21"/>
      <c r="O128" s="7" t="str">
        <f>D128</f>
        <v>National Therapeutic Guidelines for Liberia and Essential Medicine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2008</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395</v>
      </c>
      <c r="H146" s="1225"/>
      <c r="I146" s="6"/>
      <c r="J146" s="30" t="str">
        <f t="shared" si="7"/>
        <v>Yes</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395</v>
      </c>
      <c r="H147" s="1225"/>
      <c r="I147" s="6"/>
      <c r="J147" s="30" t="str">
        <f t="shared" si="7"/>
        <v>Yes</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920</v>
      </c>
      <c r="G150" s="1171"/>
      <c r="H150" s="1172"/>
      <c r="I150" s="6"/>
      <c r="J150" s="30"/>
      <c r="K150" s="7"/>
      <c r="L150" s="7"/>
      <c r="M150" s="21"/>
      <c r="N150" s="21"/>
      <c r="O150" s="21"/>
      <c r="P150" s="21"/>
      <c r="Q150" s="7" t="str">
        <f>F150</f>
        <v>Warehouse Report and Procurement Planning and Monitoring Report (PPMR)</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t="s">
        <v>921</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More partners are now aware of commodity security but coordiantion remains a constraint.</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Z29:AA29"/>
    <mergeCell ref="A30:D30"/>
    <mergeCell ref="G30:H30"/>
    <mergeCell ref="B23:C23"/>
    <mergeCell ref="F23:H23"/>
    <mergeCell ref="A24:G24"/>
    <mergeCell ref="A25:G25"/>
    <mergeCell ref="A26:C26"/>
    <mergeCell ref="A27:G27"/>
    <mergeCell ref="A9:H9"/>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0:H10"/>
    <mergeCell ref="A11:G11"/>
    <mergeCell ref="A12:G12"/>
    <mergeCell ref="B13:C13"/>
    <mergeCell ref="D13:H13"/>
    <mergeCell ref="A8:C8"/>
    <mergeCell ref="G7:H7"/>
    <mergeCell ref="D8:E8"/>
    <mergeCell ref="G8:H8"/>
    <mergeCell ref="A1:H1"/>
    <mergeCell ref="A2:C2"/>
    <mergeCell ref="D2:E2"/>
    <mergeCell ref="A3:H3"/>
    <mergeCell ref="D4:E4"/>
    <mergeCell ref="F4:H4"/>
    <mergeCell ref="A5:C5"/>
  </mergeCells>
  <dataValidations count="12">
    <dataValidation type="list" allowBlank="1" showInputMessage="1" showErrorMessage="1" error="Please choose from the dropdown list." sqref="H31:H32 D41 D43 D49 D51:D52 F85:H86 H89 H91 D106:D108 F59 G116:H125" xr:uid="{00000000-0002-0000-1900-000000000000}">
      <formula1>$W$1:$W$3</formula1>
    </dataValidation>
    <dataValidation type="list" allowBlank="1" showInputMessage="1" showErrorMessage="1" errorTitle="Choose from dropdown" error="Please choose from the dropdown list." prompt="Please select from the dropdown list." sqref="H12 H82" xr:uid="{00000000-0002-0000-1900-000001000000}">
      <formula1>$W$1:$W$3</formula1>
    </dataValidation>
    <dataValidation type="list" allowBlank="1" showInputMessage="1" showErrorMessage="1" error="Please choose from the dropdown list." sqref="H24" xr:uid="{00000000-0002-0000-1900-000002000000}">
      <formula1>$O$1:$O$6</formula1>
    </dataValidation>
    <dataValidation type="list" allowBlank="1" showErrorMessage="1" error="Please choose from the dropdown list." sqref="H38" xr:uid="{00000000-0002-0000-19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900-000004000000}">
      <formula1>$W$1:$W$4</formula1>
    </dataValidation>
    <dataValidation type="list" allowBlank="1" showInputMessage="1" showErrorMessage="1" errorTitle="Choose from dropdown" error="Please choose from the dropdown list." prompt="Please select from the dropdown list." sqref="G138 D15 D68" xr:uid="{00000000-0002-0000-1900-000005000000}">
      <formula1>$W$1:$W$4</formula1>
    </dataValidation>
    <dataValidation type="list" allowBlank="1" showInputMessage="1" showErrorMessage="1" error="Please choose from the dropdown list." sqref="F61:H61" xr:uid="{00000000-0002-0000-19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900-000007000000}">
      <formula1>$N$1:$N$2</formula1>
    </dataValidation>
    <dataValidation type="list" allowBlank="1" showErrorMessage="1" errorTitle="Choose from dropdown" error="Please choose from the dropdown list." sqref="F28" xr:uid="{00000000-0002-0000-1900-000008000000}">
      <formula1>$Y$1:$Y$13</formula1>
    </dataValidation>
    <dataValidation type="list" allowBlank="1" showInputMessage="1" showErrorMessage="1" errorTitle="Choose from dropdown" error="Please choose from the dropdown list." sqref="H28" xr:uid="{00000000-0002-0000-1900-000009000000}">
      <formula1>$Y$1:$Y$13</formula1>
    </dataValidation>
    <dataValidation type="list" allowBlank="1" showInputMessage="1" prompt="Please select from the dropdown list if possible. If you cannot find a provider cadre that fits, you may write it in." sqref="D95:H95" xr:uid="{00000000-0002-0000-1900-00000A000000}">
      <formula1>$Q$1:$Q$9</formula1>
    </dataValidation>
    <dataValidation type="list" allowBlank="1" prompt="Please choose from the dropdown if possible. If you cannot find a cadre that fits what you are looking for, you may write it in." sqref="D96:H102" xr:uid="{00000000-0002-0000-1900-00000B000000}">
      <formula1>$Q$1:$Q$9</formula1>
    </dataValidation>
  </dataValidations>
  <hyperlinks>
    <hyperlink ref="A5" location="Introduction!A1" display="To jump to the Introduction sheet, click here." xr:uid="{00000000-0004-0000-1900-000000000000}"/>
  </hyperlinks>
  <pageMargins left="1.1399999999999999" right="0.41" top="0.75" bottom="0.75" header="0.3" footer="0.3"/>
  <pageSetup scale="56" fitToHeight="5" orientation="portrait" r:id="rId1"/>
  <rowBreaks count="3" manualBreakCount="3">
    <brk id="28" max="7" man="1"/>
    <brk id="39" max="7" man="1"/>
    <brk id="92" max="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1775</v>
      </c>
      <c r="B8" s="1168"/>
      <c r="C8" s="1168"/>
      <c r="D8" s="1169"/>
      <c r="E8" s="1169"/>
      <c r="F8" s="283"/>
      <c r="G8" s="1169"/>
      <c r="H8" s="1169"/>
      <c r="I8" s="6"/>
      <c r="J8" s="39"/>
      <c r="K8" s="630" t="str">
        <f>A8</f>
        <v>Country: Madagascar</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262" t="s">
        <v>1776</v>
      </c>
      <c r="E13" s="1332"/>
      <c r="F13" s="1332"/>
      <c r="G13" s="1332"/>
      <c r="H13" s="1263"/>
      <c r="I13" s="6"/>
      <c r="J13" s="25"/>
      <c r="K13" s="7" t="str">
        <f>B13</f>
        <v>a. What is the name of the committee?</v>
      </c>
      <c r="L13" s="31" t="str">
        <f>D13</f>
        <v>Comité de Sécurité en Intrants de Santé (Health Commodities Security Committee)</v>
      </c>
      <c r="M13" s="21"/>
      <c r="N13" s="21"/>
      <c r="O13" s="24" t="str">
        <f>D13</f>
        <v>Comité de Sécurité en Intrants de Santé (Health Commodities Security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6"/>
      <c r="J15" s="25"/>
      <c r="K15" s="7" t="str">
        <f t="shared" ref="K15:K23" si="0">B15</f>
        <v>a. Social marketing</v>
      </c>
      <c r="L15" s="21"/>
      <c r="M15" s="21"/>
      <c r="N15" s="21"/>
      <c r="O15" s="7"/>
      <c r="P15" s="21"/>
      <c r="Q15" s="7" t="str">
        <f t="shared" ref="Q15:Q23" si="1">F15</f>
        <v>Population Services International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75">
      <c r="A16" s="291"/>
      <c r="B16" s="1163" t="s">
        <v>1466</v>
      </c>
      <c r="C16" s="1164"/>
      <c r="D16" s="988" t="s">
        <v>395</v>
      </c>
      <c r="E16" s="292" t="s">
        <v>1465</v>
      </c>
      <c r="F16" s="1316" t="s">
        <v>923</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Fianakaviana Sambatra (FISA) (an IPPF affiliate); Marie Stopes Madagascar (MSM); Religious Platform represented by (1) SAF-FJKM (Health Department of Protestant Church), and (2) SALFA (Health Department of Lutheran Church)</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924</v>
      </c>
      <c r="G18" s="1317"/>
      <c r="H18" s="1318"/>
      <c r="I18" s="6"/>
      <c r="J18" s="25"/>
      <c r="K18" s="7" t="str">
        <f t="shared" si="0"/>
        <v>d. Donors</v>
      </c>
      <c r="L18" s="21"/>
      <c r="M18" s="21"/>
      <c r="N18" s="21"/>
      <c r="O18" s="7"/>
      <c r="P18" s="21"/>
      <c r="Q18" s="7" t="str">
        <f t="shared" si="1"/>
        <v>UNFPA, 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614" t="s">
        <v>1777</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Direction de Santé de la Mère, de l'Enfant, et de la Reproduction (DSMER) - Directorate of Maternal, Child, and Reproductive Health</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8" t="s">
        <v>395</v>
      </c>
      <c r="E21" s="292" t="s">
        <v>1475</v>
      </c>
      <c r="F21" s="1316" t="s">
        <v>926</v>
      </c>
      <c r="G21" s="1317"/>
      <c r="H21" s="1318"/>
      <c r="I21" s="6"/>
      <c r="J21" s="25"/>
      <c r="K21" s="7" t="str">
        <f t="shared" si="0"/>
        <v>g. Central Medical Store or Central Warehouse</v>
      </c>
      <c r="L21" s="21"/>
      <c r="M21" s="21"/>
      <c r="N21" s="21"/>
      <c r="O21" s="7"/>
      <c r="P21" s="21"/>
      <c r="Q21" s="7" t="str">
        <f t="shared" si="1"/>
        <v>SALAMA (national essential drug store/purchasing agency)</v>
      </c>
      <c r="R21" s="21"/>
      <c r="S21" s="21"/>
      <c r="T21" s="16"/>
      <c r="U21" s="16"/>
      <c r="V21" s="16"/>
      <c r="W21" s="44"/>
      <c r="X21" s="44"/>
      <c r="Y21" s="45"/>
      <c r="Z21" s="52"/>
      <c r="AA21"/>
    </row>
    <row r="22" spans="1:134" s="244" customFormat="1">
      <c r="A22" s="291"/>
      <c r="B22" s="1177" t="s">
        <v>1476</v>
      </c>
      <c r="C22" s="1177"/>
      <c r="D22" s="988" t="s">
        <v>395</v>
      </c>
      <c r="E22" s="292" t="s">
        <v>1475</v>
      </c>
      <c r="F22" s="1726" t="s">
        <v>749</v>
      </c>
      <c r="G22" s="1726"/>
      <c r="H22" s="1726"/>
      <c r="I22" s="6"/>
      <c r="J22" s="25"/>
      <c r="K22" s="7" t="str">
        <f t="shared" si="0"/>
        <v xml:space="preserve">h. Ministry of Finance or Ministry of Planning </v>
      </c>
      <c r="L22" s="21"/>
      <c r="M22" s="21"/>
      <c r="N22" s="21"/>
      <c r="O22" s="7"/>
      <c r="P22" s="21"/>
      <c r="Q22" s="7" t="str">
        <f t="shared" si="1"/>
        <v>Ministry of Finance</v>
      </c>
      <c r="R22" s="21"/>
      <c r="S22" s="21"/>
      <c r="T22" s="16"/>
      <c r="U22" s="16"/>
      <c r="V22" s="16"/>
      <c r="W22" s="44"/>
      <c r="X22" s="44"/>
      <c r="Y22" s="45"/>
      <c r="Z22" s="52"/>
      <c r="AA22"/>
    </row>
    <row r="23" spans="1:134" s="247" customFormat="1" ht="45">
      <c r="A23" s="291"/>
      <c r="B23" s="1177" t="s">
        <v>1477</v>
      </c>
      <c r="C23" s="1177"/>
      <c r="D23" s="988" t="s">
        <v>395</v>
      </c>
      <c r="E23" s="292" t="s">
        <v>1475</v>
      </c>
      <c r="F23" s="1614" t="s">
        <v>1778</v>
      </c>
      <c r="G23" s="1317"/>
      <c r="H23" s="1318"/>
      <c r="I23" s="6"/>
      <c r="J23" s="25"/>
      <c r="K23" s="39" t="str">
        <f t="shared" si="0"/>
        <v>i. Other (for example: partners)</v>
      </c>
      <c r="L23" s="25"/>
      <c r="M23" s="25"/>
      <c r="N23" s="25"/>
      <c r="O23" s="39"/>
      <c r="P23" s="25"/>
      <c r="Q23" s="39" t="str">
        <f t="shared" si="1"/>
        <v>Direction de la Pharmacie, des Laboratoires, et de la Medecine Traditionnelle (DPLMT) - Directorate of Pharmacy, Laboratories, and Traditional Medicine</v>
      </c>
      <c r="R23" s="25"/>
      <c r="S23" s="25"/>
      <c r="T23" s="25"/>
      <c r="U23" s="25"/>
      <c r="V23" s="25"/>
      <c r="W23" s="64"/>
      <c r="X23" s="64"/>
      <c r="Y23" s="63"/>
      <c r="Z23" s="63"/>
      <c r="AA23"/>
    </row>
    <row r="24" spans="1:134" s="244" customFormat="1">
      <c r="A24" s="1179" t="s">
        <v>1478</v>
      </c>
      <c r="B24" s="1163"/>
      <c r="C24" s="1163"/>
      <c r="D24" s="1163"/>
      <c r="E24" s="1163"/>
      <c r="F24" s="1163"/>
      <c r="G24" s="1163"/>
      <c r="H24" s="302" t="s">
        <v>405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928</v>
      </c>
      <c r="G26" s="296" t="s">
        <v>1482</v>
      </c>
      <c r="H26" s="372" t="s">
        <v>541</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5232246.4000000004</v>
      </c>
      <c r="H29" s="1194"/>
      <c r="I29" s="10"/>
      <c r="J29" s="39">
        <f>G29</f>
        <v>5232246.4000000004</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1707</v>
      </c>
      <c r="F30" s="301" t="s">
        <v>1488</v>
      </c>
      <c r="G30" s="1449" t="s">
        <v>929</v>
      </c>
      <c r="H30" s="1450"/>
      <c r="I30" s="10"/>
      <c r="J30" s="39" t="str">
        <f>G30</f>
        <v>DSMER, SALAMA, UNFPA, DPLMT</v>
      </c>
      <c r="K30" s="7"/>
      <c r="L30" s="21"/>
      <c r="M30" s="37" t="str">
        <f>E30</f>
        <v>01/12 - 12/12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47315</v>
      </c>
      <c r="F35" s="308" t="s">
        <v>1707</v>
      </c>
      <c r="G35" s="309" t="s">
        <v>930</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5184931.4000000004</v>
      </c>
      <c r="F36" s="308" t="s">
        <v>1707</v>
      </c>
      <c r="G36" s="309" t="s">
        <v>930</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5232246.4000000004</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395</v>
      </c>
      <c r="E41" s="307">
        <v>47315</v>
      </c>
      <c r="F41" s="316" t="s">
        <v>1707</v>
      </c>
      <c r="G41" s="317" t="s">
        <v>930</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568</v>
      </c>
      <c r="E42" s="1166"/>
      <c r="F42" s="1166"/>
      <c r="G42" s="1166"/>
      <c r="H42" s="1167"/>
      <c r="I42" s="29"/>
      <c r="J42" s="26"/>
      <c r="K42" s="7" t="str">
        <f>C42</f>
        <v>i. Specify source(s) of internally generated funds spent (for example, from taxes)</v>
      </c>
      <c r="L42" s="21"/>
      <c r="M42" s="21"/>
      <c r="N42" s="21"/>
      <c r="O42" s="24" t="str">
        <f>D42</f>
        <v>Taxes</v>
      </c>
      <c r="P42" s="21"/>
      <c r="Q42" s="21"/>
      <c r="R42" s="21"/>
      <c r="S42" s="21"/>
      <c r="T42" s="16"/>
      <c r="U42" s="16"/>
      <c r="V42" s="16"/>
      <c r="W42" s="44"/>
      <c r="X42" s="44"/>
      <c r="Y42" s="45"/>
      <c r="Z42" s="52"/>
      <c r="AA42"/>
    </row>
    <row r="43" spans="1:27" s="244" customFormat="1" ht="78.75" customHeight="1">
      <c r="A43" s="303"/>
      <c r="B43" s="1163" t="s">
        <v>1509</v>
      </c>
      <c r="C43" s="1164"/>
      <c r="D43" s="1037" t="s">
        <v>395</v>
      </c>
      <c r="E43" s="307">
        <v>1374680</v>
      </c>
      <c r="F43" s="316" t="s">
        <v>1707</v>
      </c>
      <c r="G43" s="309" t="s">
        <v>930</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401</v>
      </c>
      <c r="E44" s="1166"/>
      <c r="F44" s="1166"/>
      <c r="G44" s="1166"/>
      <c r="H44" s="1167"/>
      <c r="I44" s="29"/>
      <c r="J44" s="26"/>
      <c r="K44" s="7" t="str">
        <f>C44</f>
        <v>i. Specify source(s) of other government funds spent (for example: basket funding or specific donor)</v>
      </c>
      <c r="L44" s="21"/>
      <c r="M44" s="21"/>
      <c r="N44" s="21"/>
      <c r="O44" s="24" t="str">
        <f>D44</f>
        <v>UNFPA</v>
      </c>
      <c r="P44" s="21"/>
      <c r="Q44" s="21"/>
      <c r="R44" s="21"/>
      <c r="S44" s="21"/>
      <c r="T44" s="16"/>
      <c r="U44" s="16"/>
      <c r="V44" s="16"/>
      <c r="W44" s="44"/>
      <c r="X44" s="44"/>
      <c r="Y44" s="45"/>
      <c r="Z44" s="52"/>
      <c r="AA44"/>
    </row>
    <row r="45" spans="1:27" s="244" customFormat="1" ht="45">
      <c r="A45" s="303"/>
      <c r="B45" s="1163" t="s">
        <v>1511</v>
      </c>
      <c r="C45" s="1164"/>
      <c r="D45" s="320"/>
      <c r="E45" s="321">
        <f>E41+E43</f>
        <v>1421995</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60">
      <c r="A49" s="303"/>
      <c r="B49" s="1163" t="s">
        <v>1519</v>
      </c>
      <c r="C49" s="1164"/>
      <c r="D49" s="1037" t="s">
        <v>395</v>
      </c>
      <c r="E49" s="307">
        <v>4080904</v>
      </c>
      <c r="F49" s="316" t="s">
        <v>1708</v>
      </c>
      <c r="G49" s="329" t="s">
        <v>647</v>
      </c>
      <c r="H49" s="330" t="s">
        <v>931</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401</v>
      </c>
      <c r="E50" s="1209"/>
      <c r="F50" s="1209"/>
      <c r="G50" s="1209"/>
      <c r="H50" s="1210"/>
      <c r="I50" s="260"/>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7" s="244" customFormat="1" ht="30">
      <c r="A51" s="303"/>
      <c r="B51" s="1163" t="s">
        <v>1521</v>
      </c>
      <c r="C51" s="1164"/>
      <c r="D51" s="1037" t="s">
        <v>405</v>
      </c>
      <c r="E51" s="307"/>
      <c r="F51" s="316" t="s">
        <v>1708</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405</v>
      </c>
      <c r="E52" s="307"/>
      <c r="F52" s="316" t="s">
        <v>1708</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4080904</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0.25840834076729374</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3.3273675364540664E-2</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1.0517278008925572</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2.25" customHeight="1">
      <c r="A62" s="291"/>
      <c r="B62" s="1163" t="s">
        <v>1532</v>
      </c>
      <c r="C62" s="1163"/>
      <c r="D62" s="1163"/>
      <c r="E62" s="1163"/>
      <c r="F62" s="1170" t="s">
        <v>926</v>
      </c>
      <c r="G62" s="1171"/>
      <c r="H62" s="1172"/>
      <c r="I62" s="10"/>
      <c r="J62" s="26"/>
      <c r="K62" s="7"/>
      <c r="L62" s="21"/>
      <c r="M62" s="38">
        <f>E62</f>
        <v>0</v>
      </c>
      <c r="N62" s="21"/>
      <c r="O62" s="21"/>
      <c r="P62" s="21"/>
      <c r="Q62" s="7" t="str">
        <f>F62</f>
        <v>SALAMA (national essential drug store/purchasing agency)</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50.25" customHeight="1">
      <c r="A64" s="1179" t="s">
        <v>1534</v>
      </c>
      <c r="B64" s="1163"/>
      <c r="C64" s="1164"/>
      <c r="D64" s="1170" t="s">
        <v>932</v>
      </c>
      <c r="E64" s="1171"/>
      <c r="F64" s="1171"/>
      <c r="G64" s="1171"/>
      <c r="H64" s="1172"/>
      <c r="I64" s="6"/>
      <c r="J64" s="26"/>
      <c r="K64" s="7" t="str">
        <f>A64</f>
        <v xml:space="preserve">B15. Please note any additional comments about finance and procurement.
</v>
      </c>
      <c r="L64" s="21"/>
      <c r="M64" s="21"/>
      <c r="N64" s="21"/>
      <c r="O64" s="7" t="str">
        <f>D64</f>
        <v>An agreement was established between MOH and SALAMA. Gov/MOH provides funds for commodity purchases and/or receives commodities from UNFPA.  SALAMA ensures commodity procurement, storage, and distribution.</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405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405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405</v>
      </c>
      <c r="E74" s="1336"/>
      <c r="F74" s="999" t="s">
        <v>399</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406</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406</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405</v>
      </c>
      <c r="E78" s="1336"/>
      <c r="F78" s="999" t="s">
        <v>395</v>
      </c>
      <c r="G78" s="999" t="s">
        <v>395</v>
      </c>
      <c r="H78" s="228"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51" customHeight="1" thickBot="1">
      <c r="A80" s="1183" t="s">
        <v>1553</v>
      </c>
      <c r="B80" s="1184"/>
      <c r="C80" s="1185"/>
      <c r="D80" s="1236" t="s">
        <v>933</v>
      </c>
      <c r="E80" s="1237"/>
      <c r="F80" s="1237"/>
      <c r="G80" s="1237"/>
      <c r="H80" s="1238"/>
      <c r="I80" s="6"/>
      <c r="J80" s="26"/>
      <c r="K80" s="7" t="str">
        <f>A80</f>
        <v>C2. Please note any comments about the commodities offered.</v>
      </c>
      <c r="L80" s="21"/>
      <c r="M80" s="21"/>
      <c r="N80" s="21"/>
      <c r="O80" s="7" t="str">
        <f>D80</f>
        <v>Emergency contraceptive pills used by the public sector are Microlut and Lofemenal.  Male condoms are  used only for STI/HIV/AIDS programs. There is less demand for CycleBeads in 2012, so no more acquisition for 2013.</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45.75" thickBot="1">
      <c r="A85" s="1244"/>
      <c r="B85" s="349" t="s">
        <v>1561</v>
      </c>
      <c r="C85" s="1017" t="s">
        <v>1779</v>
      </c>
      <c r="D85" s="1473" t="s">
        <v>914</v>
      </c>
      <c r="E85" s="1474"/>
      <c r="F85" s="987" t="s">
        <v>395</v>
      </c>
      <c r="G85" s="1269" t="s">
        <v>395</v>
      </c>
      <c r="H85" s="1475"/>
      <c r="I85" s="13"/>
      <c r="J85" s="30" t="str">
        <f>G85</f>
        <v>Yes</v>
      </c>
      <c r="K85" s="7" t="str">
        <f>B85</f>
        <v>a</v>
      </c>
      <c r="L85" s="21"/>
      <c r="M85" s="31">
        <f>E85</f>
        <v>0</v>
      </c>
      <c r="N85" s="21"/>
      <c r="O85" s="21"/>
      <c r="P85" s="21"/>
      <c r="Q85" s="21"/>
      <c r="R85" s="7"/>
      <c r="S85" s="7" t="str">
        <f>D85</f>
        <v>2008-2012</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935</v>
      </c>
      <c r="F87" s="1332"/>
      <c r="G87" s="1332"/>
      <c r="H87" s="1263"/>
      <c r="I87" s="13"/>
      <c r="J87" s="30"/>
      <c r="K87" s="7"/>
      <c r="L87" s="21"/>
      <c r="M87" s="31"/>
      <c r="N87" s="31" t="str">
        <f>E87</f>
        <v>NGOs, social marketing, and commercial sectors</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936</v>
      </c>
      <c r="F88" s="1332"/>
      <c r="G88" s="1332"/>
      <c r="H88" s="1263"/>
      <c r="I88" s="13"/>
      <c r="J88" s="30"/>
      <c r="K88" s="7"/>
      <c r="L88" s="21"/>
      <c r="M88" s="31"/>
      <c r="N88" s="31" t="str">
        <f>E88</f>
        <v>Taxes = 20%  and duties = 20% - 40%</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262" t="s">
        <v>937</v>
      </c>
      <c r="E90" s="1332"/>
      <c r="F90" s="1332"/>
      <c r="G90" s="1332"/>
      <c r="H90" s="1263"/>
      <c r="I90" s="13"/>
      <c r="J90" s="30"/>
      <c r="K90" s="7" t="str">
        <f>B90</f>
        <v>a. If yes, describe the policies.</v>
      </c>
      <c r="L90" s="21"/>
      <c r="M90" s="21"/>
      <c r="N90" s="23"/>
      <c r="O90" s="24" t="str">
        <f>D90</f>
        <v>Taxes/duties, advertising bans, products are free for the public sector</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30">
      <c r="A92" s="291"/>
      <c r="B92" s="1163" t="s">
        <v>1565</v>
      </c>
      <c r="C92" s="1163"/>
      <c r="D92" s="1262" t="s">
        <v>1780</v>
      </c>
      <c r="E92" s="1332"/>
      <c r="F92" s="1332"/>
      <c r="G92" s="1332"/>
      <c r="H92" s="1263"/>
      <c r="I92" s="13"/>
      <c r="J92" s="30"/>
      <c r="K92" s="7" t="str">
        <f>B92</f>
        <v>a. If yes, describe the policies.</v>
      </c>
      <c r="L92" s="21"/>
      <c r="M92" s="21"/>
      <c r="N92" s="23"/>
      <c r="O92" s="24" t="str">
        <f>D92</f>
        <v>Politique Nationale de Santé Communautaire (National Community Health Policy)</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59" t="s">
        <v>414</v>
      </c>
      <c r="H95" s="1331"/>
      <c r="I95" s="12"/>
      <c r="J95" s="30" t="str">
        <f t="shared" si="3"/>
        <v>Community health worker</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59" t="s">
        <v>414</v>
      </c>
      <c r="H96" s="1331"/>
      <c r="I96" s="12"/>
      <c r="J96" s="30" t="str">
        <f t="shared" si="3"/>
        <v>Community health worker</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527</v>
      </c>
      <c r="E97" s="1260"/>
      <c r="F97" s="1261"/>
      <c r="G97" s="1259" t="s">
        <v>527</v>
      </c>
      <c r="H97" s="1331"/>
      <c r="I97" s="12"/>
      <c r="J97" s="30" t="str">
        <f t="shared" si="3"/>
        <v>Midwife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453</v>
      </c>
      <c r="E98" s="1260"/>
      <c r="F98" s="1261"/>
      <c r="G98" s="1259" t="s">
        <v>527</v>
      </c>
      <c r="H98" s="1331"/>
      <c r="I98" s="12"/>
      <c r="J98" s="30" t="str">
        <f t="shared" si="3"/>
        <v>Midwife</v>
      </c>
      <c r="K98" s="7"/>
      <c r="L98" s="21"/>
      <c r="M98" s="31"/>
      <c r="N98" s="21"/>
      <c r="O98" s="7"/>
      <c r="P98" s="7"/>
      <c r="Q98" s="21"/>
      <c r="R98" s="21"/>
      <c r="S98" s="21"/>
      <c r="T98" s="209" t="str">
        <f t="shared" si="4"/>
        <v>Auxiliary nurse</v>
      </c>
      <c r="U98" s="51"/>
      <c r="V98" s="16"/>
      <c r="W98" s="44"/>
      <c r="X98" s="44"/>
      <c r="Y98" s="45"/>
      <c r="Z98" s="52"/>
      <c r="AA98"/>
    </row>
    <row r="99" spans="1:27" s="244" customFormat="1" ht="15" customHeight="1">
      <c r="A99" s="263"/>
      <c r="B99" s="221" t="s">
        <v>1578</v>
      </c>
      <c r="C99" s="218" t="s">
        <v>1579</v>
      </c>
      <c r="D99" s="1259" t="s">
        <v>414</v>
      </c>
      <c r="E99" s="1260"/>
      <c r="F99" s="1261"/>
      <c r="G99" s="1259" t="s">
        <v>414</v>
      </c>
      <c r="H99" s="1331"/>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527</v>
      </c>
      <c r="E100" s="1260"/>
      <c r="F100" s="1261"/>
      <c r="G100" s="1259" t="s">
        <v>527</v>
      </c>
      <c r="H100" s="1331"/>
      <c r="I100" s="12"/>
      <c r="J100" s="30" t="str">
        <f t="shared" si="3"/>
        <v>Midwife</v>
      </c>
      <c r="K100" s="7"/>
      <c r="L100" s="21"/>
      <c r="M100" s="31"/>
      <c r="N100" s="21"/>
      <c r="O100" s="7"/>
      <c r="P100" s="7"/>
      <c r="Q100" s="21"/>
      <c r="R100" s="21"/>
      <c r="S100" s="21"/>
      <c r="T100" s="209" t="str">
        <f t="shared" si="4"/>
        <v>Midwife</v>
      </c>
      <c r="U100" s="51"/>
      <c r="V100" s="16"/>
      <c r="W100" s="44"/>
      <c r="X100" s="44"/>
      <c r="Y100" s="45"/>
      <c r="Z100" s="52"/>
      <c r="AA100"/>
    </row>
    <row r="101" spans="1:27" s="244" customFormat="1" ht="15" customHeight="1">
      <c r="A101" s="263"/>
      <c r="B101" s="221" t="s">
        <v>1582</v>
      </c>
      <c r="C101" s="218" t="s">
        <v>1583</v>
      </c>
      <c r="D101" s="1259" t="s">
        <v>415</v>
      </c>
      <c r="E101" s="1260"/>
      <c r="F101" s="1261"/>
      <c r="G101" s="1259" t="s">
        <v>415</v>
      </c>
      <c r="H101" s="1331"/>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69" t="s">
        <v>414</v>
      </c>
      <c r="H102" s="1475"/>
      <c r="I102" s="12"/>
      <c r="J102" s="30" t="str">
        <f t="shared" si="3"/>
        <v>Community health worker</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16" t="s">
        <v>406</v>
      </c>
      <c r="G126" s="1317"/>
      <c r="H126" s="1318"/>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1781</v>
      </c>
      <c r="E128" s="1317"/>
      <c r="F128" s="1317"/>
      <c r="G128" s="1317"/>
      <c r="H128" s="1318"/>
      <c r="I128" s="33"/>
      <c r="J128" s="20"/>
      <c r="K128" s="7" t="str">
        <f>A128</f>
        <v xml:space="preserve">D11. Name of the list(s)
</v>
      </c>
      <c r="L128" s="7"/>
      <c r="M128" s="21"/>
      <c r="N128" s="21"/>
      <c r="O128" s="7" t="str">
        <f>D128</f>
        <v>Liste des Médicaments Enregitrés à Madagascar (List of drugs registered in Madagascar)</v>
      </c>
      <c r="P128" s="21"/>
      <c r="Q128" s="1"/>
      <c r="R128" s="21"/>
      <c r="S128" s="22"/>
      <c r="T128" s="2"/>
      <c r="U128" s="2"/>
      <c r="V128" s="2"/>
      <c r="W128" s="40"/>
      <c r="X128" s="40"/>
      <c r="Y128" s="1"/>
      <c r="Z128" s="56"/>
      <c r="AA128"/>
    </row>
    <row r="129" spans="1:27" s="265" customFormat="1" ht="45">
      <c r="A129" s="1179" t="s">
        <v>1637</v>
      </c>
      <c r="B129" s="1163"/>
      <c r="C129" s="1164"/>
      <c r="D129" s="1316" t="s">
        <v>940</v>
      </c>
      <c r="E129" s="1317"/>
      <c r="F129" s="1317"/>
      <c r="G129" s="1317"/>
      <c r="H129" s="1318"/>
      <c r="I129" s="33"/>
      <c r="J129" s="20"/>
      <c r="K129" s="7" t="str">
        <f>A129</f>
        <v xml:space="preserve">D12. Notes about the list(s)
</v>
      </c>
      <c r="L129" s="7"/>
      <c r="M129" s="21"/>
      <c r="N129" s="21"/>
      <c r="O129" s="7" t="str">
        <f>D129</f>
        <v>The Drug Agency in Madagascar (DAM) updated the list in March 2012. On the list: Zarin, Jadelle, Ultravist, Mycrogynon, Confiance, Protector Plus, PilPlan, Duofem, Preservatif TAC TAC, Preservatif FIMAILO</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2007</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395</v>
      </c>
      <c r="H142" s="1225"/>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405</v>
      </c>
      <c r="H145" s="1225"/>
      <c r="I145" s="6"/>
      <c r="J145" s="30" t="str">
        <f t="shared" si="7"/>
        <v>Don't know</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941</v>
      </c>
      <c r="G150" s="1171"/>
      <c r="H150" s="1172"/>
      <c r="I150" s="6"/>
      <c r="J150" s="30"/>
      <c r="K150" s="7"/>
      <c r="L150" s="7"/>
      <c r="M150" s="21"/>
      <c r="N150" s="21"/>
      <c r="O150" s="21"/>
      <c r="P150" s="21"/>
      <c r="Q150" s="7" t="str">
        <f>F150</f>
        <v>MOH/procurement planning report</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210.75" thickBot="1">
      <c r="A154" s="1303" t="s">
        <v>1710</v>
      </c>
      <c r="B154" s="1304"/>
      <c r="C154" s="1305"/>
      <c r="D154" s="1306" t="s">
        <v>942</v>
      </c>
      <c r="E154" s="1307"/>
      <c r="F154" s="1307"/>
      <c r="G154" s="1307"/>
      <c r="H154" s="1308"/>
      <c r="I154" s="6"/>
      <c r="J154" s="30"/>
      <c r="K154" s="7" t="str">
        <f>A154</f>
        <v>F. Please note any overall comments about challenges and/or successes with contraceptive security in your country.</v>
      </c>
      <c r="L154" s="21"/>
      <c r="M154" s="21"/>
      <c r="N154" s="21"/>
      <c r="O154" s="7" t="str">
        <f>D154</f>
        <v>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1A00-000000000000}">
      <formula1>$W$1:$W$3</formula1>
    </dataValidation>
    <dataValidation type="list" allowBlank="1" showInputMessage="1" showErrorMessage="1" errorTitle="Choose from dropdown" error="Please choose from the dropdown list." prompt="Please select from the dropdown list." sqref="H12 H82" xr:uid="{00000000-0002-0000-1A00-000001000000}">
      <formula1>$W$1:$W$3</formula1>
    </dataValidation>
    <dataValidation type="list" allowBlank="1" showInputMessage="1" showErrorMessage="1" error="Please choose from the dropdown list." sqref="H24" xr:uid="{00000000-0002-0000-1A00-000002000000}">
      <formula1>$O$1:$O$6</formula1>
    </dataValidation>
    <dataValidation type="list" allowBlank="1" showErrorMessage="1" error="Please choose from the dropdown list." sqref="H38" xr:uid="{00000000-0002-0000-1A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A00-000004000000}">
      <formula1>$W$1:$W$4</formula1>
    </dataValidation>
    <dataValidation type="list" allowBlank="1" showInputMessage="1" showErrorMessage="1" errorTitle="Choose from dropdown" error="Please choose from the dropdown list." prompt="Please select from the dropdown list." sqref="G138 D15 D68" xr:uid="{00000000-0002-0000-1A00-000005000000}">
      <formula1>$W$1:$W$4</formula1>
    </dataValidation>
    <dataValidation type="list" allowBlank="1" showInputMessage="1" showErrorMessage="1" error="Please choose from the dropdown list." sqref="F61:H61" xr:uid="{00000000-0002-0000-1A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A00-000007000000}">
      <formula1>$N$1:$N$2</formula1>
    </dataValidation>
    <dataValidation type="list" allowBlank="1" showErrorMessage="1" errorTitle="Choose from dropdown" error="Please choose from the dropdown list." sqref="F28" xr:uid="{00000000-0002-0000-1A00-000008000000}">
      <formula1>$Y$1:$Y$13</formula1>
    </dataValidation>
    <dataValidation type="list" allowBlank="1" showInputMessage="1" showErrorMessage="1" errorTitle="Choose from dropdown" error="Please choose from the dropdown list." sqref="H28" xr:uid="{00000000-0002-0000-1A00-000009000000}">
      <formula1>$Y$1:$Y$13</formula1>
    </dataValidation>
    <dataValidation type="list" allowBlank="1" showInputMessage="1" prompt="Please select from the dropdown list if possible. If you cannot find a provider cadre that fits, you may write it in." sqref="D95:H95" xr:uid="{00000000-0002-0000-1A00-00000A000000}">
      <formula1>$Q$1:$Q$9</formula1>
    </dataValidation>
    <dataValidation type="list" allowBlank="1" prompt="Please choose from the dropdown if possible. If you cannot find a cadre that fits what you are looking for, you may write it in." sqref="D96:H102" xr:uid="{00000000-0002-0000-1A00-00000B000000}">
      <formula1>$Q$1:$Q$9</formula1>
    </dataValidation>
  </dataValidations>
  <hyperlinks>
    <hyperlink ref="A5" location="Introduction!A1" display="To jump to the Introduction sheet, click here." xr:uid="{00000000-0004-0000-1A00-000000000000}"/>
  </hyperlinks>
  <pageMargins left="1.2" right="0.7" top="0.75" bottom="0.75" header="0.3" footer="0.3"/>
  <pageSetup scale="53" fitToHeight="6" orientation="portrait" r:id="rId1"/>
  <rowBreaks count="1" manualBreakCount="1">
    <brk id="53" max="7"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62.85546875" style="242" bestFit="1"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811" t="s">
        <v>1632</v>
      </c>
      <c r="D7" s="647"/>
      <c r="E7" s="648"/>
      <c r="F7" s="648"/>
      <c r="G7" s="1728"/>
      <c r="H7" s="1728"/>
      <c r="I7" s="8"/>
      <c r="J7" s="39"/>
      <c r="N7" s="7"/>
      <c r="Q7" s="207" t="s">
        <v>415</v>
      </c>
      <c r="T7" s="68"/>
      <c r="X7" s="626" t="str">
        <f>A7</f>
        <v>Contraceptive Security (CS) Indicators Data, 2013</v>
      </c>
      <c r="Y7" s="240" t="s">
        <v>481</v>
      </c>
    </row>
    <row r="8" spans="1:134" ht="37.5" customHeight="1">
      <c r="A8" s="1727" t="s">
        <v>1782</v>
      </c>
      <c r="B8" s="1727"/>
      <c r="C8" s="1727"/>
      <c r="D8" s="648"/>
      <c r="E8" s="648"/>
      <c r="F8" s="648"/>
      <c r="G8" s="648"/>
      <c r="H8" s="648"/>
      <c r="I8" s="6"/>
      <c r="J8" s="39"/>
      <c r="K8" s="630" t="str">
        <f>A8</f>
        <v>Country: Malawi</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3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943</v>
      </c>
      <c r="E13" s="1332"/>
      <c r="F13" s="1332"/>
      <c r="G13" s="1332"/>
      <c r="H13" s="1263"/>
      <c r="I13" s="6"/>
      <c r="J13" s="25"/>
      <c r="K13" s="7" t="str">
        <f>B13</f>
        <v>a. What is the name of the committee?</v>
      </c>
      <c r="L13" s="31" t="str">
        <f>D13</f>
        <v>Reproductive Health Commodity Security Coordinating Committee</v>
      </c>
      <c r="M13" s="21"/>
      <c r="N13" s="21"/>
      <c r="O13" s="24" t="str">
        <f>D13</f>
        <v>Reproductive Health Commodity Security Coordinating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944</v>
      </c>
      <c r="G15" s="1317"/>
      <c r="H15" s="1318"/>
      <c r="I15" s="6"/>
      <c r="J15" s="25"/>
      <c r="K15" s="7" t="str">
        <f t="shared" ref="K15:K23" si="0">B15</f>
        <v>a. Social marketing</v>
      </c>
      <c r="L15" s="21"/>
      <c r="M15" s="21"/>
      <c r="N15" s="21"/>
      <c r="O15" s="7"/>
      <c r="P15" s="21"/>
      <c r="Q15" s="7" t="str">
        <f t="shared" ref="Q15:Q23" si="1">F15</f>
        <v>Population Services International (PSI) and Banja la Mtsogolo (BLM)</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945</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Banja la Mtsogolo (BLM), Christian Health Association of Malawi (CHAM), Family Planning Association of Malawi (FPAM), EngenderHealth</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946</v>
      </c>
      <c r="G17" s="1317"/>
      <c r="H17" s="1318"/>
      <c r="I17" s="6"/>
      <c r="J17" s="25"/>
      <c r="K17" s="7" t="str">
        <f t="shared" si="0"/>
        <v>c. Commercial sector (for example: pharmacy associations, manufacturers, etc.)</v>
      </c>
      <c r="L17" s="21"/>
      <c r="M17" s="21"/>
      <c r="N17" s="21"/>
      <c r="O17" s="7"/>
      <c r="P17" s="21"/>
      <c r="Q17" s="7" t="str">
        <f t="shared" si="1"/>
        <v>Association of Private Practitioners</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947</v>
      </c>
      <c r="G18" s="1317"/>
      <c r="H18" s="1318"/>
      <c r="I18" s="6"/>
      <c r="J18" s="25"/>
      <c r="K18" s="7" t="str">
        <f t="shared" si="0"/>
        <v>d. Donors</v>
      </c>
      <c r="L18" s="21"/>
      <c r="M18" s="21"/>
      <c r="N18" s="21"/>
      <c r="O18" s="7"/>
      <c r="P18" s="21"/>
      <c r="Q18" s="7" t="str">
        <f t="shared" si="1"/>
        <v>USAID, DFID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777</v>
      </c>
      <c r="G19" s="1317"/>
      <c r="H19" s="1318"/>
      <c r="I19" s="6"/>
      <c r="J19" s="25"/>
      <c r="K19" s="7" t="str">
        <f t="shared" si="0"/>
        <v>e. UN agencies</v>
      </c>
      <c r="L19" s="21"/>
      <c r="M19" s="21"/>
      <c r="N19" s="21"/>
      <c r="O19" s="7"/>
      <c r="P19" s="21"/>
      <c r="Q19" s="7" t="str">
        <f t="shared" si="1"/>
        <v>UNFPA, UNICEF</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948</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Health Technical Support Services, Reproductive Health Unit (RHU), Department of Nursing, Planning Department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949</v>
      </c>
      <c r="G21" s="1317"/>
      <c r="H21" s="1318"/>
      <c r="I21" s="6"/>
      <c r="J21" s="25"/>
      <c r="K21" s="7" t="str">
        <f t="shared" si="0"/>
        <v>g. Central Medical Store or Central Warehouse</v>
      </c>
      <c r="L21" s="21"/>
      <c r="M21" s="21"/>
      <c r="N21" s="21"/>
      <c r="O21" s="7"/>
      <c r="P21" s="21"/>
      <c r="Q21" s="7" t="str">
        <f t="shared" si="1"/>
        <v>Central Medical Stores</v>
      </c>
      <c r="R21" s="21"/>
      <c r="S21" s="21"/>
      <c r="T21" s="16"/>
      <c r="U21" s="16"/>
      <c r="V21" s="16"/>
      <c r="W21" s="44"/>
      <c r="X21" s="44"/>
      <c r="Y21" s="45"/>
      <c r="Z21" s="52"/>
      <c r="AA21"/>
    </row>
    <row r="22" spans="1:134" s="244" customFormat="1" ht="30">
      <c r="A22" s="291"/>
      <c r="B22" s="1177" t="s">
        <v>1476</v>
      </c>
      <c r="C22" s="1177"/>
      <c r="D22" s="988" t="s">
        <v>395</v>
      </c>
      <c r="E22" s="292" t="s">
        <v>1475</v>
      </c>
      <c r="F22" s="1316" t="s">
        <v>950</v>
      </c>
      <c r="G22" s="1317"/>
      <c r="H22" s="1318"/>
      <c r="I22" s="6"/>
      <c r="J22" s="25"/>
      <c r="K22" s="7" t="str">
        <f t="shared" si="0"/>
        <v xml:space="preserve">h. Ministry of Finance or Ministry of Planning </v>
      </c>
      <c r="L22" s="21"/>
      <c r="M22" s="21"/>
      <c r="N22" s="21"/>
      <c r="O22" s="7"/>
      <c r="P22" s="21"/>
      <c r="Q22" s="7" t="str">
        <f t="shared" si="1"/>
        <v>Both Ministries (but have not attended any meeting so far)</v>
      </c>
      <c r="R22" s="21"/>
      <c r="S22" s="21"/>
      <c r="T22" s="16"/>
      <c r="U22" s="16"/>
      <c r="V22" s="16"/>
      <c r="W22" s="44"/>
      <c r="X22" s="44"/>
      <c r="Y22" s="45"/>
      <c r="Z22" s="52"/>
      <c r="AA22"/>
    </row>
    <row r="23" spans="1:134" s="247" customFormat="1" ht="30">
      <c r="A23" s="291"/>
      <c r="B23" s="1177" t="s">
        <v>1477</v>
      </c>
      <c r="C23" s="1177"/>
      <c r="D23" s="988" t="s">
        <v>395</v>
      </c>
      <c r="E23" s="292" t="s">
        <v>1475</v>
      </c>
      <c r="F23" s="1316" t="s">
        <v>951</v>
      </c>
      <c r="G23" s="1317"/>
      <c r="H23" s="1318"/>
      <c r="I23" s="6"/>
      <c r="J23" s="25"/>
      <c r="K23" s="39" t="str">
        <f t="shared" si="0"/>
        <v>i. Other (for example: partners)</v>
      </c>
      <c r="L23" s="25"/>
      <c r="M23" s="25"/>
      <c r="N23" s="25"/>
      <c r="O23" s="39"/>
      <c r="P23" s="25"/>
      <c r="Q23" s="39" t="str">
        <f t="shared" si="1"/>
        <v>National AIDS Commission, Save the Children, Malawi Health Equity Network, Clinton Health Access</v>
      </c>
      <c r="R23" s="25"/>
      <c r="S23" s="25"/>
      <c r="T23" s="25"/>
      <c r="U23" s="25"/>
      <c r="V23" s="25"/>
      <c r="W23" s="64"/>
      <c r="X23" s="64"/>
      <c r="Y23" s="63"/>
      <c r="Z23" s="63"/>
      <c r="AA23"/>
    </row>
    <row r="24" spans="1:134" s="244" customFormat="1">
      <c r="A24" s="1179" t="s">
        <v>1478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4004852</v>
      </c>
      <c r="H29" s="1194"/>
      <c r="I29" s="10"/>
      <c r="J29" s="39">
        <f>G29</f>
        <v>4004852</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1769</v>
      </c>
      <c r="F30" s="301" t="s">
        <v>1488</v>
      </c>
      <c r="G30" s="1195" t="s">
        <v>952</v>
      </c>
      <c r="H30" s="1196"/>
      <c r="I30" s="10"/>
      <c r="J30" s="39" t="str">
        <f>G30</f>
        <v>MOH with support of USAID | DELIVER PROJECT</v>
      </c>
      <c r="K30" s="7"/>
      <c r="L30" s="21"/>
      <c r="M30" s="37" t="str">
        <f>E30</f>
        <v>07/11 - 06/12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34"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34"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34" s="244" customFormat="1" ht="30">
      <c r="A35" s="291"/>
      <c r="B35" s="1187" t="s">
        <v>1497</v>
      </c>
      <c r="C35" s="1187"/>
      <c r="D35" s="1188"/>
      <c r="E35" s="307">
        <v>0</v>
      </c>
      <c r="F35" s="300" t="s">
        <v>1769</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34" s="244" customFormat="1" ht="75">
      <c r="A36" s="291"/>
      <c r="B36" s="1187" t="s">
        <v>1498</v>
      </c>
      <c r="C36" s="1187"/>
      <c r="D36" s="1188"/>
      <c r="E36" s="307">
        <v>0</v>
      </c>
      <c r="F36" s="300" t="s">
        <v>1769</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34" s="244" customFormat="1" ht="45" customHeight="1">
      <c r="A37" s="311"/>
      <c r="B37" s="1184" t="s">
        <v>1499</v>
      </c>
      <c r="C37" s="1184"/>
      <c r="D37" s="1185"/>
      <c r="E37" s="312">
        <f>E35+E36</f>
        <v>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34"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34"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34"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34" s="244" customFormat="1" ht="30">
      <c r="A41" s="303"/>
      <c r="B41" s="1163" t="s">
        <v>1507</v>
      </c>
      <c r="C41" s="1164"/>
      <c r="D41" s="1037" t="s">
        <v>399</v>
      </c>
      <c r="E41" s="307">
        <v>0</v>
      </c>
      <c r="F41" s="300" t="s">
        <v>1769</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34"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34" s="244" customFormat="1" ht="78.75" customHeight="1">
      <c r="A43" s="303"/>
      <c r="B43" s="1163" t="s">
        <v>1509</v>
      </c>
      <c r="C43" s="1164"/>
      <c r="D43" s="1037" t="s">
        <v>399</v>
      </c>
      <c r="E43" s="307">
        <v>0</v>
      </c>
      <c r="F43" s="300" t="s">
        <v>1769</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34"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34"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34"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34"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34"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c r="AD48" s="385"/>
      <c r="AE48" s="385"/>
      <c r="AF48" s="385"/>
      <c r="AG48" s="385"/>
      <c r="AH48" s="385"/>
    </row>
    <row r="49" spans="1:27" s="244" customFormat="1">
      <c r="A49" s="303"/>
      <c r="B49" s="1163" t="s">
        <v>1519</v>
      </c>
      <c r="C49" s="1164"/>
      <c r="D49" s="1037" t="s">
        <v>395</v>
      </c>
      <c r="E49" s="307">
        <v>4716297</v>
      </c>
      <c r="F49" s="316" t="s">
        <v>1769</v>
      </c>
      <c r="G49" s="329" t="s">
        <v>673</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759</v>
      </c>
      <c r="E50" s="1209"/>
      <c r="F50" s="1209"/>
      <c r="G50" s="1209"/>
      <c r="H50" s="1210"/>
      <c r="I50" s="260"/>
      <c r="J50" s="26"/>
      <c r="K50" s="7" t="str">
        <f>C50</f>
        <v xml:space="preserve">i. Specify source(s) of in-kind donations </v>
      </c>
      <c r="L50" s="21"/>
      <c r="M50" s="21"/>
      <c r="N50" s="21"/>
      <c r="O50" s="24" t="str">
        <f>D50</f>
        <v>USAID and UNFPA</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1769</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1769</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4716297</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1.1776457656862227</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t="s">
        <v>953</v>
      </c>
      <c r="E64" s="1171"/>
      <c r="F64" s="1171"/>
      <c r="G64" s="1171"/>
      <c r="H64" s="1172"/>
      <c r="I64" s="6"/>
      <c r="J64" s="26"/>
      <c r="K64" s="7" t="str">
        <f>A64</f>
        <v xml:space="preserve">B15. Please note any additional comments about finance and procurement.
</v>
      </c>
      <c r="L64" s="21"/>
      <c r="M64" s="21"/>
      <c r="N64" s="21"/>
      <c r="O64" s="7" t="str">
        <f>D64</f>
        <v xml:space="preserve">In FY 2012-13, a budget line was created, but no funds were allocated.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7" t="s">
        <v>954</v>
      </c>
      <c r="D85" s="1473" t="s">
        <v>439</v>
      </c>
      <c r="E85" s="1474"/>
      <c r="F85" s="987" t="s">
        <v>395</v>
      </c>
      <c r="G85" s="1269" t="s">
        <v>395</v>
      </c>
      <c r="H85" s="1475"/>
      <c r="I85" s="13"/>
      <c r="J85" s="30" t="str">
        <f>G85</f>
        <v>Yes</v>
      </c>
      <c r="K85" s="7" t="str">
        <f>B85</f>
        <v>a</v>
      </c>
      <c r="L85" s="21"/>
      <c r="M85" s="31">
        <f>E85</f>
        <v>0</v>
      </c>
      <c r="N85" s="21"/>
      <c r="O85" s="21"/>
      <c r="P85" s="21"/>
      <c r="Q85" s="21"/>
      <c r="R85" s="7"/>
      <c r="S85" s="7" t="str">
        <f>D85</f>
        <v>2012-2016</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45">
      <c r="A87" s="291"/>
      <c r="B87" s="1163" t="s">
        <v>1562</v>
      </c>
      <c r="C87" s="1163"/>
      <c r="D87" s="1164"/>
      <c r="E87" s="1262" t="s">
        <v>955</v>
      </c>
      <c r="F87" s="1332"/>
      <c r="G87" s="1332"/>
      <c r="H87" s="1263"/>
      <c r="I87" s="13"/>
      <c r="J87" s="30"/>
      <c r="K87" s="7"/>
      <c r="L87" s="21"/>
      <c r="M87" s="31"/>
      <c r="N87" s="31" t="str">
        <f>E87</f>
        <v>Handling fees are charged in the public sector and are differentiated for donated products and for those procured by the government. These have tended to limit access to the government procured commodities.</v>
      </c>
      <c r="O87" s="21"/>
      <c r="P87" s="7" t="str">
        <f>B87</f>
        <v>a. If yes, for which sectors (public, NGO, social marketing, commercial)?</v>
      </c>
      <c r="Q87" s="21"/>
      <c r="R87" s="7"/>
      <c r="S87" s="21"/>
      <c r="T87" s="16"/>
      <c r="U87" s="16"/>
      <c r="V87" s="16"/>
      <c r="W87" s="44"/>
      <c r="X87" s="44"/>
      <c r="Y87" s="45"/>
      <c r="Z87" s="52"/>
      <c r="AA87"/>
    </row>
    <row r="88" spans="1:28" s="244" customFormat="1" ht="45">
      <c r="A88" s="291"/>
      <c r="B88" s="1163" t="s">
        <v>1563</v>
      </c>
      <c r="C88" s="1163"/>
      <c r="D88" s="1164"/>
      <c r="E88" s="1262" t="s">
        <v>956</v>
      </c>
      <c r="F88" s="1332"/>
      <c r="G88" s="1332"/>
      <c r="H88" s="1263"/>
      <c r="I88" s="13"/>
      <c r="J88" s="30"/>
      <c r="K88" s="7"/>
      <c r="L88" s="21"/>
      <c r="M88" s="31"/>
      <c r="N88" s="31" t="str">
        <f>E88</f>
        <v>Cost is 12.5% handling fee plus commodity cost for the government procured commodities and only 5% handling fee for the donated commodities. The 5% is under discussion and likely to be raised.</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227"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 r="A92" s="291"/>
      <c r="B92" s="1163" t="s">
        <v>1565</v>
      </c>
      <c r="C92" s="1163"/>
      <c r="D92" s="1262" t="s">
        <v>957</v>
      </c>
      <c r="E92" s="1332"/>
      <c r="F92" s="1332"/>
      <c r="G92" s="1332"/>
      <c r="H92" s="1263"/>
      <c r="I92" s="13"/>
      <c r="J92" s="30"/>
      <c r="K92" s="7" t="str">
        <f>B92</f>
        <v>a. If yes, describe the policies.</v>
      </c>
      <c r="L92" s="21"/>
      <c r="M92" s="21"/>
      <c r="N92" s="23"/>
      <c r="O92" s="24" t="str">
        <f>D92</f>
        <v>Contained in the Sexual and Reproductive Health and Rights Strategy, which notes the country’s objectives, targets, and contraceptive commodities to be used in Malawi</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414</v>
      </c>
      <c r="H95" s="1263"/>
      <c r="I95" s="12"/>
      <c r="J95" s="30" t="str">
        <f t="shared" si="3"/>
        <v>Community health worker</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527</v>
      </c>
      <c r="H96" s="1263"/>
      <c r="I96" s="12"/>
      <c r="J96" s="30" t="str">
        <f t="shared" si="3"/>
        <v>Midwife</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527</v>
      </c>
      <c r="E97" s="1260"/>
      <c r="F97" s="1261"/>
      <c r="G97" s="1262" t="s">
        <v>527</v>
      </c>
      <c r="H97" s="1263"/>
      <c r="I97" s="12"/>
      <c r="J97" s="30" t="str">
        <f t="shared" si="3"/>
        <v>Midwife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441</v>
      </c>
      <c r="E98" s="1260"/>
      <c r="F98" s="1261"/>
      <c r="G98" s="1262" t="s">
        <v>441</v>
      </c>
      <c r="H98" s="1263"/>
      <c r="I98" s="12"/>
      <c r="J98" s="30" t="str">
        <f t="shared" si="3"/>
        <v>Nurse</v>
      </c>
      <c r="K98" s="7"/>
      <c r="L98" s="21"/>
      <c r="M98" s="31"/>
      <c r="N98" s="21"/>
      <c r="O98" s="7"/>
      <c r="P98" s="7"/>
      <c r="Q98" s="21"/>
      <c r="R98" s="21"/>
      <c r="S98" s="21"/>
      <c r="T98" s="209" t="str">
        <f t="shared" si="4"/>
        <v>Nurse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527</v>
      </c>
      <c r="E100" s="1260"/>
      <c r="F100" s="1261"/>
      <c r="G100" s="1262" t="s">
        <v>527</v>
      </c>
      <c r="H100" s="1263"/>
      <c r="I100" s="12"/>
      <c r="J100" s="30" t="str">
        <f t="shared" si="3"/>
        <v>Midwife</v>
      </c>
      <c r="K100" s="7"/>
      <c r="L100" s="21"/>
      <c r="M100" s="31"/>
      <c r="N100" s="21"/>
      <c r="O100" s="7"/>
      <c r="P100" s="7"/>
      <c r="Q100" s="21"/>
      <c r="R100" s="21"/>
      <c r="S100" s="21"/>
      <c r="T100" s="209" t="str">
        <f t="shared" si="4"/>
        <v>Midwife</v>
      </c>
      <c r="U100" s="51"/>
      <c r="V100" s="16"/>
      <c r="W100" s="44"/>
      <c r="X100" s="44"/>
      <c r="Y100" s="45"/>
      <c r="Z100" s="52"/>
      <c r="AA100"/>
    </row>
    <row r="101" spans="1:27" s="244" customFormat="1" ht="15" customHeight="1">
      <c r="A101" s="263"/>
      <c r="B101" s="221" t="s">
        <v>1582</v>
      </c>
      <c r="C101" s="218" t="s">
        <v>1583</v>
      </c>
      <c r="D101" s="1259" t="s">
        <v>442</v>
      </c>
      <c r="E101" s="1260"/>
      <c r="F101" s="1261"/>
      <c r="G101" s="1262" t="s">
        <v>442</v>
      </c>
      <c r="H101" s="1263"/>
      <c r="I101" s="12"/>
      <c r="J101" s="30" t="str">
        <f t="shared" si="3"/>
        <v>Clinical Officer</v>
      </c>
      <c r="K101" s="7"/>
      <c r="L101" s="21"/>
      <c r="M101" s="31"/>
      <c r="N101" s="21"/>
      <c r="O101" s="7"/>
      <c r="P101" s="7"/>
      <c r="Q101" s="21"/>
      <c r="R101" s="21"/>
      <c r="S101" s="21"/>
      <c r="T101" s="209" t="str">
        <f t="shared" si="4"/>
        <v>Clinical Officer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414</v>
      </c>
      <c r="H102" s="1273"/>
      <c r="I102" s="12"/>
      <c r="J102" s="30" t="str">
        <f t="shared" si="3"/>
        <v>Community health worker</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t="s">
        <v>406</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Not applicable</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2009</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958</v>
      </c>
      <c r="E128" s="1317"/>
      <c r="F128" s="1317"/>
      <c r="G128" s="1317"/>
      <c r="H128" s="1318"/>
      <c r="I128" s="33"/>
      <c r="J128" s="20"/>
      <c r="K128" s="7" t="str">
        <f>A128</f>
        <v xml:space="preserve">D11. Name of the list(s)
</v>
      </c>
      <c r="L128" s="7"/>
      <c r="M128" s="21"/>
      <c r="N128" s="21"/>
      <c r="O128" s="7" t="str">
        <f>D128</f>
        <v>Malawi Essential Medicines List (MEML)</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2">
        <v>2012</v>
      </c>
      <c r="G131" s="1293"/>
      <c r="H131" s="1294"/>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395</v>
      </c>
      <c r="H141" s="1225"/>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395</v>
      </c>
      <c r="H148" s="1225"/>
      <c r="I148" s="6"/>
      <c r="J148" s="30" t="str">
        <f t="shared" si="7"/>
        <v>Yes</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485</v>
      </c>
      <c r="G149" s="1171"/>
      <c r="H149" s="1172"/>
      <c r="I149" s="6"/>
      <c r="J149" s="30"/>
      <c r="K149" s="7"/>
      <c r="L149" s="21"/>
      <c r="M149" s="7"/>
      <c r="N149" s="21"/>
      <c r="O149" s="21"/>
      <c r="P149" s="21"/>
      <c r="Q149" s="7" t="str">
        <f>F149</f>
        <v>07/11-06/12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959</v>
      </c>
      <c r="G150" s="1171"/>
      <c r="H150" s="1172"/>
      <c r="I150" s="6"/>
      <c r="J150" s="30"/>
      <c r="K150" s="7"/>
      <c r="L150" s="7"/>
      <c r="M150" s="21"/>
      <c r="N150" s="21"/>
      <c r="O150" s="21"/>
      <c r="P150" s="21"/>
      <c r="Q150" s="7" t="str">
        <f>F150</f>
        <v xml:space="preserve">Stock Status Reports (for national stock - CMS and the parallel supply chain combined)
</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18">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2">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3:C83"/>
    <mergeCell ref="A84:A85"/>
    <mergeCell ref="B84:C84"/>
    <mergeCell ref="D84:E84"/>
    <mergeCell ref="G84:H84"/>
    <mergeCell ref="D85:E85"/>
    <mergeCell ref="G85:H85"/>
    <mergeCell ref="B79:C79"/>
    <mergeCell ref="D79:E79"/>
    <mergeCell ref="A80:C80"/>
    <mergeCell ref="D80:H80"/>
    <mergeCell ref="A81:G81"/>
    <mergeCell ref="A82:G82"/>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A67:C67"/>
    <mergeCell ref="D67:E67"/>
    <mergeCell ref="B68:C68"/>
    <mergeCell ref="D68:E68"/>
    <mergeCell ref="B69:C69"/>
    <mergeCell ref="D69:E69"/>
    <mergeCell ref="C63:E63"/>
    <mergeCell ref="F63:H63"/>
    <mergeCell ref="A64:C64"/>
    <mergeCell ref="D64:H64"/>
    <mergeCell ref="A65:G65"/>
    <mergeCell ref="A66:H66"/>
    <mergeCell ref="A59:E59"/>
    <mergeCell ref="G59:H59"/>
    <mergeCell ref="A61:E61"/>
    <mergeCell ref="F61:H61"/>
    <mergeCell ref="B62:E62"/>
    <mergeCell ref="F62:H62"/>
    <mergeCell ref="A55:H55"/>
    <mergeCell ref="A56:E56"/>
    <mergeCell ref="G56:H56"/>
    <mergeCell ref="A57:E57"/>
    <mergeCell ref="G57:H57"/>
    <mergeCell ref="A58:E58"/>
    <mergeCell ref="G58:H58"/>
    <mergeCell ref="B48:C48"/>
    <mergeCell ref="B49:C49"/>
    <mergeCell ref="D50:H50"/>
    <mergeCell ref="B51:C51"/>
    <mergeCell ref="B52:C52"/>
    <mergeCell ref="B53:C53"/>
    <mergeCell ref="B41:C41"/>
    <mergeCell ref="D42:H42"/>
    <mergeCell ref="B43:C43"/>
    <mergeCell ref="D44:H44"/>
    <mergeCell ref="B45:C45"/>
    <mergeCell ref="A47:H47"/>
    <mergeCell ref="B35:D35"/>
    <mergeCell ref="B36:D36"/>
    <mergeCell ref="B37:D37"/>
    <mergeCell ref="A38:G38"/>
    <mergeCell ref="A39:H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20:C20"/>
    <mergeCell ref="F20:H20"/>
    <mergeCell ref="B21:C21"/>
    <mergeCell ref="F21:H21"/>
    <mergeCell ref="B16:C16"/>
    <mergeCell ref="F16:H16"/>
    <mergeCell ref="B17:C17"/>
    <mergeCell ref="F17:H17"/>
    <mergeCell ref="B18:C18"/>
    <mergeCell ref="F18:H18"/>
    <mergeCell ref="B15:C15"/>
    <mergeCell ref="F15:H15"/>
    <mergeCell ref="G7:H7"/>
    <mergeCell ref="A10:H10"/>
    <mergeCell ref="A9:H9"/>
    <mergeCell ref="A11:G11"/>
    <mergeCell ref="A12:G12"/>
    <mergeCell ref="B19:C19"/>
    <mergeCell ref="F19:H19"/>
    <mergeCell ref="A1:H1"/>
    <mergeCell ref="A2:C2"/>
    <mergeCell ref="D2:E2"/>
    <mergeCell ref="A3:H3"/>
    <mergeCell ref="D4:E4"/>
    <mergeCell ref="F4:H4"/>
    <mergeCell ref="B13:C13"/>
    <mergeCell ref="D13:H13"/>
    <mergeCell ref="A14:C14"/>
    <mergeCell ref="D14:H14"/>
    <mergeCell ref="A5:C5"/>
    <mergeCell ref="A8:C8"/>
  </mergeCells>
  <dataValidations count="12">
    <dataValidation type="list" allowBlank="1" showInputMessage="1" showErrorMessage="1" error="Please choose from the dropdown list." sqref="H31:H32 D41 D43 D49 D51:D52 F85:H86 H89 H91 D106:D108 F59 G116:H125" xr:uid="{00000000-0002-0000-1B00-000000000000}">
      <formula1>$W$1:$W$3</formula1>
    </dataValidation>
    <dataValidation type="list" allowBlank="1" showInputMessage="1" showErrorMessage="1" errorTitle="Choose from dropdown" error="Please choose from the dropdown list." prompt="Please select from the dropdown list." sqref="H12 H82" xr:uid="{00000000-0002-0000-1B00-000001000000}">
      <formula1>$W$1:$W$3</formula1>
    </dataValidation>
    <dataValidation type="list" allowBlank="1" showInputMessage="1" showErrorMessage="1" error="Please choose from the dropdown list." sqref="H24" xr:uid="{00000000-0002-0000-1B00-000002000000}">
      <formula1>$O$1:$O$6</formula1>
    </dataValidation>
    <dataValidation type="list" allowBlank="1" showErrorMessage="1" error="Please choose from the dropdown list." sqref="H38" xr:uid="{00000000-0002-0000-1B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B00-000004000000}">
      <formula1>$W$1:$W$4</formula1>
    </dataValidation>
    <dataValidation type="list" allowBlank="1" showInputMessage="1" showErrorMessage="1" errorTitle="Choose from dropdown" error="Please choose from the dropdown list." prompt="Please select from the dropdown list." sqref="G138 D15 D68" xr:uid="{00000000-0002-0000-1B00-000005000000}">
      <formula1>$W$1:$W$4</formula1>
    </dataValidation>
    <dataValidation type="list" allowBlank="1" showInputMessage="1" showErrorMessage="1" error="Please choose from the dropdown list." sqref="F61:H61" xr:uid="{00000000-0002-0000-1B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B00-000007000000}">
      <formula1>$N$1:$N$2</formula1>
    </dataValidation>
    <dataValidation type="list" allowBlank="1" showErrorMessage="1" errorTitle="Choose from dropdown" error="Please choose from the dropdown list." sqref="F28" xr:uid="{00000000-0002-0000-1B00-000008000000}">
      <formula1>$Y$1:$Y$13</formula1>
    </dataValidation>
    <dataValidation type="list" allowBlank="1" showInputMessage="1" showErrorMessage="1" errorTitle="Choose from dropdown" error="Please choose from the dropdown list." sqref="H28" xr:uid="{00000000-0002-0000-1B00-000009000000}">
      <formula1>$Y$1:$Y$13</formula1>
    </dataValidation>
    <dataValidation type="list" allowBlank="1" showInputMessage="1" prompt="Please select from the dropdown list if possible. If you cannot find a provider cadre that fits, you may write it in." sqref="D95:H95" xr:uid="{00000000-0002-0000-1B00-00000A000000}">
      <formula1>$Q$1:$Q$9</formula1>
    </dataValidation>
    <dataValidation type="list" allowBlank="1" prompt="Please choose from the dropdown if possible. If you cannot find a cadre that fits what you are looking for, you may write it in." sqref="D96:H102" xr:uid="{00000000-0002-0000-1B00-00000B000000}">
      <formula1>$Q$1:$Q$9</formula1>
    </dataValidation>
  </dataValidations>
  <hyperlinks>
    <hyperlink ref="A5" location="Introduction!A1" display="To jump to the Introduction sheet, click here." xr:uid="{00000000-0004-0000-1B00-000000000000}"/>
  </hyperlinks>
  <pageMargins left="1.2" right="0.7" top="0.75" bottom="0.75" header="0.3" footer="0.3"/>
  <pageSetup scale="52" fitToHeight="4" orientation="portrait" r:id="rId1"/>
  <rowBreaks count="1" manualBreakCount="1">
    <brk id="92" max="7" man="1"/>
  </rowBreak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D183"/>
  <sheetViews>
    <sheetView showGridLines="0" view="pageBreakPreview" zoomScaleNormal="85"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1783</v>
      </c>
      <c r="B8" s="1168"/>
      <c r="C8" s="1168"/>
      <c r="D8" s="1169"/>
      <c r="E8" s="1169"/>
      <c r="F8" s="283"/>
      <c r="G8" s="1169"/>
      <c r="H8" s="1169"/>
      <c r="I8" s="6"/>
      <c r="J8" s="39"/>
      <c r="K8" s="630" t="str">
        <f>A8</f>
        <v>Country: Mali</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45">
      <c r="A13" s="288"/>
      <c r="B13" s="1163" t="s">
        <v>1462</v>
      </c>
      <c r="C13" s="1164"/>
      <c r="D13" s="1262" t="s">
        <v>1784</v>
      </c>
      <c r="E13" s="1332"/>
      <c r="F13" s="1332"/>
      <c r="G13" s="1332"/>
      <c r="H13" s="1263"/>
      <c r="I13" s="6"/>
      <c r="J13" s="25"/>
      <c r="K13" s="7" t="str">
        <f>B13</f>
        <v>a. What is the name of the committee?</v>
      </c>
      <c r="L13" s="31" t="str">
        <f>D13</f>
        <v>National Committee for Monitoring the Reproductive Health Commodity Security Plan (Comission Nationale de Suivi du Plan de Sécurisation des Produits de la Santé de la Reproduction)</v>
      </c>
      <c r="M13" s="21"/>
      <c r="N13" s="21"/>
      <c r="O13" s="24" t="str">
        <f>D13</f>
        <v>National Committee for Monitoring the Reproductive Health Commodity Security Plan (Comission Nationale de Suivi du Plan de Sécurisation des Produits de la Santé de la Reproduction)</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6"/>
      <c r="J15" s="25"/>
      <c r="K15" s="7" t="str">
        <f t="shared" ref="K15:K23" si="0">B15</f>
        <v>a. Social marketing</v>
      </c>
      <c r="L15" s="21"/>
      <c r="M15" s="21"/>
      <c r="N15" s="21"/>
      <c r="O15" s="7"/>
      <c r="P15" s="21"/>
      <c r="Q15" s="7" t="str">
        <f t="shared" ref="Q15:Q23" si="1">F15</f>
        <v>Population Services International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125.25" customHeight="1">
      <c r="A16" s="291"/>
      <c r="B16" s="1163" t="s">
        <v>1466</v>
      </c>
      <c r="C16" s="1164"/>
      <c r="D16" s="988" t="s">
        <v>395</v>
      </c>
      <c r="E16" s="292" t="s">
        <v>1465</v>
      </c>
      <c r="F16" s="1316" t="s">
        <v>1785</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60">
      <c r="A17" s="291"/>
      <c r="B17" s="1163" t="s">
        <v>1467</v>
      </c>
      <c r="C17" s="1164"/>
      <c r="D17" s="988" t="s">
        <v>395</v>
      </c>
      <c r="E17" s="292" t="s">
        <v>1465</v>
      </c>
      <c r="F17" s="1316" t="s">
        <v>1786</v>
      </c>
      <c r="G17" s="1317"/>
      <c r="H17" s="1318"/>
      <c r="I17" s="6"/>
      <c r="J17" s="25"/>
      <c r="K17" s="7" t="str">
        <f t="shared" si="0"/>
        <v>c. Commercial sector (for example: pharmacy associations, manufacturers, etc.)</v>
      </c>
      <c r="L17" s="21"/>
      <c r="M17" s="21"/>
      <c r="N17" s="21"/>
      <c r="O17" s="7"/>
      <c r="P17" s="21"/>
      <c r="Q17" s="7" t="str">
        <f t="shared" si="1"/>
        <v>Conseil National de l'ordre des Pharmaciens (CNOP) de l'ordre des Médecins (CNOM) et de l'ordre des Sages Femme (CNOS) (National Council of Pharmacists, Physicians and Midwives)</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963</v>
      </c>
      <c r="G18" s="1317"/>
      <c r="H18" s="1318"/>
      <c r="I18" s="6"/>
      <c r="J18" s="25"/>
      <c r="K18" s="7" t="str">
        <f t="shared" si="0"/>
        <v>d. Donors</v>
      </c>
      <c r="L18" s="21"/>
      <c r="M18" s="21"/>
      <c r="N18" s="21"/>
      <c r="O18" s="7"/>
      <c r="P18" s="21"/>
      <c r="Q18" s="7" t="str">
        <f t="shared" si="1"/>
        <v>USAID, KfW, UNFPA</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665</v>
      </c>
      <c r="G19" s="1317"/>
      <c r="H19" s="1318"/>
      <c r="I19" s="6"/>
      <c r="J19" s="25"/>
      <c r="K19" s="7" t="str">
        <f t="shared" si="0"/>
        <v>e. UN agencies</v>
      </c>
      <c r="L19" s="21"/>
      <c r="M19" s="21"/>
      <c r="N19" s="21"/>
      <c r="O19" s="7"/>
      <c r="P19" s="21"/>
      <c r="Q19" s="7" t="str">
        <f t="shared" si="1"/>
        <v>UNFPA, UNICEF, WHO</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195">
      <c r="A20" s="291"/>
      <c r="B20" s="1163" t="s">
        <v>1472</v>
      </c>
      <c r="C20" s="1164"/>
      <c r="D20" s="988" t="s">
        <v>395</v>
      </c>
      <c r="E20" s="292" t="s">
        <v>1473</v>
      </c>
      <c r="F20" s="1316" t="s">
        <v>964</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614" t="s">
        <v>965</v>
      </c>
      <c r="G21" s="1317"/>
      <c r="H21" s="1318"/>
      <c r="I21" s="6"/>
      <c r="J21" s="25"/>
      <c r="K21" s="7" t="str">
        <f t="shared" si="0"/>
        <v>g. Central Medical Store or Central Warehouse</v>
      </c>
      <c r="L21" s="21"/>
      <c r="M21" s="21"/>
      <c r="N21" s="21"/>
      <c r="O21" s="7"/>
      <c r="P21" s="21"/>
      <c r="Q21" s="7" t="str">
        <f t="shared" si="1"/>
        <v>Pharmacie Populaire du Mali (PPM)</v>
      </c>
      <c r="R21" s="21"/>
      <c r="S21" s="21"/>
      <c r="T21" s="16"/>
      <c r="U21" s="16"/>
      <c r="V21" s="16"/>
      <c r="W21" s="44"/>
      <c r="X21" s="44"/>
      <c r="Y21" s="45"/>
      <c r="Z21" s="52"/>
      <c r="AA21"/>
    </row>
    <row r="22" spans="1:134" s="244" customFormat="1" ht="45">
      <c r="A22" s="291"/>
      <c r="B22" s="1177" t="s">
        <v>1476</v>
      </c>
      <c r="C22" s="1177"/>
      <c r="D22" s="988" t="s">
        <v>395</v>
      </c>
      <c r="E22" s="292" t="s">
        <v>1475</v>
      </c>
      <c r="F22" s="1316" t="s">
        <v>966</v>
      </c>
      <c r="G22" s="1317"/>
      <c r="H22" s="1318"/>
      <c r="I22" s="6"/>
      <c r="J22" s="25"/>
      <c r="K22" s="7" t="str">
        <f t="shared" si="0"/>
        <v xml:space="preserve">h. Ministry of Finance or Ministry of Planning </v>
      </c>
      <c r="L22" s="21"/>
      <c r="M22" s="21"/>
      <c r="N22" s="21"/>
      <c r="O22" s="7"/>
      <c r="P22" s="21"/>
      <c r="Q22" s="7" t="str">
        <f t="shared" si="1"/>
        <v>Department of Finance and Materials (DFM) of the Ministry of Health (MOH) and Ministry of Finance (MOF)</v>
      </c>
      <c r="R22" s="21"/>
      <c r="S22" s="21"/>
      <c r="T22" s="16"/>
      <c r="U22" s="16"/>
      <c r="V22" s="16"/>
      <c r="W22" s="44"/>
      <c r="X22" s="44"/>
      <c r="Y22" s="45"/>
      <c r="Z22" s="52"/>
      <c r="AA22"/>
    </row>
    <row r="23" spans="1:134" s="247" customFormat="1" ht="75">
      <c r="A23" s="291"/>
      <c r="B23" s="1177" t="s">
        <v>1477</v>
      </c>
      <c r="C23" s="1177"/>
      <c r="D23" s="988" t="s">
        <v>395</v>
      </c>
      <c r="E23" s="292" t="s">
        <v>1475</v>
      </c>
      <c r="F23" s="1316" t="s">
        <v>967</v>
      </c>
      <c r="G23" s="1317"/>
      <c r="H23" s="1318"/>
      <c r="I23" s="6"/>
      <c r="J23" s="25"/>
      <c r="K23" s="39" t="str">
        <f t="shared" si="0"/>
        <v>i. Other (for example: partners)</v>
      </c>
      <c r="L23" s="25"/>
      <c r="M23" s="25"/>
      <c r="N23" s="25"/>
      <c r="O23" s="39"/>
      <c r="P23" s="25"/>
      <c r="Q23" s="39" t="str">
        <f t="shared" si="1"/>
        <v>National Department of Population, National Department of the Promotion of Women and the National Department of the Promotion of Children, National Federation of Community Health Associations (FENASCOM), National Department of the Youth</v>
      </c>
      <c r="R23" s="25"/>
      <c r="S23" s="25"/>
      <c r="T23" s="25"/>
      <c r="U23" s="25"/>
      <c r="V23" s="25"/>
      <c r="W23" s="64"/>
      <c r="X23" s="64"/>
      <c r="Y23" s="63"/>
      <c r="Z23" s="63"/>
      <c r="AA23"/>
    </row>
    <row r="24" spans="1:134" s="244" customFormat="1">
      <c r="A24" s="1179" t="s">
        <v>1478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105.75" thickBot="1">
      <c r="A26" s="1183" t="s">
        <v>1480</v>
      </c>
      <c r="B26" s="1184"/>
      <c r="C26" s="1185"/>
      <c r="D26" s="293" t="s">
        <v>395</v>
      </c>
      <c r="E26" s="294" t="s">
        <v>1481</v>
      </c>
      <c r="F26" s="295" t="s">
        <v>968</v>
      </c>
      <c r="G26" s="296" t="s">
        <v>1482</v>
      </c>
      <c r="H26" s="372" t="s">
        <v>969</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9360603</v>
      </c>
      <c r="H29" s="1194"/>
      <c r="I29" s="10"/>
      <c r="J29" s="39">
        <f>G29</f>
        <v>9360603</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1708</v>
      </c>
      <c r="F30" s="301" t="s">
        <v>1488</v>
      </c>
      <c r="G30" s="1195" t="s">
        <v>970</v>
      </c>
      <c r="H30" s="1196"/>
      <c r="I30" s="10"/>
      <c r="J30" s="39" t="str">
        <f>G30</f>
        <v>Pharmacy and Medicines Directorate</v>
      </c>
      <c r="K30" s="7"/>
      <c r="L30" s="21"/>
      <c r="M30" s="37" t="str">
        <f>E30</f>
        <v>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75">
      <c r="A35" s="291"/>
      <c r="B35" s="1187" t="s">
        <v>1497</v>
      </c>
      <c r="C35" s="1187"/>
      <c r="D35" s="1188"/>
      <c r="E35" s="307">
        <v>33760</v>
      </c>
      <c r="F35" s="308" t="s">
        <v>1708</v>
      </c>
      <c r="G35" s="317" t="s">
        <v>971</v>
      </c>
      <c r="H35" s="331" t="s">
        <v>972</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165">
      <c r="A36" s="291"/>
      <c r="B36" s="1187" t="s">
        <v>1498</v>
      </c>
      <c r="C36" s="1187"/>
      <c r="D36" s="1188"/>
      <c r="E36" s="307">
        <v>0</v>
      </c>
      <c r="F36" s="308" t="s">
        <v>1708</v>
      </c>
      <c r="G36" s="317"/>
      <c r="H36" s="655" t="s">
        <v>973</v>
      </c>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33760</v>
      </c>
      <c r="F37" s="313"/>
      <c r="G37" s="313"/>
      <c r="H37" s="649"/>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45">
      <c r="A41" s="303"/>
      <c r="B41" s="1163" t="s">
        <v>1507</v>
      </c>
      <c r="C41" s="1164"/>
      <c r="D41" s="1037" t="s">
        <v>395</v>
      </c>
      <c r="E41" s="307">
        <v>33760</v>
      </c>
      <c r="F41" s="316" t="s">
        <v>1708</v>
      </c>
      <c r="G41" s="316" t="s">
        <v>971</v>
      </c>
      <c r="H41" s="331"/>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45">
      <c r="A42" s="303"/>
      <c r="B42" s="318"/>
      <c r="C42" s="319" t="s">
        <v>1508</v>
      </c>
      <c r="D42" s="1165" t="s">
        <v>974</v>
      </c>
      <c r="E42" s="1166"/>
      <c r="F42" s="1166"/>
      <c r="G42" s="1166"/>
      <c r="H42" s="1167"/>
      <c r="I42" s="29"/>
      <c r="J42" s="26"/>
      <c r="K42" s="7" t="str">
        <f>C42</f>
        <v>i. Specify source(s) of internally generated funds spent (for example, from taxes)</v>
      </c>
      <c r="L42" s="21"/>
      <c r="M42" s="21"/>
      <c r="N42" s="21"/>
      <c r="O42" s="24" t="str">
        <f>D42</f>
        <v xml:space="preserve">Public Treasury of the State of Mali
</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1708</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33760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8" s="244" customFormat="1">
      <c r="A49" s="303"/>
      <c r="B49" s="1163" t="s">
        <v>1519</v>
      </c>
      <c r="C49" s="1164"/>
      <c r="D49" s="1037" t="s">
        <v>395</v>
      </c>
      <c r="E49" s="307">
        <v>2021064.8</v>
      </c>
      <c r="F49" s="316" t="s">
        <v>1787</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c r="AB49" s="650"/>
    </row>
    <row r="50" spans="1:28" s="244" customFormat="1">
      <c r="A50" s="303"/>
      <c r="B50" s="318"/>
      <c r="C50" s="319" t="s">
        <v>1520</v>
      </c>
      <c r="D50" s="1208" t="s">
        <v>401</v>
      </c>
      <c r="E50" s="1209"/>
      <c r="F50" s="1209"/>
      <c r="G50" s="1209"/>
      <c r="H50" s="1210"/>
      <c r="I50" s="260"/>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8" s="244" customFormat="1" ht="120">
      <c r="A51" s="303"/>
      <c r="B51" s="1163" t="s">
        <v>1521</v>
      </c>
      <c r="C51" s="1164"/>
      <c r="D51" s="1037" t="s">
        <v>405</v>
      </c>
      <c r="E51" s="307"/>
      <c r="F51" s="316" t="s">
        <v>1787</v>
      </c>
      <c r="G51" s="329"/>
      <c r="H51" s="330" t="s">
        <v>975</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8" s="244" customFormat="1" ht="30">
      <c r="A52" s="303"/>
      <c r="B52" s="1163" t="s">
        <v>1522</v>
      </c>
      <c r="C52" s="1164"/>
      <c r="D52" s="1037" t="s">
        <v>405</v>
      </c>
      <c r="E52" s="307"/>
      <c r="F52" s="316" t="s">
        <v>1787</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8" s="244" customFormat="1" ht="150">
      <c r="A53" s="303"/>
      <c r="B53" s="1163" t="s">
        <v>1523</v>
      </c>
      <c r="C53" s="1164"/>
      <c r="D53" s="320"/>
      <c r="E53" s="321">
        <f>E49+E51+E52</f>
        <v>2021064.8</v>
      </c>
      <c r="F53" s="322"/>
      <c r="G53" s="322"/>
      <c r="H53" s="331" t="s">
        <v>976</v>
      </c>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8"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8"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8" s="244" customFormat="1" ht="150">
      <c r="A56" s="1204" t="s">
        <v>1525</v>
      </c>
      <c r="B56" s="1211"/>
      <c r="C56" s="1211"/>
      <c r="D56" s="1211"/>
      <c r="E56" s="1212"/>
      <c r="F56" s="332">
        <f>E45/(E45+E53)</f>
        <v>1.6429624559719153E-2</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8"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8" s="244" customFormat="1" ht="135">
      <c r="A58" s="1204" t="s">
        <v>1528</v>
      </c>
      <c r="B58" s="1861"/>
      <c r="C58" s="1861"/>
      <c r="D58" s="1861"/>
      <c r="E58" s="1862"/>
      <c r="F58" s="332">
        <f>(E45+E53)/G29</f>
        <v>0.21951842205037433</v>
      </c>
      <c r="G58" s="1202" t="s">
        <v>1788</v>
      </c>
      <c r="H58" s="1203"/>
      <c r="I58" s="10"/>
      <c r="J58" s="30" t="str">
        <f>G58</f>
        <v>Comments: Due to the coup of March 2012, other partners suspended their funding contribution for the purchase of contraceptives.</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8" s="244" customFormat="1" ht="60">
      <c r="A59" s="1205" t="s">
        <v>1530</v>
      </c>
      <c r="B59" s="1206"/>
      <c r="C59" s="1206"/>
      <c r="D59" s="1206"/>
      <c r="E59" s="1207"/>
      <c r="F59" s="1036" t="s">
        <v>395</v>
      </c>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8"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8"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8" s="244" customFormat="1">
      <c r="A62" s="291"/>
      <c r="B62" s="1163" t="s">
        <v>1532</v>
      </c>
      <c r="C62" s="1163"/>
      <c r="D62" s="1163"/>
      <c r="E62" s="1163"/>
      <c r="F62" s="1170" t="s">
        <v>965</v>
      </c>
      <c r="G62" s="1171"/>
      <c r="H62" s="1172"/>
      <c r="I62" s="10"/>
      <c r="J62" s="26"/>
      <c r="K62" s="7"/>
      <c r="L62" s="21"/>
      <c r="M62" s="38">
        <f>E62</f>
        <v>0</v>
      </c>
      <c r="N62" s="21"/>
      <c r="O62" s="21"/>
      <c r="P62" s="21"/>
      <c r="Q62" s="7" t="str">
        <f>F62</f>
        <v>Pharmacie Populaire du Mali (PPM)</v>
      </c>
      <c r="R62" s="24" t="str">
        <f>B62</f>
        <v>a. Specify entity</v>
      </c>
      <c r="S62" s="21"/>
      <c r="T62" s="16"/>
      <c r="U62" s="16"/>
      <c r="V62" s="16"/>
      <c r="W62" s="44"/>
      <c r="X62" s="44"/>
      <c r="Y62" s="45"/>
      <c r="Z62" s="52"/>
      <c r="AA62"/>
    </row>
    <row r="63" spans="1:28"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8" s="244" customFormat="1" ht="45">
      <c r="A64" s="1179" t="s">
        <v>1534</v>
      </c>
      <c r="B64" s="1163"/>
      <c r="C64" s="1164"/>
      <c r="D64" s="1170" t="s">
        <v>978</v>
      </c>
      <c r="E64" s="1171"/>
      <c r="F64" s="1171"/>
      <c r="G64" s="1171"/>
      <c r="H64" s="1172"/>
      <c r="I64" s="6"/>
      <c r="J64" s="26"/>
      <c r="K64" s="7" t="str">
        <f>A64</f>
        <v xml:space="preserve">B15. Please note any additional comments about finance and procurement.
</v>
      </c>
      <c r="L64" s="21"/>
      <c r="M64" s="21"/>
      <c r="N64" s="21"/>
      <c r="O64" s="7" t="str">
        <f>D64</f>
        <v xml:space="preserve">During the last year, the public sector has not received any contraceptive supplies from donors.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399</v>
      </c>
      <c r="G75" s="999" t="s">
        <v>399</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399</v>
      </c>
      <c r="E76" s="1336"/>
      <c r="F76" s="999" t="s">
        <v>395</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399</v>
      </c>
      <c r="E77" s="1336"/>
      <c r="F77" s="999" t="s">
        <v>395</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395</v>
      </c>
      <c r="E78" s="1336"/>
      <c r="F78" s="999" t="s">
        <v>395</v>
      </c>
      <c r="G78" s="999" t="s">
        <v>395</v>
      </c>
      <c r="H78" s="228"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399</v>
      </c>
      <c r="E79" s="1336"/>
      <c r="F79" s="999" t="s">
        <v>399</v>
      </c>
      <c r="G79" s="999" t="s">
        <v>399</v>
      </c>
      <c r="H79" s="228"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7" t="s">
        <v>979</v>
      </c>
      <c r="D85" s="1473" t="s">
        <v>980</v>
      </c>
      <c r="E85" s="1474"/>
      <c r="F85" s="987" t="s">
        <v>399</v>
      </c>
      <c r="G85" s="1269" t="s">
        <v>395</v>
      </c>
      <c r="H85" s="1475"/>
      <c r="I85" s="13"/>
      <c r="J85" s="30" t="str">
        <f>G85</f>
        <v>Yes</v>
      </c>
      <c r="K85" s="7" t="str">
        <f>B85</f>
        <v>a</v>
      </c>
      <c r="L85" s="21"/>
      <c r="M85" s="31">
        <f>E85</f>
        <v>0</v>
      </c>
      <c r="N85" s="21"/>
      <c r="O85" s="21"/>
      <c r="P85" s="21"/>
      <c r="Q85" s="21"/>
      <c r="R85" s="7"/>
      <c r="S85" s="7" t="str">
        <f>D85</f>
        <v>2011-2015</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981</v>
      </c>
      <c r="F87" s="1332"/>
      <c r="G87" s="1332"/>
      <c r="H87" s="1263"/>
      <c r="I87" s="13"/>
      <c r="J87" s="30"/>
      <c r="K87" s="7"/>
      <c r="L87" s="21"/>
      <c r="M87" s="31"/>
      <c r="N87" s="31" t="str">
        <f>E87</f>
        <v>Public, NGO, social marketing, and commercial sectors</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405</v>
      </c>
      <c r="F88" s="1332"/>
      <c r="G88" s="1332"/>
      <c r="H88" s="1263"/>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45">
      <c r="A90" s="291"/>
      <c r="B90" s="1163" t="s">
        <v>1565</v>
      </c>
      <c r="C90" s="1163"/>
      <c r="D90" s="1262" t="s">
        <v>982</v>
      </c>
      <c r="E90" s="1332"/>
      <c r="F90" s="1332"/>
      <c r="G90" s="1332"/>
      <c r="H90" s="1263"/>
      <c r="I90" s="13"/>
      <c r="J90" s="30"/>
      <c r="K90" s="7" t="str">
        <f>B90</f>
        <v>a. If yes, describe the policies.</v>
      </c>
      <c r="L90" s="21"/>
      <c r="M90" s="21"/>
      <c r="N90" s="23"/>
      <c r="O90" s="24" t="str">
        <f>D90</f>
        <v>(Contraceptives are sold in the private sector under the same administrative procedures as other products. There is not a policy of price controls as there is for contraceptives for the public sector [governed by a ministerial circular].)</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399</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ustomHeight="1">
      <c r="A92" s="291"/>
      <c r="B92" s="1163" t="s">
        <v>1565</v>
      </c>
      <c r="C92" s="1163"/>
      <c r="D92" s="1262" t="s">
        <v>406</v>
      </c>
      <c r="E92" s="1332"/>
      <c r="F92" s="1332"/>
      <c r="G92" s="1332"/>
      <c r="H92" s="1263"/>
      <c r="I92" s="13"/>
      <c r="J92" s="30"/>
      <c r="K92" s="7" t="str">
        <f>B92</f>
        <v>a. If yes, describe the policies.</v>
      </c>
      <c r="L92" s="21"/>
      <c r="M92" s="21"/>
      <c r="N92" s="23"/>
      <c r="O92" s="24" t="str">
        <f>D92</f>
        <v>Not applicable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414</v>
      </c>
      <c r="H95" s="1263"/>
      <c r="I95" s="12"/>
      <c r="J95" s="30" t="str">
        <f t="shared" si="3"/>
        <v>Community health worker</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527</v>
      </c>
      <c r="E96" s="1260"/>
      <c r="F96" s="1261"/>
      <c r="G96" s="1262" t="s">
        <v>527</v>
      </c>
      <c r="H96" s="1263"/>
      <c r="I96" s="12"/>
      <c r="J96" s="30" t="str">
        <f t="shared" si="3"/>
        <v>Midwife</v>
      </c>
      <c r="K96" s="7"/>
      <c r="L96" s="21"/>
      <c r="M96" s="31"/>
      <c r="N96" s="21"/>
      <c r="O96" s="7"/>
      <c r="P96" s="7"/>
      <c r="Q96" s="21"/>
      <c r="R96" s="21"/>
      <c r="S96" s="21"/>
      <c r="T96" s="209" t="str">
        <f t="shared" ref="T96:T102" si="4">D96</f>
        <v>Midwife</v>
      </c>
      <c r="U96" s="51"/>
      <c r="V96" s="16"/>
      <c r="W96" s="44"/>
      <c r="X96" s="44"/>
      <c r="Y96" s="45"/>
      <c r="Z96" s="52"/>
      <c r="AA96"/>
    </row>
    <row r="97" spans="1:27" s="244" customFormat="1" ht="15" customHeight="1">
      <c r="A97" s="263"/>
      <c r="B97" s="221" t="s">
        <v>1574</v>
      </c>
      <c r="C97" s="218" t="s">
        <v>1575</v>
      </c>
      <c r="D97" s="1259" t="s">
        <v>527</v>
      </c>
      <c r="E97" s="1260"/>
      <c r="F97" s="1261"/>
      <c r="G97" s="1262" t="s">
        <v>527</v>
      </c>
      <c r="H97" s="1263"/>
      <c r="I97" s="12"/>
      <c r="J97" s="30" t="str">
        <f t="shared" si="3"/>
        <v>Midwife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527</v>
      </c>
      <c r="E98" s="1260"/>
      <c r="F98" s="1261"/>
      <c r="G98" s="1262" t="s">
        <v>453</v>
      </c>
      <c r="H98" s="1263"/>
      <c r="I98" s="12"/>
      <c r="J98" s="30" t="str">
        <f t="shared" si="3"/>
        <v>Auxiliary nurse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405</v>
      </c>
      <c r="H100" s="1263"/>
      <c r="I100" s="12"/>
      <c r="J100" s="30" t="str">
        <f t="shared" si="3"/>
        <v>Don't know</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453</v>
      </c>
      <c r="H101" s="1263"/>
      <c r="I101" s="12"/>
      <c r="J101" s="30" t="str">
        <f t="shared" si="3"/>
        <v>Auxiliary nurse</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414</v>
      </c>
      <c r="H102" s="1273"/>
      <c r="I102" s="12"/>
      <c r="J102" s="30" t="str">
        <f t="shared" si="3"/>
        <v>Community health worker</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t="s">
        <v>983</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There are no policies that regulate the dispensing of contraceptives at country level. Only contraceptives which require a medical procedure are administered by technicians.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395</v>
      </c>
      <c r="H111" s="1331"/>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395</v>
      </c>
      <c r="H112" s="1331"/>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395</v>
      </c>
      <c r="H113" s="1331"/>
      <c r="I113" s="12"/>
      <c r="J113" s="30" t="str">
        <f>G113</f>
        <v>Yes</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984</v>
      </c>
      <c r="E114" s="1332"/>
      <c r="F114" s="1332"/>
      <c r="G114" s="1332"/>
      <c r="H114" s="1263"/>
      <c r="I114" s="12"/>
      <c r="J114" s="30"/>
      <c r="K114" s="7" t="str">
        <f>C114</f>
        <v>i. If yes, describe the exemptions.</v>
      </c>
      <c r="L114" s="21"/>
      <c r="M114" s="21"/>
      <c r="N114" s="23"/>
      <c r="O114" s="24" t="str">
        <f>D114</f>
        <v>Exemptions for HIV-positive people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395</v>
      </c>
      <c r="H124" s="1331"/>
      <c r="I124" s="33"/>
      <c r="J124" s="30" t="str">
        <f>G124</f>
        <v>Yes</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395</v>
      </c>
      <c r="H125" s="1331"/>
      <c r="I125" s="33"/>
      <c r="J125" s="30" t="str">
        <f t="shared" si="5"/>
        <v>Yes</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985</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986</v>
      </c>
      <c r="E128" s="1317"/>
      <c r="F128" s="1317"/>
      <c r="G128" s="1317"/>
      <c r="H128" s="1318"/>
      <c r="I128" s="33"/>
      <c r="J128" s="20"/>
      <c r="K128" s="7" t="str">
        <f>A128</f>
        <v xml:space="preserve">D11. Name of the list(s)
</v>
      </c>
      <c r="L128" s="7"/>
      <c r="M128" s="21"/>
      <c r="N128" s="21"/>
      <c r="O128" s="7" t="str">
        <f>D128</f>
        <v>National Essential Medicine list (NEML)</v>
      </c>
      <c r="P128" s="21"/>
      <c r="Q128" s="1"/>
      <c r="R128" s="21"/>
      <c r="S128" s="22"/>
      <c r="T128" s="2"/>
      <c r="U128" s="2"/>
      <c r="V128" s="2"/>
      <c r="W128" s="40"/>
      <c r="X128" s="40"/>
      <c r="Y128" s="1"/>
      <c r="Z128" s="56"/>
      <c r="AA128"/>
    </row>
    <row r="129" spans="1:27" s="265" customFormat="1" ht="90">
      <c r="A129" s="1179" t="s">
        <v>1637</v>
      </c>
      <c r="B129" s="1163"/>
      <c r="C129" s="1164"/>
      <c r="D129" s="1316" t="s">
        <v>987</v>
      </c>
      <c r="E129" s="1317"/>
      <c r="F129" s="1317"/>
      <c r="G129" s="1317"/>
      <c r="H129" s="1318"/>
      <c r="I129" s="33"/>
      <c r="J129" s="20"/>
      <c r="K129" s="7" t="str">
        <f>A129</f>
        <v xml:space="preserve">D12. Notes about the list(s)
</v>
      </c>
      <c r="L129" s="7"/>
      <c r="M129" s="21"/>
      <c r="N129" s="21"/>
      <c r="O129" s="7" t="str">
        <f>D129</f>
        <v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2008</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395</v>
      </c>
      <c r="H142" s="1225"/>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988</v>
      </c>
      <c r="G150" s="1171"/>
      <c r="H150" s="1172"/>
      <c r="I150" s="6"/>
      <c r="J150" s="30"/>
      <c r="K150" s="7"/>
      <c r="L150" s="7"/>
      <c r="M150" s="21"/>
      <c r="N150" s="21"/>
      <c r="O150" s="21"/>
      <c r="P150" s="21"/>
      <c r="Q150" s="7" t="str">
        <f>F150</f>
        <v xml:space="preserve">Semi-annual PPM stock status report. 
</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395</v>
      </c>
      <c r="H153" s="1225"/>
      <c r="I153" s="6"/>
      <c r="J153" s="39" t="str">
        <f>G153</f>
        <v>Yes</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75.75" thickBot="1">
      <c r="A154" s="1303" t="s">
        <v>1641</v>
      </c>
      <c r="B154" s="1304"/>
      <c r="C154" s="1305"/>
      <c r="D154" s="1306" t="s">
        <v>989</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 xml:space="preserve">The stockouts relate mostly to the Jadelle and Depoprovera implants; the major challenge is the sustainability of the contraceptive supply system for the promotion of family planning.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1C00-000000000000}">
      <formula1>$W$1:$W$3</formula1>
    </dataValidation>
    <dataValidation type="list" allowBlank="1" showInputMessage="1" showErrorMessage="1" errorTitle="Choose from dropdown" error="Please choose from the dropdown list." prompt="Please select from the dropdown list." sqref="H12 H82" xr:uid="{00000000-0002-0000-1C00-000001000000}">
      <formula1>$W$1:$W$3</formula1>
    </dataValidation>
    <dataValidation type="list" allowBlank="1" showInputMessage="1" showErrorMessage="1" error="Please choose from the dropdown list." sqref="H24" xr:uid="{00000000-0002-0000-1C00-000002000000}">
      <formula1>$O$1:$O$6</formula1>
    </dataValidation>
    <dataValidation type="list" allowBlank="1" showErrorMessage="1" error="Please choose from the dropdown list." sqref="H38" xr:uid="{00000000-0002-0000-1C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C00-000004000000}">
      <formula1>$W$1:$W$4</formula1>
    </dataValidation>
    <dataValidation type="list" allowBlank="1" showInputMessage="1" showErrorMessage="1" errorTitle="Choose from dropdown" error="Please choose from the dropdown list." prompt="Please select from the dropdown list." sqref="G138 D15 D68" xr:uid="{00000000-0002-0000-1C00-000005000000}">
      <formula1>$W$1:$W$4</formula1>
    </dataValidation>
    <dataValidation type="list" allowBlank="1" showInputMessage="1" showErrorMessage="1" error="Please choose from the dropdown list." sqref="F61:H61" xr:uid="{00000000-0002-0000-1C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C00-000007000000}">
      <formula1>$N$1:$N$2</formula1>
    </dataValidation>
    <dataValidation type="list" allowBlank="1" showErrorMessage="1" errorTitle="Choose from dropdown" error="Please choose from the dropdown list." sqref="F28" xr:uid="{00000000-0002-0000-1C00-000008000000}">
      <formula1>$Y$1:$Y$13</formula1>
    </dataValidation>
    <dataValidation type="list" allowBlank="1" showInputMessage="1" showErrorMessage="1" errorTitle="Choose from dropdown" error="Please choose from the dropdown list." sqref="H28" xr:uid="{00000000-0002-0000-1C00-000009000000}">
      <formula1>$Y$1:$Y$13</formula1>
    </dataValidation>
    <dataValidation type="list" allowBlank="1" showInputMessage="1" prompt="Please select from the dropdown list if possible. If you cannot find a provider cadre that fits, you may write it in." sqref="D95:H95" xr:uid="{00000000-0002-0000-1C00-00000A000000}">
      <formula1>$Q$1:$Q$9</formula1>
    </dataValidation>
    <dataValidation type="list" allowBlank="1" prompt="Please choose from the dropdown if possible. If you cannot find a cadre that fits what you are looking for, you may write it in." sqref="D96:H102" xr:uid="{00000000-0002-0000-1C00-00000B000000}">
      <formula1>$Q$1:$Q$9</formula1>
    </dataValidation>
  </dataValidations>
  <hyperlinks>
    <hyperlink ref="A5" location="Introduction!A1" display="To jump to the Introduction sheet, click here." xr:uid="{00000000-0004-0000-1C00-000000000000}"/>
  </hyperlinks>
  <pageMargins left="1.2" right="0.7" top="0.75" bottom="0.75" header="0.3" footer="0.3"/>
  <pageSetup scale="53" fitToHeight="4" orientation="portrait" r:id="rId1"/>
  <rowBreaks count="4" manualBreakCount="4">
    <brk id="26" max="7" man="1"/>
    <brk id="46" max="7" man="1"/>
    <brk id="64" max="7" man="1"/>
    <brk id="114"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Y69"/>
  <sheetViews>
    <sheetView zoomScale="86" zoomScaleNormal="86" workbookViewId="0">
      <pane xSplit="1" ySplit="3" topLeftCell="B4" activePane="bottomRight" state="frozen"/>
      <selection pane="bottomRight" activeCell="C1" sqref="C1"/>
      <selection pane="bottomLeft" activeCell="A3" sqref="A3"/>
      <selection pane="topRight" activeCell="B1" sqref="B1"/>
    </sheetView>
  </sheetViews>
  <sheetFormatPr defaultRowHeight="30" customHeight="1" outlineLevelCol="1"/>
  <cols>
    <col min="1" max="1" width="17.85546875" style="59"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3" width="17.140625" customWidth="1"/>
    <col min="34" max="34" width="17.140625" customWidth="1" outlineLevel="1"/>
    <col min="35" max="35" width="17.140625" customWidth="1"/>
    <col min="36" max="36" width="25.7109375" customWidth="1" outlineLevel="1"/>
    <col min="37" max="37" width="17.140625" customWidth="1"/>
    <col min="38" max="40" width="17.140625" customWidth="1" outlineLevel="1"/>
    <col min="41" max="41" width="17.140625" customWidth="1"/>
    <col min="42" max="44" width="17.140625" customWidth="1" outlineLevel="1"/>
    <col min="45" max="45" width="17.140625" customWidth="1"/>
    <col min="46" max="46" width="17.140625" customWidth="1" outlineLevel="1"/>
    <col min="47" max="47" width="33.7109375" customWidth="1"/>
    <col min="48" max="48" width="23" style="60" customWidth="1" outlineLevel="1"/>
    <col min="49" max="49" width="21.28515625" style="60" customWidth="1" outlineLevel="1"/>
    <col min="50" max="50" width="20.28515625" style="60" customWidth="1"/>
    <col min="51" max="53" width="21.28515625" style="60" customWidth="1" outlineLevel="1"/>
    <col min="54" max="54" width="35.140625" style="60" customWidth="1" outlineLevel="1"/>
    <col min="55" max="55" width="21.85546875" style="60" customWidth="1"/>
    <col min="56" max="56" width="20.28515625" style="60" customWidth="1"/>
    <col min="57" max="59" width="21.28515625" style="60" customWidth="1" outlineLevel="1"/>
    <col min="60" max="60" width="41" style="60" customWidth="1"/>
    <col min="61" max="61" width="31.140625" style="60" customWidth="1" outlineLevel="1"/>
    <col min="62" max="62" width="23.140625" style="60" customWidth="1" outlineLevel="1" collapsed="1"/>
    <col min="63" max="63" width="31.140625" style="60" customWidth="1" outlineLevel="1"/>
    <col min="64" max="64" width="29" style="60" customWidth="1" outlineLevel="1"/>
    <col min="65" max="65" width="29" style="60" customWidth="1"/>
    <col min="66" max="68" width="29" style="60" customWidth="1" outlineLevel="1"/>
    <col min="69" max="69" width="29" style="60" customWidth="1" outlineLevel="1" collapsed="1"/>
    <col min="70" max="70" width="29" style="60" customWidth="1"/>
    <col min="71" max="73" width="29" style="60" customWidth="1" outlineLevel="1"/>
    <col min="74" max="74" width="29" style="60" customWidth="1" outlineLevel="1" collapsed="1"/>
    <col min="75" max="75" width="29" style="60" customWidth="1"/>
    <col min="76" max="78" width="29" style="60" customWidth="1" outlineLevel="1"/>
    <col min="79" max="79" width="29" style="60" customWidth="1"/>
    <col min="80" max="80" width="29" style="60" customWidth="1" outlineLevel="1"/>
    <col min="81" max="81" width="60.140625" style="61" customWidth="1"/>
    <col min="82" max="82" width="32.140625" style="61" customWidth="1" outlineLevel="1"/>
    <col min="83" max="83" width="32.140625" style="61" customWidth="1"/>
    <col min="84" max="84" width="32.140625" style="61" customWidth="1" outlineLevel="1"/>
    <col min="85" max="85" width="32.140625" style="61" customWidth="1"/>
    <col min="86" max="86" width="32.140625" style="61" customWidth="1" outlineLevel="1"/>
    <col min="87" max="87" width="32.140625" style="61" customWidth="1"/>
    <col min="88" max="88" width="32.140625" style="61" customWidth="1" outlineLevel="1"/>
    <col min="89" max="89" width="22.140625" customWidth="1"/>
    <col min="90" max="90" width="20.85546875" customWidth="1" outlineLevel="1"/>
    <col min="91" max="91" width="16.85546875" customWidth="1" outlineLevel="1"/>
    <col min="92" max="92" width="22.28515625" customWidth="1" outlineLevel="1"/>
    <col min="93" max="93" width="3.28515625" bestFit="1" customWidth="1"/>
    <col min="94" max="94" width="21.85546875" customWidth="1"/>
    <col min="95" max="105" width="16" customWidth="1"/>
    <col min="106" max="106" width="16" customWidth="1" outlineLevel="1"/>
    <col min="107" max="107" width="23.85546875" customWidth="1"/>
    <col min="108" max="108" width="15.28515625" customWidth="1"/>
    <col min="109" max="109" width="16.7109375" customWidth="1"/>
    <col min="110" max="110" width="15.7109375" customWidth="1"/>
    <col min="111" max="111" width="12.42578125" customWidth="1"/>
    <col min="112" max="112" width="13.7109375" customWidth="1"/>
    <col min="113" max="113" width="13.5703125" customWidth="1"/>
    <col min="114" max="114" width="15" customWidth="1"/>
    <col min="115" max="118" width="15.28515625" customWidth="1"/>
    <col min="119" max="119" width="15.85546875" customWidth="1" outlineLevel="1"/>
    <col min="120" max="120" width="22.140625" customWidth="1"/>
    <col min="121" max="121" width="13.85546875" customWidth="1"/>
    <col min="122" max="122" width="15.7109375" customWidth="1"/>
    <col min="123" max="123" width="15.42578125" customWidth="1"/>
    <col min="124" max="125" width="13.7109375" customWidth="1"/>
    <col min="126" max="126" width="12.7109375" customWidth="1"/>
    <col min="127" max="127" width="12.85546875" customWidth="1"/>
    <col min="128" max="128" width="16.140625" customWidth="1"/>
    <col min="129" max="130" width="17.28515625" customWidth="1"/>
    <col min="131" max="131" width="19.7109375" customWidth="1"/>
    <col min="132" max="132" width="19.7109375" customWidth="1" outlineLevel="1"/>
    <col min="133" max="133" width="18.28515625" customWidth="1"/>
    <col min="134" max="144" width="14.140625" customWidth="1"/>
    <col min="145" max="146" width="14.140625" customWidth="1" outlineLevel="1"/>
    <col min="147" max="147" width="3.28515625" customWidth="1"/>
    <col min="148" max="148" width="23" customWidth="1"/>
    <col min="149" max="149" width="16.5703125" customWidth="1" outlineLevel="1"/>
    <col min="150" max="150" width="18.7109375" customWidth="1" outlineLevel="1"/>
    <col min="151" max="151" width="14.7109375" customWidth="1" outlineLevel="1"/>
    <col min="152" max="152" width="16" customWidth="1"/>
    <col min="153" max="153" width="16.42578125" customWidth="1"/>
    <col min="154" max="154" width="15.140625" customWidth="1" outlineLevel="1"/>
    <col min="155" max="155" width="19.42578125" customWidth="1" outlineLevel="1"/>
    <col min="156" max="156" width="24.42578125" customWidth="1"/>
    <col min="157" max="157" width="18" customWidth="1" outlineLevel="1"/>
    <col min="158" max="158" width="18" customWidth="1"/>
    <col min="159" max="160" width="18" customWidth="1" outlineLevel="1"/>
    <col min="161" max="176" width="18" customWidth="1"/>
    <col min="177" max="177" width="18" customWidth="1" outlineLevel="1"/>
    <col min="178" max="178" width="20.85546875" customWidth="1" outlineLevel="1" collapsed="1"/>
    <col min="179" max="179" width="16.7109375" customWidth="1"/>
    <col min="180" max="181" width="21.140625" customWidth="1" outlineLevel="1"/>
    <col min="182" max="182" width="17.85546875" customWidth="1"/>
    <col min="183" max="184" width="17.85546875" customWidth="1" outlineLevel="1"/>
    <col min="185" max="185" width="18.140625" customWidth="1" outlineLevel="1"/>
    <col min="186" max="186" width="17.7109375" customWidth="1" outlineLevel="1"/>
    <col min="187" max="187" width="21.140625" customWidth="1" outlineLevel="1"/>
    <col min="188" max="188" width="17.85546875" customWidth="1" outlineLevel="1" collapsed="1"/>
    <col min="189" max="189" width="13.5703125" customWidth="1"/>
    <col min="190" max="190" width="14.5703125" customWidth="1"/>
    <col min="191" max="191" width="18" customWidth="1"/>
    <col min="192" max="192" width="14.5703125" customWidth="1" outlineLevel="1"/>
    <col min="193" max="193" width="17.42578125" customWidth="1"/>
    <col min="194" max="194" width="15.5703125" customWidth="1"/>
    <col min="195" max="195" width="14.42578125" customWidth="1"/>
    <col min="196" max="196" width="16" customWidth="1"/>
    <col min="197" max="197" width="15.7109375" customWidth="1"/>
    <col min="198" max="198" width="13.5703125" customWidth="1"/>
    <col min="199" max="199" width="14" customWidth="1"/>
    <col min="200" max="200" width="15.5703125" customWidth="1"/>
    <col min="201" max="202" width="17.7109375" customWidth="1"/>
    <col min="203" max="203" width="16" customWidth="1" outlineLevel="1"/>
    <col min="204" max="204" width="19.7109375" customWidth="1" outlineLevel="1"/>
    <col min="205" max="207" width="16.140625" customWidth="1" outlineLevel="1"/>
    <col min="208" max="208" width="12.85546875" customWidth="1"/>
    <col min="209" max="209" width="19.140625" customWidth="1" outlineLevel="1"/>
    <col min="210" max="210" width="15.28515625" customWidth="1"/>
    <col min="211" max="212" width="16.42578125" customWidth="1"/>
    <col min="213" max="213" width="16.85546875" customWidth="1"/>
    <col min="214" max="214" width="16.85546875" customWidth="1" outlineLevel="1"/>
    <col min="215" max="215" width="3.28515625" customWidth="1"/>
    <col min="216" max="216" width="18.28515625" customWidth="1"/>
    <col min="217" max="217" width="21" customWidth="1"/>
    <col min="218" max="223" width="14.28515625" customWidth="1"/>
    <col min="224" max="224" width="15.85546875" customWidth="1"/>
    <col min="225" max="226" width="13.7109375" customWidth="1"/>
    <col min="227" max="228" width="13.85546875" customWidth="1" outlineLevel="1"/>
    <col min="229" max="229" width="13.85546875" customWidth="1" outlineLevel="1" collapsed="1"/>
    <col min="230" max="231" width="13.85546875" customWidth="1"/>
    <col min="232" max="232" width="18.5703125" customWidth="1" outlineLevel="1"/>
  </cols>
  <sheetData>
    <row r="1" spans="1:233" s="67" customFormat="1" ht="45.75" customHeight="1" thickBot="1">
      <c r="A1" s="104"/>
      <c r="B1" s="104"/>
      <c r="C1" s="104"/>
      <c r="D1" s="1041" t="s">
        <v>0</v>
      </c>
      <c r="E1" s="1041"/>
      <c r="F1" s="1041"/>
      <c r="G1" s="1039" t="s">
        <v>1</v>
      </c>
      <c r="H1" s="1039"/>
      <c r="I1" s="1042" t="s">
        <v>2</v>
      </c>
      <c r="J1" s="1043"/>
      <c r="K1" s="1043"/>
      <c r="L1" s="1040" t="s">
        <v>3</v>
      </c>
      <c r="M1" s="1040"/>
      <c r="N1" s="1040"/>
      <c r="O1" s="1040" t="s">
        <v>4</v>
      </c>
      <c r="P1" s="1040"/>
      <c r="Q1" s="1040" t="s">
        <v>5</v>
      </c>
      <c r="R1" s="1040"/>
      <c r="S1" s="895" t="s">
        <v>6</v>
      </c>
      <c r="T1" s="1044" t="s">
        <v>7</v>
      </c>
      <c r="U1" s="1044"/>
      <c r="V1" s="896"/>
      <c r="W1" s="972"/>
      <c r="X1" s="224"/>
      <c r="Y1" s="224"/>
      <c r="Z1" s="224"/>
      <c r="AA1" s="224"/>
      <c r="AB1" s="224"/>
      <c r="AC1" s="848"/>
      <c r="AD1" s="1045" t="s">
        <v>0</v>
      </c>
      <c r="AE1" s="1045"/>
      <c r="AF1" s="1045"/>
      <c r="AG1" s="1045"/>
      <c r="AH1" s="973"/>
      <c r="AI1" s="1039" t="s">
        <v>1</v>
      </c>
      <c r="AJ1" s="1039"/>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884"/>
      <c r="CO1" s="1038" t="s">
        <v>8</v>
      </c>
      <c r="CP1" s="1038"/>
      <c r="CQ1" s="1038"/>
      <c r="CR1" s="1038"/>
      <c r="CS1" s="274"/>
      <c r="CT1" s="1039" t="s">
        <v>1</v>
      </c>
      <c r="CU1" s="1039"/>
      <c r="CV1" s="835"/>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274"/>
      <c r="EE1" s="104"/>
      <c r="EF1" s="104"/>
      <c r="EG1" s="104"/>
      <c r="EH1" s="104"/>
      <c r="EI1" s="104"/>
      <c r="EJ1" s="104"/>
      <c r="EK1" s="104"/>
      <c r="EL1" s="104"/>
      <c r="EM1" s="104"/>
      <c r="EN1" s="104"/>
      <c r="EO1" s="104"/>
      <c r="EP1" s="894"/>
      <c r="EQ1" s="1038" t="s">
        <v>9</v>
      </c>
      <c r="ER1" s="1038"/>
      <c r="ES1" s="1038"/>
      <c r="ET1" s="1038"/>
      <c r="EU1" s="1038"/>
      <c r="EV1" s="1038"/>
      <c r="EW1" s="104"/>
      <c r="EX1" s="865"/>
      <c r="EY1" s="104"/>
      <c r="EZ1" s="865" t="s">
        <v>1</v>
      </c>
      <c r="FA1" s="104"/>
      <c r="FB1" s="104"/>
      <c r="FC1" s="104"/>
      <c r="FD1" s="104"/>
      <c r="FE1" s="104"/>
      <c r="FF1" s="104"/>
      <c r="FG1" s="104"/>
      <c r="FH1" s="104"/>
      <c r="FI1" s="104"/>
      <c r="FJ1" s="104"/>
      <c r="FK1" s="104"/>
      <c r="FL1" s="104"/>
      <c r="FM1" s="104"/>
      <c r="FN1" s="104"/>
      <c r="FO1" s="104"/>
      <c r="FP1" s="104"/>
      <c r="FQ1" s="104"/>
      <c r="FR1" s="104"/>
      <c r="FS1" s="104"/>
      <c r="FT1" s="104"/>
      <c r="FU1" s="104"/>
      <c r="FV1" s="865"/>
      <c r="FW1" s="104"/>
      <c r="FX1" s="104"/>
      <c r="FY1" s="104"/>
      <c r="FZ1" s="104"/>
      <c r="GA1" s="104"/>
      <c r="GB1" s="104"/>
      <c r="GC1" s="104"/>
      <c r="GD1" s="104"/>
      <c r="GE1" s="104"/>
      <c r="GF1" s="104"/>
      <c r="GG1" s="104"/>
      <c r="GH1" s="104"/>
      <c r="GI1" s="104"/>
      <c r="GJ1" s="884"/>
      <c r="GK1" s="104"/>
      <c r="GL1" s="104"/>
      <c r="GM1" s="104"/>
      <c r="GN1" s="104"/>
      <c r="GO1" s="104"/>
      <c r="GP1" s="104"/>
      <c r="GQ1" s="104"/>
      <c r="GR1" s="104"/>
      <c r="GS1" s="104"/>
      <c r="GT1" s="104"/>
      <c r="GU1" s="104"/>
      <c r="GV1" s="104"/>
      <c r="GW1" s="104"/>
      <c r="GX1" s="104"/>
      <c r="GY1" s="104"/>
      <c r="GZ1" s="274"/>
      <c r="HA1" s="274"/>
      <c r="HB1" s="274"/>
      <c r="HC1" s="104"/>
      <c r="HD1" s="104"/>
      <c r="HE1" s="104"/>
      <c r="HF1" s="104"/>
      <c r="HG1" s="1038" t="s">
        <v>8</v>
      </c>
      <c r="HH1" s="1038"/>
      <c r="HI1" s="1038"/>
      <c r="HJ1" s="1038"/>
      <c r="HK1" s="275"/>
      <c r="HL1" s="104"/>
      <c r="HM1" s="275"/>
      <c r="HN1" s="275"/>
      <c r="HO1" s="104"/>
      <c r="HP1" s="1039" t="s">
        <v>1</v>
      </c>
      <c r="HQ1" s="1039"/>
      <c r="HR1" s="104"/>
      <c r="HS1" s="274"/>
      <c r="HT1" s="104"/>
      <c r="HU1" s="104"/>
      <c r="HV1" s="104"/>
      <c r="HW1" s="104"/>
      <c r="HX1" s="104"/>
      <c r="HY1" s="274"/>
    </row>
    <row r="2" spans="1:233" s="67" customFormat="1" ht="39" customHeight="1" thickBot="1">
      <c r="A2" s="1146" t="s">
        <v>394</v>
      </c>
      <c r="B2" s="962"/>
      <c r="C2" s="1048" t="s">
        <v>11</v>
      </c>
      <c r="D2" s="1048"/>
      <c r="E2" s="1048"/>
      <c r="F2" s="1048"/>
      <c r="G2" s="1048"/>
      <c r="H2" s="1048"/>
      <c r="I2" s="1048"/>
      <c r="J2" s="1048"/>
      <c r="K2" s="1048"/>
      <c r="L2" s="1048"/>
      <c r="M2" s="1048"/>
      <c r="N2" s="1048"/>
      <c r="O2" s="1048"/>
      <c r="P2" s="1048"/>
      <c r="Q2" s="1048"/>
      <c r="R2" s="1048"/>
      <c r="S2" s="1048"/>
      <c r="T2" s="1048"/>
      <c r="U2" s="1048"/>
      <c r="V2" s="1048"/>
      <c r="W2" s="1048"/>
      <c r="X2" s="1048"/>
      <c r="Y2" s="1049"/>
      <c r="Z2" s="1050" t="s">
        <v>12</v>
      </c>
      <c r="AA2" s="1051"/>
      <c r="AB2" s="1051"/>
      <c r="AC2" s="905"/>
      <c r="AD2" s="1052" t="s">
        <v>13</v>
      </c>
      <c r="AE2" s="1053"/>
      <c r="AF2" s="1054" t="s">
        <v>14</v>
      </c>
      <c r="AG2" s="1055"/>
      <c r="AH2" s="1056"/>
      <c r="AI2" s="915" t="s">
        <v>15</v>
      </c>
      <c r="AJ2" s="1057" t="s">
        <v>16</v>
      </c>
      <c r="AK2" s="1058"/>
      <c r="AL2" s="1058"/>
      <c r="AM2" s="1058"/>
      <c r="AN2" s="1058"/>
      <c r="AO2" s="1058"/>
      <c r="AP2" s="1058"/>
      <c r="AQ2" s="1058"/>
      <c r="AR2" s="1058"/>
      <c r="AS2" s="1058"/>
      <c r="AT2" s="1059"/>
      <c r="AU2" s="1060" t="s">
        <v>17</v>
      </c>
      <c r="AV2" s="1061"/>
      <c r="AW2" s="1061"/>
      <c r="AX2" s="1061"/>
      <c r="AY2" s="1061"/>
      <c r="AZ2" s="1061"/>
      <c r="BA2" s="1061"/>
      <c r="BB2" s="1061"/>
      <c r="BC2" s="1061"/>
      <c r="BD2" s="1061"/>
      <c r="BE2" s="1061"/>
      <c r="BF2" s="1061"/>
      <c r="BG2" s="1061"/>
      <c r="BH2" s="1061"/>
      <c r="BI2" s="1062"/>
      <c r="BJ2" s="1063" t="s">
        <v>18</v>
      </c>
      <c r="BK2" s="1064"/>
      <c r="BL2" s="1064"/>
      <c r="BM2" s="1064"/>
      <c r="BN2" s="1064"/>
      <c r="BO2" s="1064"/>
      <c r="BP2" s="1064"/>
      <c r="BQ2" s="1064"/>
      <c r="BR2" s="1064"/>
      <c r="BS2" s="1064"/>
      <c r="BT2" s="1064"/>
      <c r="BU2" s="1064"/>
      <c r="BV2" s="1064"/>
      <c r="BW2" s="1064"/>
      <c r="BX2" s="1064"/>
      <c r="BY2" s="1064"/>
      <c r="BZ2" s="1064"/>
      <c r="CA2" s="1064"/>
      <c r="CB2" s="1065"/>
      <c r="CC2" s="1066" t="s">
        <v>19</v>
      </c>
      <c r="CD2" s="1067"/>
      <c r="CE2" s="1068" t="s">
        <v>20</v>
      </c>
      <c r="CF2" s="1069"/>
      <c r="CG2" s="1070" t="s">
        <v>21</v>
      </c>
      <c r="CH2" s="1071"/>
      <c r="CI2" s="1071"/>
      <c r="CJ2" s="1072"/>
      <c r="CK2" s="1054" t="s">
        <v>22</v>
      </c>
      <c r="CL2" s="1055"/>
      <c r="CM2" s="1073"/>
      <c r="CN2" s="907" t="s">
        <v>23</v>
      </c>
      <c r="CO2" s="914"/>
      <c r="CP2" s="1074" t="s">
        <v>24</v>
      </c>
      <c r="CQ2" s="1075"/>
      <c r="CR2" s="1075"/>
      <c r="CS2" s="1075"/>
      <c r="CT2" s="1075"/>
      <c r="CU2" s="1075"/>
      <c r="CV2" s="1075"/>
      <c r="CW2" s="1075"/>
      <c r="CX2" s="1075"/>
      <c r="CY2" s="1075"/>
      <c r="CZ2" s="1075"/>
      <c r="DA2" s="1075"/>
      <c r="DB2" s="1076"/>
      <c r="DC2" s="1077" t="s">
        <v>25</v>
      </c>
      <c r="DD2" s="1078"/>
      <c r="DE2" s="1078"/>
      <c r="DF2" s="1078"/>
      <c r="DG2" s="1078"/>
      <c r="DH2" s="1078"/>
      <c r="DI2" s="1078"/>
      <c r="DJ2" s="1078"/>
      <c r="DK2" s="1078"/>
      <c r="DL2" s="1078"/>
      <c r="DM2" s="1078"/>
      <c r="DN2" s="1078"/>
      <c r="DO2" s="1079"/>
      <c r="DP2" s="1080" t="s">
        <v>26</v>
      </c>
      <c r="DQ2" s="1081"/>
      <c r="DR2" s="1081"/>
      <c r="DS2" s="1081"/>
      <c r="DT2" s="1081"/>
      <c r="DU2" s="1081"/>
      <c r="DV2" s="1081"/>
      <c r="DW2" s="1081"/>
      <c r="DX2" s="1081"/>
      <c r="DY2" s="1081"/>
      <c r="DZ2" s="1081"/>
      <c r="EA2" s="1081"/>
      <c r="EB2" s="1082"/>
      <c r="EC2" s="1074" t="s">
        <v>27</v>
      </c>
      <c r="ED2" s="1075"/>
      <c r="EE2" s="1075"/>
      <c r="EF2" s="1075"/>
      <c r="EG2" s="1075"/>
      <c r="EH2" s="1075"/>
      <c r="EI2" s="1075"/>
      <c r="EJ2" s="1075"/>
      <c r="EK2" s="1075"/>
      <c r="EL2" s="1075"/>
      <c r="EM2" s="1075"/>
      <c r="EN2" s="1075"/>
      <c r="EO2" s="1076"/>
      <c r="EP2" s="919" t="s">
        <v>28</v>
      </c>
      <c r="EQ2" s="921"/>
      <c r="ER2" s="1089" t="s">
        <v>29</v>
      </c>
      <c r="ES2" s="1090"/>
      <c r="ET2" s="1090"/>
      <c r="EU2" s="1090"/>
      <c r="EV2" s="1091"/>
      <c r="EW2" s="1092" t="s">
        <v>30</v>
      </c>
      <c r="EX2" s="1093"/>
      <c r="EY2" s="1094"/>
      <c r="EZ2" s="1095" t="s">
        <v>31</v>
      </c>
      <c r="FA2" s="1096"/>
      <c r="FB2" s="1097" t="s">
        <v>32</v>
      </c>
      <c r="FC2" s="1098"/>
      <c r="FD2" s="1086" t="s">
        <v>33</v>
      </c>
      <c r="FE2" s="1087"/>
      <c r="FF2" s="1087"/>
      <c r="FG2" s="1087"/>
      <c r="FH2" s="1087"/>
      <c r="FI2" s="1087"/>
      <c r="FJ2" s="1087"/>
      <c r="FK2" s="1087"/>
      <c r="FL2" s="1087"/>
      <c r="FM2" s="1087"/>
      <c r="FN2" s="1087"/>
      <c r="FO2" s="1087"/>
      <c r="FP2" s="1087"/>
      <c r="FQ2" s="1087"/>
      <c r="FR2" s="1087"/>
      <c r="FS2" s="1087"/>
      <c r="FT2" s="1087"/>
      <c r="FU2" s="1088"/>
      <c r="FV2" s="1099" t="s">
        <v>34</v>
      </c>
      <c r="FW2" s="1100"/>
      <c r="FX2" s="1100"/>
      <c r="FY2" s="1100"/>
      <c r="FZ2" s="1100"/>
      <c r="GA2" s="1100"/>
      <c r="GB2" s="1100"/>
      <c r="GC2" s="1100"/>
      <c r="GD2" s="1100"/>
      <c r="GE2" s="1100"/>
      <c r="GF2" s="1092" t="s">
        <v>35</v>
      </c>
      <c r="GG2" s="1093"/>
      <c r="GH2" s="1093"/>
      <c r="GI2" s="1093"/>
      <c r="GJ2" s="1094"/>
      <c r="GK2" s="1097" t="s">
        <v>36</v>
      </c>
      <c r="GL2" s="1101"/>
      <c r="GM2" s="1101"/>
      <c r="GN2" s="1101"/>
      <c r="GO2" s="1101"/>
      <c r="GP2" s="1101"/>
      <c r="GQ2" s="1101"/>
      <c r="GR2" s="1101"/>
      <c r="GS2" s="1101"/>
      <c r="GT2" s="1101"/>
      <c r="GU2" s="1101"/>
      <c r="GV2" s="1101"/>
      <c r="GW2" s="1101"/>
      <c r="GX2" s="1101"/>
      <c r="GY2" s="1098"/>
      <c r="GZ2" s="1102" t="s">
        <v>37</v>
      </c>
      <c r="HA2" s="1103"/>
      <c r="HB2" s="1103"/>
      <c r="HC2" s="1103"/>
      <c r="HD2" s="1103"/>
      <c r="HE2" s="1103"/>
      <c r="HF2" s="1103"/>
      <c r="HG2" s="952"/>
      <c r="HH2" s="1104" t="s">
        <v>38</v>
      </c>
      <c r="HI2" s="1105"/>
      <c r="HJ2" s="1105"/>
      <c r="HK2" s="1105"/>
      <c r="HL2" s="1105"/>
      <c r="HM2" s="1105"/>
      <c r="HN2" s="1105"/>
      <c r="HO2" s="1105"/>
      <c r="HP2" s="1105"/>
      <c r="HQ2" s="1105"/>
      <c r="HR2" s="1105"/>
      <c r="HS2" s="1105"/>
      <c r="HT2" s="1106"/>
      <c r="HU2" s="1083" t="s">
        <v>39</v>
      </c>
      <c r="HV2" s="1084"/>
      <c r="HW2" s="1085"/>
      <c r="HX2" s="953" t="s">
        <v>40</v>
      </c>
      <c r="HY2" s="958" t="s">
        <v>41</v>
      </c>
    </row>
    <row r="3" spans="1:233" s="62" customFormat="1" ht="230.25" thickBot="1">
      <c r="A3" s="1147"/>
      <c r="B3" s="960" t="s">
        <v>42</v>
      </c>
      <c r="C3" s="916" t="s">
        <v>43</v>
      </c>
      <c r="D3" s="897" t="s">
        <v>44</v>
      </c>
      <c r="E3" s="897" t="s">
        <v>45</v>
      </c>
      <c r="F3" s="897" t="s">
        <v>46</v>
      </c>
      <c r="G3" s="897" t="s">
        <v>47</v>
      </c>
      <c r="H3" s="897" t="s">
        <v>48</v>
      </c>
      <c r="I3" s="897" t="s">
        <v>49</v>
      </c>
      <c r="J3" s="897" t="s">
        <v>50</v>
      </c>
      <c r="K3" s="897" t="s">
        <v>51</v>
      </c>
      <c r="L3" s="897" t="s">
        <v>52</v>
      </c>
      <c r="M3" s="897" t="s">
        <v>53</v>
      </c>
      <c r="N3" s="897" t="s">
        <v>54</v>
      </c>
      <c r="O3" s="897" t="s">
        <v>55</v>
      </c>
      <c r="P3" s="897" t="s">
        <v>56</v>
      </c>
      <c r="Q3" s="897" t="s">
        <v>57</v>
      </c>
      <c r="R3" s="897" t="s">
        <v>58</v>
      </c>
      <c r="S3" s="897" t="s">
        <v>59</v>
      </c>
      <c r="T3" s="897" t="s">
        <v>60</v>
      </c>
      <c r="U3" s="897" t="s">
        <v>61</v>
      </c>
      <c r="V3" s="897" t="s">
        <v>62</v>
      </c>
      <c r="W3" s="897" t="s">
        <v>63</v>
      </c>
      <c r="X3" s="897" t="s">
        <v>64</v>
      </c>
      <c r="Y3" s="898" t="s">
        <v>65</v>
      </c>
      <c r="Z3" s="899" t="s">
        <v>66</v>
      </c>
      <c r="AA3" s="900" t="s">
        <v>67</v>
      </c>
      <c r="AB3" s="900" t="s">
        <v>68</v>
      </c>
      <c r="AC3" s="105" t="s">
        <v>69</v>
      </c>
      <c r="AD3" s="904" t="s">
        <v>70</v>
      </c>
      <c r="AE3" s="859" t="s">
        <v>71</v>
      </c>
      <c r="AF3" s="856" t="s">
        <v>72</v>
      </c>
      <c r="AG3" s="857" t="s">
        <v>73</v>
      </c>
      <c r="AH3" s="858" t="s">
        <v>74</v>
      </c>
      <c r="AI3" s="862" t="s">
        <v>75</v>
      </c>
      <c r="AJ3" s="849" t="s">
        <v>76</v>
      </c>
      <c r="AK3" s="860" t="s">
        <v>77</v>
      </c>
      <c r="AL3" s="860" t="s">
        <v>78</v>
      </c>
      <c r="AM3" s="860" t="s">
        <v>79</v>
      </c>
      <c r="AN3" s="860" t="s">
        <v>80</v>
      </c>
      <c r="AO3" s="861" t="s">
        <v>81</v>
      </c>
      <c r="AP3" s="861" t="s">
        <v>82</v>
      </c>
      <c r="AQ3" s="861" t="s">
        <v>83</v>
      </c>
      <c r="AR3" s="861" t="s">
        <v>84</v>
      </c>
      <c r="AS3" s="863" t="s">
        <v>85</v>
      </c>
      <c r="AT3" s="864" t="s">
        <v>86</v>
      </c>
      <c r="AU3" s="866" t="s">
        <v>87</v>
      </c>
      <c r="AV3" s="867" t="s">
        <v>88</v>
      </c>
      <c r="AW3" s="867" t="s">
        <v>89</v>
      </c>
      <c r="AX3" s="868" t="s">
        <v>90</v>
      </c>
      <c r="AY3" s="868" t="s">
        <v>91</v>
      </c>
      <c r="AZ3" s="868" t="s">
        <v>92</v>
      </c>
      <c r="BA3" s="868" t="s">
        <v>93</v>
      </c>
      <c r="BB3" s="869" t="s">
        <v>94</v>
      </c>
      <c r="BC3" s="851" t="s">
        <v>95</v>
      </c>
      <c r="BD3" s="851" t="s">
        <v>96</v>
      </c>
      <c r="BE3" s="851" t="s">
        <v>97</v>
      </c>
      <c r="BF3" s="851" t="s">
        <v>98</v>
      </c>
      <c r="BG3" s="851" t="s">
        <v>99</v>
      </c>
      <c r="BH3" s="852" t="s">
        <v>100</v>
      </c>
      <c r="BI3" s="853" t="s">
        <v>101</v>
      </c>
      <c r="BJ3" s="870" t="s">
        <v>102</v>
      </c>
      <c r="BK3" s="871" t="s">
        <v>103</v>
      </c>
      <c r="BL3" s="872" t="s">
        <v>104</v>
      </c>
      <c r="BM3" s="872" t="s">
        <v>105</v>
      </c>
      <c r="BN3" s="872" t="s">
        <v>106</v>
      </c>
      <c r="BO3" s="872" t="s">
        <v>107</v>
      </c>
      <c r="BP3" s="872" t="s">
        <v>108</v>
      </c>
      <c r="BQ3" s="863" t="s">
        <v>109</v>
      </c>
      <c r="BR3" s="850" t="s">
        <v>110</v>
      </c>
      <c r="BS3" s="850" t="s">
        <v>111</v>
      </c>
      <c r="BT3" s="850" t="s">
        <v>112</v>
      </c>
      <c r="BU3" s="850" t="s">
        <v>113</v>
      </c>
      <c r="BV3" s="873" t="s">
        <v>114</v>
      </c>
      <c r="BW3" s="874" t="s">
        <v>115</v>
      </c>
      <c r="BX3" s="874" t="s">
        <v>116</v>
      </c>
      <c r="BY3" s="874" t="s">
        <v>117</v>
      </c>
      <c r="BZ3" s="874" t="s">
        <v>118</v>
      </c>
      <c r="CA3" s="861" t="s">
        <v>119</v>
      </c>
      <c r="CB3" s="875" t="s">
        <v>120</v>
      </c>
      <c r="CC3" s="876" t="s">
        <v>121</v>
      </c>
      <c r="CD3" s="877" t="s">
        <v>122</v>
      </c>
      <c r="CE3" s="878" t="s">
        <v>123</v>
      </c>
      <c r="CF3" s="879" t="s">
        <v>124</v>
      </c>
      <c r="CG3" s="880" t="s">
        <v>125</v>
      </c>
      <c r="CH3" s="881" t="s">
        <v>126</v>
      </c>
      <c r="CI3" s="881" t="s">
        <v>127</v>
      </c>
      <c r="CJ3" s="882" t="s">
        <v>128</v>
      </c>
      <c r="CK3" s="856" t="s">
        <v>129</v>
      </c>
      <c r="CL3" s="869" t="s">
        <v>130</v>
      </c>
      <c r="CM3" s="883" t="s">
        <v>131</v>
      </c>
      <c r="CN3" s="908" t="s">
        <v>132</v>
      </c>
      <c r="CO3" s="912" t="s">
        <v>133</v>
      </c>
      <c r="CP3" s="910" t="s">
        <v>134</v>
      </c>
      <c r="CQ3" s="886" t="s">
        <v>135</v>
      </c>
      <c r="CR3" s="886" t="s">
        <v>136</v>
      </c>
      <c r="CS3" s="886" t="s">
        <v>137</v>
      </c>
      <c r="CT3" s="886" t="s">
        <v>138</v>
      </c>
      <c r="CU3" s="886" t="s">
        <v>139</v>
      </c>
      <c r="CV3" s="886" t="s">
        <v>140</v>
      </c>
      <c r="CW3" s="886" t="s">
        <v>141</v>
      </c>
      <c r="CX3" s="886" t="s">
        <v>142</v>
      </c>
      <c r="CY3" s="886" t="s">
        <v>143</v>
      </c>
      <c r="CZ3" s="886" t="s">
        <v>144</v>
      </c>
      <c r="DA3" s="886" t="s">
        <v>145</v>
      </c>
      <c r="DB3" s="887" t="s">
        <v>146</v>
      </c>
      <c r="DC3" s="888" t="s">
        <v>147</v>
      </c>
      <c r="DD3" s="889" t="s">
        <v>148</v>
      </c>
      <c r="DE3" s="889" t="s">
        <v>149</v>
      </c>
      <c r="DF3" s="889" t="s">
        <v>150</v>
      </c>
      <c r="DG3" s="889" t="s">
        <v>151</v>
      </c>
      <c r="DH3" s="889" t="s">
        <v>152</v>
      </c>
      <c r="DI3" s="889" t="s">
        <v>153</v>
      </c>
      <c r="DJ3" s="889" t="s">
        <v>154</v>
      </c>
      <c r="DK3" s="889" t="s">
        <v>155</v>
      </c>
      <c r="DL3" s="889" t="s">
        <v>156</v>
      </c>
      <c r="DM3" s="889" t="s">
        <v>157</v>
      </c>
      <c r="DN3" s="889" t="s">
        <v>158</v>
      </c>
      <c r="DO3" s="890" t="s">
        <v>159</v>
      </c>
      <c r="DP3" s="891" t="s">
        <v>160</v>
      </c>
      <c r="DQ3" s="892" t="s">
        <v>161</v>
      </c>
      <c r="DR3" s="892" t="s">
        <v>162</v>
      </c>
      <c r="DS3" s="892" t="s">
        <v>163</v>
      </c>
      <c r="DT3" s="892" t="s">
        <v>164</v>
      </c>
      <c r="DU3" s="892" t="s">
        <v>165</v>
      </c>
      <c r="DV3" s="892" t="s">
        <v>166</v>
      </c>
      <c r="DW3" s="892" t="s">
        <v>167</v>
      </c>
      <c r="DX3" s="892" t="s">
        <v>168</v>
      </c>
      <c r="DY3" s="892" t="s">
        <v>169</v>
      </c>
      <c r="DZ3" s="892" t="s">
        <v>170</v>
      </c>
      <c r="EA3" s="892" t="s">
        <v>171</v>
      </c>
      <c r="EB3" s="893" t="s">
        <v>172</v>
      </c>
      <c r="EC3" s="885" t="s">
        <v>173</v>
      </c>
      <c r="ED3" s="886" t="s">
        <v>174</v>
      </c>
      <c r="EE3" s="886" t="s">
        <v>175</v>
      </c>
      <c r="EF3" s="886" t="s">
        <v>176</v>
      </c>
      <c r="EG3" s="886" t="s">
        <v>177</v>
      </c>
      <c r="EH3" s="886" t="s">
        <v>178</v>
      </c>
      <c r="EI3" s="886" t="s">
        <v>179</v>
      </c>
      <c r="EJ3" s="886" t="s">
        <v>180</v>
      </c>
      <c r="EK3" s="886" t="s">
        <v>181</v>
      </c>
      <c r="EL3" s="886" t="s">
        <v>182</v>
      </c>
      <c r="EM3" s="886" t="s">
        <v>183</v>
      </c>
      <c r="EN3" s="886" t="s">
        <v>184</v>
      </c>
      <c r="EO3" s="887" t="s">
        <v>185</v>
      </c>
      <c r="EP3" s="919" t="s">
        <v>186</v>
      </c>
      <c r="EQ3" s="926" t="s">
        <v>187</v>
      </c>
      <c r="ER3" s="923" t="s">
        <v>188</v>
      </c>
      <c r="ES3" s="924" t="s">
        <v>189</v>
      </c>
      <c r="ET3" s="924" t="s">
        <v>190</v>
      </c>
      <c r="EU3" s="924" t="s">
        <v>191</v>
      </c>
      <c r="EV3" s="925" t="s">
        <v>192</v>
      </c>
      <c r="EW3" s="927" t="s">
        <v>193</v>
      </c>
      <c r="EX3" s="928" t="s">
        <v>194</v>
      </c>
      <c r="EY3" s="929" t="s">
        <v>195</v>
      </c>
      <c r="EZ3" s="930" t="s">
        <v>196</v>
      </c>
      <c r="FA3" s="931" t="s">
        <v>197</v>
      </c>
      <c r="FB3" s="935" t="s">
        <v>198</v>
      </c>
      <c r="FC3" s="936" t="s">
        <v>199</v>
      </c>
      <c r="FD3" s="934" t="s">
        <v>200</v>
      </c>
      <c r="FE3" s="932" t="s">
        <v>201</v>
      </c>
      <c r="FF3" s="902" t="s">
        <v>202</v>
      </c>
      <c r="FG3" s="932" t="s">
        <v>203</v>
      </c>
      <c r="FH3" s="902" t="s">
        <v>204</v>
      </c>
      <c r="FI3" s="932" t="s">
        <v>205</v>
      </c>
      <c r="FJ3" s="902" t="s">
        <v>206</v>
      </c>
      <c r="FK3" s="932" t="s">
        <v>207</v>
      </c>
      <c r="FL3" s="902" t="s">
        <v>208</v>
      </c>
      <c r="FM3" s="932" t="s">
        <v>209</v>
      </c>
      <c r="FN3" s="902" t="s">
        <v>210</v>
      </c>
      <c r="FO3" s="932" t="s">
        <v>211</v>
      </c>
      <c r="FP3" s="902" t="s">
        <v>212</v>
      </c>
      <c r="FQ3" s="932" t="s">
        <v>213</v>
      </c>
      <c r="FR3" s="902" t="s">
        <v>214</v>
      </c>
      <c r="FS3" s="932" t="s">
        <v>215</v>
      </c>
      <c r="FT3" s="902" t="s">
        <v>216</v>
      </c>
      <c r="FU3" s="933" t="s">
        <v>217</v>
      </c>
      <c r="FV3" s="938" t="s">
        <v>218</v>
      </c>
      <c r="FW3" s="939" t="s">
        <v>219</v>
      </c>
      <c r="FX3" s="939" t="s">
        <v>220</v>
      </c>
      <c r="FY3" s="939" t="s">
        <v>221</v>
      </c>
      <c r="FZ3" s="939" t="s">
        <v>222</v>
      </c>
      <c r="GA3" s="939" t="s">
        <v>223</v>
      </c>
      <c r="GB3" s="939" t="s">
        <v>224</v>
      </c>
      <c r="GC3" s="939" t="s">
        <v>225</v>
      </c>
      <c r="GD3" s="939" t="s">
        <v>226</v>
      </c>
      <c r="GE3" s="940" t="s">
        <v>227</v>
      </c>
      <c r="GF3" s="941" t="s">
        <v>228</v>
      </c>
      <c r="GG3" s="942" t="s">
        <v>229</v>
      </c>
      <c r="GH3" s="942" t="s">
        <v>230</v>
      </c>
      <c r="GI3" s="942" t="s">
        <v>231</v>
      </c>
      <c r="GJ3" s="943" t="s">
        <v>232</v>
      </c>
      <c r="GK3" s="945" t="s">
        <v>233</v>
      </c>
      <c r="GL3" s="935" t="s">
        <v>234</v>
      </c>
      <c r="GM3" s="935" t="s">
        <v>235</v>
      </c>
      <c r="GN3" s="935" t="s">
        <v>236</v>
      </c>
      <c r="GO3" s="935" t="s">
        <v>237</v>
      </c>
      <c r="GP3" s="935" t="s">
        <v>238</v>
      </c>
      <c r="GQ3" s="935" t="s">
        <v>239</v>
      </c>
      <c r="GR3" s="935" t="s">
        <v>240</v>
      </c>
      <c r="GS3" s="935" t="s">
        <v>241</v>
      </c>
      <c r="GT3" s="935" t="s">
        <v>242</v>
      </c>
      <c r="GU3" s="935" t="s">
        <v>243</v>
      </c>
      <c r="GV3" s="935" t="s">
        <v>244</v>
      </c>
      <c r="GW3" s="935" t="s">
        <v>245</v>
      </c>
      <c r="GX3" s="944" t="s">
        <v>246</v>
      </c>
      <c r="GY3" s="936" t="s">
        <v>247</v>
      </c>
      <c r="GZ3" s="938" t="s">
        <v>248</v>
      </c>
      <c r="HA3" s="939" t="s">
        <v>249</v>
      </c>
      <c r="HB3" s="939" t="s">
        <v>250</v>
      </c>
      <c r="HC3" s="939" t="s">
        <v>251</v>
      </c>
      <c r="HD3" s="939" t="s">
        <v>252</v>
      </c>
      <c r="HE3" s="939" t="s">
        <v>253</v>
      </c>
      <c r="HF3" s="946" t="s">
        <v>254</v>
      </c>
      <c r="HG3" s="951" t="s">
        <v>255</v>
      </c>
      <c r="HH3" s="948" t="s">
        <v>256</v>
      </c>
      <c r="HI3" s="949" t="s">
        <v>257</v>
      </c>
      <c r="HJ3" s="949" t="s">
        <v>258</v>
      </c>
      <c r="HK3" s="949" t="s">
        <v>259</v>
      </c>
      <c r="HL3" s="949" t="s">
        <v>260</v>
      </c>
      <c r="HM3" s="949" t="s">
        <v>261</v>
      </c>
      <c r="HN3" s="949" t="s">
        <v>262</v>
      </c>
      <c r="HO3" s="949" t="s">
        <v>263</v>
      </c>
      <c r="HP3" s="949" t="s">
        <v>264</v>
      </c>
      <c r="HQ3" s="949" t="s">
        <v>265</v>
      </c>
      <c r="HR3" s="949" t="s">
        <v>266</v>
      </c>
      <c r="HS3" s="949" t="s">
        <v>267</v>
      </c>
      <c r="HT3" s="950" t="s">
        <v>268</v>
      </c>
      <c r="HU3" s="955" t="s">
        <v>269</v>
      </c>
      <c r="HV3" s="956" t="s">
        <v>270</v>
      </c>
      <c r="HW3" s="957" t="s">
        <v>271</v>
      </c>
      <c r="HX3" s="954" t="s">
        <v>272</v>
      </c>
      <c r="HY3" s="959" t="s">
        <v>41</v>
      </c>
    </row>
    <row r="4" spans="1:233" ht="39.950000000000003" customHeight="1">
      <c r="A4" s="961" t="s">
        <v>273</v>
      </c>
      <c r="B4" s="85"/>
      <c r="C4" s="72" t="s">
        <v>395</v>
      </c>
      <c r="D4" s="72" t="s">
        <v>396</v>
      </c>
      <c r="E4" s="107"/>
      <c r="F4" s="72" t="s">
        <v>395</v>
      </c>
      <c r="G4" s="72" t="s">
        <v>397</v>
      </c>
      <c r="H4" s="72" t="s">
        <v>395</v>
      </c>
      <c r="I4" s="72" t="s">
        <v>398</v>
      </c>
      <c r="J4" s="72" t="s">
        <v>399</v>
      </c>
      <c r="K4" s="72" t="s">
        <v>400</v>
      </c>
      <c r="L4" s="72" t="s">
        <v>399</v>
      </c>
      <c r="M4" s="72" t="s">
        <v>400</v>
      </c>
      <c r="N4" s="72" t="s">
        <v>395</v>
      </c>
      <c r="O4" s="72" t="s">
        <v>401</v>
      </c>
      <c r="P4" s="72" t="s">
        <v>395</v>
      </c>
      <c r="Q4" s="72" t="s">
        <v>402</v>
      </c>
      <c r="R4" s="72" t="s">
        <v>395</v>
      </c>
      <c r="S4" s="72" t="s">
        <v>403</v>
      </c>
      <c r="T4" s="72" t="s">
        <v>399</v>
      </c>
      <c r="U4" s="72" t="s">
        <v>400</v>
      </c>
      <c r="V4" s="72" t="s">
        <v>400</v>
      </c>
      <c r="W4" s="72" t="s">
        <v>400</v>
      </c>
      <c r="X4" s="72" t="s">
        <v>404</v>
      </c>
      <c r="Y4" s="72" t="s">
        <v>399</v>
      </c>
      <c r="Z4" s="72" t="s">
        <v>405</v>
      </c>
      <c r="AA4" s="72" t="s">
        <v>406</v>
      </c>
      <c r="AB4" s="903" t="s">
        <v>406</v>
      </c>
      <c r="AC4" s="86"/>
      <c r="AD4" s="73" t="s">
        <v>407</v>
      </c>
      <c r="AE4" s="73" t="s">
        <v>408</v>
      </c>
      <c r="AF4" s="855" t="s">
        <v>406</v>
      </c>
      <c r="AG4" s="854" t="s">
        <v>406</v>
      </c>
      <c r="AH4" s="854" t="s">
        <v>406</v>
      </c>
      <c r="AI4" s="854" t="s">
        <v>399</v>
      </c>
      <c r="AJ4" s="74" t="s">
        <v>405</v>
      </c>
      <c r="AK4" s="74" t="s">
        <v>405</v>
      </c>
      <c r="AL4" s="73" t="s">
        <v>405</v>
      </c>
      <c r="AM4" s="73" t="s">
        <v>400</v>
      </c>
      <c r="AN4" s="73" t="s">
        <v>400</v>
      </c>
      <c r="AO4" s="74" t="s">
        <v>405</v>
      </c>
      <c r="AP4" s="73" t="s">
        <v>405</v>
      </c>
      <c r="AQ4" s="73" t="s">
        <v>400</v>
      </c>
      <c r="AR4" s="73" t="s">
        <v>400</v>
      </c>
      <c r="AS4" s="74" t="s">
        <v>405</v>
      </c>
      <c r="AT4" s="73" t="s">
        <v>400</v>
      </c>
      <c r="AU4" s="73" t="s">
        <v>405</v>
      </c>
      <c r="AV4" s="73" t="s">
        <v>405</v>
      </c>
      <c r="AW4" s="73" t="s">
        <v>405</v>
      </c>
      <c r="AX4" s="74" t="s">
        <v>405</v>
      </c>
      <c r="AY4" s="89">
        <v>2012</v>
      </c>
      <c r="AZ4" s="74" t="s">
        <v>400</v>
      </c>
      <c r="BA4" s="73" t="s">
        <v>409</v>
      </c>
      <c r="BB4" s="73" t="s">
        <v>405</v>
      </c>
      <c r="BC4" s="74" t="s">
        <v>405</v>
      </c>
      <c r="BD4" s="74" t="s">
        <v>405</v>
      </c>
      <c r="BE4" s="89">
        <v>2012</v>
      </c>
      <c r="BF4" s="74" t="s">
        <v>400</v>
      </c>
      <c r="BG4" s="73" t="s">
        <v>400</v>
      </c>
      <c r="BH4" s="763" t="s">
        <v>405</v>
      </c>
      <c r="BI4" s="73" t="s">
        <v>400</v>
      </c>
      <c r="BJ4" s="75"/>
      <c r="BK4" s="73" t="s">
        <v>395</v>
      </c>
      <c r="BL4" s="74" t="s">
        <v>410</v>
      </c>
      <c r="BM4" s="74" t="s">
        <v>405</v>
      </c>
      <c r="BN4" s="74" t="s">
        <v>405</v>
      </c>
      <c r="BO4" s="74" t="s">
        <v>400</v>
      </c>
      <c r="BP4" s="73" t="s">
        <v>400</v>
      </c>
      <c r="BQ4" s="73" t="s">
        <v>405</v>
      </c>
      <c r="BR4" s="74" t="s">
        <v>400</v>
      </c>
      <c r="BS4" s="89">
        <v>2012</v>
      </c>
      <c r="BT4" s="89" t="s">
        <v>400</v>
      </c>
      <c r="BU4" s="74" t="s">
        <v>400</v>
      </c>
      <c r="BV4" s="73" t="s">
        <v>405</v>
      </c>
      <c r="BW4" s="74" t="s">
        <v>400</v>
      </c>
      <c r="BX4" s="73">
        <v>2012</v>
      </c>
      <c r="BY4" s="74" t="s">
        <v>400</v>
      </c>
      <c r="BZ4" s="74" t="s">
        <v>400</v>
      </c>
      <c r="CA4" s="763" t="s">
        <v>405</v>
      </c>
      <c r="CB4" s="74" t="s">
        <v>400</v>
      </c>
      <c r="CC4" s="76" t="s">
        <v>405</v>
      </c>
      <c r="CD4" s="73"/>
      <c r="CE4" s="76" t="s">
        <v>405</v>
      </c>
      <c r="CF4" s="73"/>
      <c r="CG4" s="76" t="s">
        <v>405</v>
      </c>
      <c r="CH4" s="73"/>
      <c r="CI4" s="73" t="s">
        <v>400</v>
      </c>
      <c r="CJ4" s="73"/>
      <c r="CK4" s="73" t="s">
        <v>405</v>
      </c>
      <c r="CL4" s="73" t="s">
        <v>405</v>
      </c>
      <c r="CM4" s="73" t="s">
        <v>405</v>
      </c>
      <c r="CN4" s="909" t="s">
        <v>400</v>
      </c>
      <c r="CO4" s="106"/>
      <c r="CP4" s="77"/>
      <c r="CQ4" s="78" t="s">
        <v>395</v>
      </c>
      <c r="CR4" s="78" t="s">
        <v>395</v>
      </c>
      <c r="CS4" s="78" t="s">
        <v>395</v>
      </c>
      <c r="CT4" s="78" t="s">
        <v>399</v>
      </c>
      <c r="CU4" s="78" t="s">
        <v>395</v>
      </c>
      <c r="CV4" s="78" t="s">
        <v>395</v>
      </c>
      <c r="CW4" s="78" t="s">
        <v>399</v>
      </c>
      <c r="CX4" s="78" t="s">
        <v>399</v>
      </c>
      <c r="CY4" s="78" t="s">
        <v>399</v>
      </c>
      <c r="CZ4" s="78" t="s">
        <v>395</v>
      </c>
      <c r="DA4" s="78" t="s">
        <v>399</v>
      </c>
      <c r="DB4" s="78" t="s">
        <v>399</v>
      </c>
      <c r="DC4" s="77"/>
      <c r="DD4" s="78" t="s">
        <v>395</v>
      </c>
      <c r="DE4" s="78" t="s">
        <v>395</v>
      </c>
      <c r="DF4" s="78" t="s">
        <v>395</v>
      </c>
      <c r="DG4" s="78" t="s">
        <v>399</v>
      </c>
      <c r="DH4" s="78" t="s">
        <v>395</v>
      </c>
      <c r="DI4" s="78" t="s">
        <v>395</v>
      </c>
      <c r="DJ4" s="78" t="s">
        <v>399</v>
      </c>
      <c r="DK4" s="78" t="s">
        <v>399</v>
      </c>
      <c r="DL4" s="78" t="s">
        <v>399</v>
      </c>
      <c r="DM4" s="78" t="s">
        <v>395</v>
      </c>
      <c r="DN4" s="78" t="s">
        <v>399</v>
      </c>
      <c r="DO4" s="78" t="s">
        <v>399</v>
      </c>
      <c r="DP4" s="79"/>
      <c r="DQ4" s="78" t="s">
        <v>395</v>
      </c>
      <c r="DR4" s="78" t="s">
        <v>395</v>
      </c>
      <c r="DS4" s="78" t="s">
        <v>395</v>
      </c>
      <c r="DT4" s="78" t="s">
        <v>399</v>
      </c>
      <c r="DU4" s="78" t="s">
        <v>395</v>
      </c>
      <c r="DV4" s="78" t="s">
        <v>395</v>
      </c>
      <c r="DW4" s="78" t="s">
        <v>399</v>
      </c>
      <c r="DX4" s="78" t="s">
        <v>399</v>
      </c>
      <c r="DY4" s="78" t="s">
        <v>399</v>
      </c>
      <c r="DZ4" s="78" t="s">
        <v>395</v>
      </c>
      <c r="EA4" s="78" t="s">
        <v>399</v>
      </c>
      <c r="EB4" s="78" t="s">
        <v>399</v>
      </c>
      <c r="EC4" s="79"/>
      <c r="ED4" s="78" t="s">
        <v>395</v>
      </c>
      <c r="EE4" s="78" t="s">
        <v>399</v>
      </c>
      <c r="EF4" s="78" t="s">
        <v>395</v>
      </c>
      <c r="EG4" s="78" t="s">
        <v>399</v>
      </c>
      <c r="EH4" s="78" t="s">
        <v>399</v>
      </c>
      <c r="EI4" s="78" t="s">
        <v>395</v>
      </c>
      <c r="EJ4" s="78" t="s">
        <v>399</v>
      </c>
      <c r="EK4" s="78" t="s">
        <v>399</v>
      </c>
      <c r="EL4" s="78" t="s">
        <v>399</v>
      </c>
      <c r="EM4" s="78" t="s">
        <v>399</v>
      </c>
      <c r="EN4" s="78" t="s">
        <v>399</v>
      </c>
      <c r="EO4" s="78" t="s">
        <v>399</v>
      </c>
      <c r="EP4" s="920" t="s">
        <v>400</v>
      </c>
      <c r="EQ4" s="80"/>
      <c r="ER4" s="81" t="s">
        <v>399</v>
      </c>
      <c r="ES4" s="81" t="s">
        <v>400</v>
      </c>
      <c r="ET4" s="81" t="s">
        <v>400</v>
      </c>
      <c r="EU4" s="81" t="s">
        <v>400</v>
      </c>
      <c r="EV4" s="81" t="s">
        <v>400</v>
      </c>
      <c r="EW4" s="81" t="s">
        <v>395</v>
      </c>
      <c r="EX4" s="81" t="s">
        <v>411</v>
      </c>
      <c r="EY4" s="81" t="s">
        <v>412</v>
      </c>
      <c r="EZ4" s="81" t="s">
        <v>399</v>
      </c>
      <c r="FA4" s="81" t="s">
        <v>406</v>
      </c>
      <c r="FB4" s="81" t="s">
        <v>395</v>
      </c>
      <c r="FC4" s="81" t="s">
        <v>413</v>
      </c>
      <c r="FD4" s="276"/>
      <c r="FE4" s="81" t="s">
        <v>414</v>
      </c>
      <c r="FF4" s="81" t="s">
        <v>405</v>
      </c>
      <c r="FG4" s="81" t="s">
        <v>414</v>
      </c>
      <c r="FH4" s="81" t="s">
        <v>405</v>
      </c>
      <c r="FI4" s="81" t="s">
        <v>406</v>
      </c>
      <c r="FJ4" s="81" t="s">
        <v>406</v>
      </c>
      <c r="FK4" s="81" t="s">
        <v>415</v>
      </c>
      <c r="FL4" s="81" t="s">
        <v>406</v>
      </c>
      <c r="FM4" s="81" t="s">
        <v>414</v>
      </c>
      <c r="FN4" s="81" t="s">
        <v>405</v>
      </c>
      <c r="FO4" s="81" t="s">
        <v>406</v>
      </c>
      <c r="FP4" s="81" t="s">
        <v>406</v>
      </c>
      <c r="FQ4" s="81" t="s">
        <v>405</v>
      </c>
      <c r="FR4" s="81" t="s">
        <v>405</v>
      </c>
      <c r="FS4" s="81" t="s">
        <v>406</v>
      </c>
      <c r="FT4" s="81" t="s">
        <v>406</v>
      </c>
      <c r="FU4" s="81" t="s">
        <v>400</v>
      </c>
      <c r="FV4" s="82"/>
      <c r="FW4" s="81" t="s">
        <v>399</v>
      </c>
      <c r="FX4" s="81" t="s">
        <v>400</v>
      </c>
      <c r="FY4" s="81" t="s">
        <v>400</v>
      </c>
      <c r="FZ4" s="81" t="s">
        <v>399</v>
      </c>
      <c r="GA4" s="81" t="s">
        <v>400</v>
      </c>
      <c r="GB4" s="81" t="s">
        <v>400</v>
      </c>
      <c r="GC4" s="81" t="s">
        <v>399</v>
      </c>
      <c r="GD4" s="81" t="s">
        <v>400</v>
      </c>
      <c r="GE4" s="81" t="s">
        <v>400</v>
      </c>
      <c r="GF4" s="82"/>
      <c r="GG4" s="81" t="s">
        <v>399</v>
      </c>
      <c r="GH4" s="81" t="s">
        <v>399</v>
      </c>
      <c r="GI4" s="81" t="s">
        <v>406</v>
      </c>
      <c r="GJ4" s="81" t="s">
        <v>406</v>
      </c>
      <c r="GK4" s="82"/>
      <c r="GL4" s="81" t="s">
        <v>395</v>
      </c>
      <c r="GM4" s="81" t="s">
        <v>395</v>
      </c>
      <c r="GN4" s="81" t="s">
        <v>395</v>
      </c>
      <c r="GO4" s="81" t="s">
        <v>399</v>
      </c>
      <c r="GP4" s="81" t="s">
        <v>395</v>
      </c>
      <c r="GQ4" s="81" t="s">
        <v>395</v>
      </c>
      <c r="GR4" s="81" t="s">
        <v>399</v>
      </c>
      <c r="GS4" s="81" t="s">
        <v>399</v>
      </c>
      <c r="GT4" s="81" t="s">
        <v>399</v>
      </c>
      <c r="GU4" s="81" t="s">
        <v>399</v>
      </c>
      <c r="GV4" s="81" t="s">
        <v>406</v>
      </c>
      <c r="GW4" s="81" t="s">
        <v>416</v>
      </c>
      <c r="GX4" s="81" t="s">
        <v>417</v>
      </c>
      <c r="GY4" s="81" t="s">
        <v>418</v>
      </c>
      <c r="GZ4" s="82"/>
      <c r="HA4" s="81">
        <v>2008</v>
      </c>
      <c r="HB4" s="81" t="s">
        <v>395</v>
      </c>
      <c r="HC4" s="81" t="s">
        <v>399</v>
      </c>
      <c r="HD4" s="81" t="s">
        <v>395</v>
      </c>
      <c r="HE4" s="81" t="s">
        <v>399</v>
      </c>
      <c r="HF4" s="937" t="s">
        <v>400</v>
      </c>
      <c r="HG4" s="90"/>
      <c r="HH4" s="947" t="s">
        <v>405</v>
      </c>
      <c r="HI4" s="84"/>
      <c r="HJ4" s="83" t="s">
        <v>405</v>
      </c>
      <c r="HK4" s="83" t="s">
        <v>405</v>
      </c>
      <c r="HL4" s="83" t="s">
        <v>405</v>
      </c>
      <c r="HM4" s="83" t="s">
        <v>406</v>
      </c>
      <c r="HN4" s="83" t="s">
        <v>405</v>
      </c>
      <c r="HO4" s="83" t="s">
        <v>405</v>
      </c>
      <c r="HP4" s="83" t="s">
        <v>406</v>
      </c>
      <c r="HQ4" s="83" t="s">
        <v>406</v>
      </c>
      <c r="HR4" s="83" t="s">
        <v>406</v>
      </c>
      <c r="HS4" s="83" t="s">
        <v>406</v>
      </c>
      <c r="HT4" s="83" t="s">
        <v>406</v>
      </c>
      <c r="HU4" s="84"/>
      <c r="HV4" s="83" t="s">
        <v>399</v>
      </c>
      <c r="HW4" s="83" t="s">
        <v>399</v>
      </c>
      <c r="HX4" s="901" t="s">
        <v>419</v>
      </c>
      <c r="HY4" s="765" t="s">
        <v>274</v>
      </c>
    </row>
    <row r="5" spans="1:233" ht="39.950000000000003" customHeight="1">
      <c r="A5" s="961" t="s">
        <v>275</v>
      </c>
      <c r="B5" s="85"/>
      <c r="C5" s="72" t="s">
        <v>395</v>
      </c>
      <c r="D5" s="72" t="s">
        <v>420</v>
      </c>
      <c r="E5" s="107"/>
      <c r="F5" s="72" t="s">
        <v>395</v>
      </c>
      <c r="G5" s="72" t="s">
        <v>421</v>
      </c>
      <c r="H5" s="72" t="s">
        <v>395</v>
      </c>
      <c r="I5" s="72" t="s">
        <v>422</v>
      </c>
      <c r="J5" s="72" t="s">
        <v>395</v>
      </c>
      <c r="K5" s="72" t="s">
        <v>423</v>
      </c>
      <c r="L5" s="72" t="s">
        <v>395</v>
      </c>
      <c r="M5" s="72" t="s">
        <v>424</v>
      </c>
      <c r="N5" s="72" t="s">
        <v>395</v>
      </c>
      <c r="O5" s="72" t="s">
        <v>425</v>
      </c>
      <c r="P5" s="72" t="s">
        <v>395</v>
      </c>
      <c r="Q5" s="72" t="s">
        <v>426</v>
      </c>
      <c r="R5" s="72" t="s">
        <v>406</v>
      </c>
      <c r="S5" s="72" t="s">
        <v>400</v>
      </c>
      <c r="T5" s="72" t="s">
        <v>405</v>
      </c>
      <c r="U5" s="72" t="s">
        <v>400</v>
      </c>
      <c r="V5" s="72" t="s">
        <v>395</v>
      </c>
      <c r="W5" s="72" t="s">
        <v>427</v>
      </c>
      <c r="X5" s="72" t="s">
        <v>405</v>
      </c>
      <c r="Y5" s="72" t="s">
        <v>395</v>
      </c>
      <c r="Z5" s="72" t="s">
        <v>395</v>
      </c>
      <c r="AA5" s="72" t="s">
        <v>428</v>
      </c>
      <c r="AB5" s="903" t="s">
        <v>429</v>
      </c>
      <c r="AC5" s="86"/>
      <c r="AD5" s="73" t="s">
        <v>430</v>
      </c>
      <c r="AE5" s="73" t="s">
        <v>431</v>
      </c>
      <c r="AF5" s="371">
        <v>43824.94</v>
      </c>
      <c r="AG5" s="109" t="s">
        <v>432</v>
      </c>
      <c r="AH5" s="109" t="s">
        <v>433</v>
      </c>
      <c r="AI5" s="109" t="s">
        <v>395</v>
      </c>
      <c r="AJ5" s="74" t="s">
        <v>395</v>
      </c>
      <c r="AK5" s="74">
        <v>43824.94</v>
      </c>
      <c r="AL5" s="73" t="s">
        <v>434</v>
      </c>
      <c r="AM5" s="73" t="s">
        <v>435</v>
      </c>
      <c r="AN5" s="73" t="s">
        <v>400</v>
      </c>
      <c r="AO5" s="74">
        <v>0</v>
      </c>
      <c r="AP5" s="73" t="s">
        <v>434</v>
      </c>
      <c r="AQ5" s="73" t="s">
        <v>400</v>
      </c>
      <c r="AR5" s="73" t="s">
        <v>400</v>
      </c>
      <c r="AS5" s="74">
        <v>43824.94</v>
      </c>
      <c r="AT5" s="73" t="s">
        <v>400</v>
      </c>
      <c r="AU5" s="73" t="s">
        <v>395</v>
      </c>
      <c r="AV5" s="73" t="s">
        <v>405</v>
      </c>
      <c r="AW5" s="73" t="s">
        <v>405</v>
      </c>
      <c r="AX5" s="74" t="s">
        <v>405</v>
      </c>
      <c r="AY5" s="74" t="s">
        <v>405</v>
      </c>
      <c r="AZ5" s="74" t="s">
        <v>400</v>
      </c>
      <c r="BA5" s="73" t="s">
        <v>400</v>
      </c>
      <c r="BB5" s="73" t="s">
        <v>405</v>
      </c>
      <c r="BC5" s="74" t="s">
        <v>405</v>
      </c>
      <c r="BD5" s="74" t="s">
        <v>405</v>
      </c>
      <c r="BE5" s="74" t="s">
        <v>405</v>
      </c>
      <c r="BF5" s="74" t="s">
        <v>400</v>
      </c>
      <c r="BG5" s="73" t="s">
        <v>400</v>
      </c>
      <c r="BH5" s="763" t="s">
        <v>405</v>
      </c>
      <c r="BI5" s="73" t="s">
        <v>400</v>
      </c>
      <c r="BJ5" s="75"/>
      <c r="BK5" s="73" t="s">
        <v>399</v>
      </c>
      <c r="BL5" s="74" t="s">
        <v>406</v>
      </c>
      <c r="BM5" s="74">
        <v>0</v>
      </c>
      <c r="BN5" s="74" t="s">
        <v>405</v>
      </c>
      <c r="BO5" s="74" t="s">
        <v>400</v>
      </c>
      <c r="BP5" s="73" t="s">
        <v>400</v>
      </c>
      <c r="BQ5" s="73" t="s">
        <v>399</v>
      </c>
      <c r="BR5" s="74">
        <v>0</v>
      </c>
      <c r="BS5" s="74" t="s">
        <v>405</v>
      </c>
      <c r="BT5" s="89" t="s">
        <v>400</v>
      </c>
      <c r="BU5" s="74" t="s">
        <v>400</v>
      </c>
      <c r="BV5" s="73" t="s">
        <v>399</v>
      </c>
      <c r="BW5" s="74">
        <v>0</v>
      </c>
      <c r="BX5" s="73" t="s">
        <v>405</v>
      </c>
      <c r="BY5" s="74" t="s">
        <v>400</v>
      </c>
      <c r="BZ5" s="74" t="s">
        <v>400</v>
      </c>
      <c r="CA5" s="763">
        <v>0</v>
      </c>
      <c r="CB5" s="74" t="s">
        <v>400</v>
      </c>
      <c r="CC5" s="76">
        <v>1</v>
      </c>
      <c r="CD5" s="847" t="s">
        <v>436</v>
      </c>
      <c r="CE5" s="76" t="s">
        <v>405</v>
      </c>
      <c r="CF5" s="73"/>
      <c r="CG5" s="76" t="s">
        <v>405</v>
      </c>
      <c r="CH5" s="73"/>
      <c r="CI5" s="73" t="s">
        <v>400</v>
      </c>
      <c r="CJ5" s="73"/>
      <c r="CK5" s="73" t="s">
        <v>437</v>
      </c>
      <c r="CL5" s="73" t="s">
        <v>405</v>
      </c>
      <c r="CM5" s="73" t="s">
        <v>395</v>
      </c>
      <c r="CN5" s="909" t="s">
        <v>400</v>
      </c>
      <c r="CO5" s="106"/>
      <c r="CP5" s="77"/>
      <c r="CQ5" s="78" t="s">
        <v>395</v>
      </c>
      <c r="CR5" s="78" t="s">
        <v>395</v>
      </c>
      <c r="CS5" s="78" t="s">
        <v>395</v>
      </c>
      <c r="CT5" s="78" t="s">
        <v>395</v>
      </c>
      <c r="CU5" s="78" t="s">
        <v>395</v>
      </c>
      <c r="CV5" s="78" t="s">
        <v>395</v>
      </c>
      <c r="CW5" s="78" t="s">
        <v>399</v>
      </c>
      <c r="CX5" s="78" t="s">
        <v>395</v>
      </c>
      <c r="CY5" s="78" t="s">
        <v>405</v>
      </c>
      <c r="CZ5" s="78" t="s">
        <v>395</v>
      </c>
      <c r="DA5" s="78" t="s">
        <v>399</v>
      </c>
      <c r="DB5" s="78" t="s">
        <v>400</v>
      </c>
      <c r="DC5" s="77"/>
      <c r="DD5" s="78" t="s">
        <v>395</v>
      </c>
      <c r="DE5" s="78" t="s">
        <v>395</v>
      </c>
      <c r="DF5" s="78" t="s">
        <v>395</v>
      </c>
      <c r="DG5" s="78" t="s">
        <v>399</v>
      </c>
      <c r="DH5" s="78" t="s">
        <v>395</v>
      </c>
      <c r="DI5" s="78" t="s">
        <v>395</v>
      </c>
      <c r="DJ5" s="78" t="s">
        <v>399</v>
      </c>
      <c r="DK5" s="78" t="s">
        <v>399</v>
      </c>
      <c r="DL5" s="78" t="s">
        <v>405</v>
      </c>
      <c r="DM5" s="78" t="s">
        <v>395</v>
      </c>
      <c r="DN5" s="78" t="s">
        <v>399</v>
      </c>
      <c r="DO5" s="78" t="s">
        <v>400</v>
      </c>
      <c r="DP5" s="79"/>
      <c r="DQ5" s="78" t="s">
        <v>395</v>
      </c>
      <c r="DR5" s="78" t="s">
        <v>395</v>
      </c>
      <c r="DS5" s="78" t="s">
        <v>395</v>
      </c>
      <c r="DT5" s="78" t="s">
        <v>399</v>
      </c>
      <c r="DU5" s="78" t="s">
        <v>395</v>
      </c>
      <c r="DV5" s="78" t="s">
        <v>395</v>
      </c>
      <c r="DW5" s="78" t="s">
        <v>399</v>
      </c>
      <c r="DX5" s="78" t="s">
        <v>395</v>
      </c>
      <c r="DY5" s="78" t="s">
        <v>399</v>
      </c>
      <c r="DZ5" s="78" t="s">
        <v>399</v>
      </c>
      <c r="EA5" s="78" t="s">
        <v>395</v>
      </c>
      <c r="EB5" s="78" t="s">
        <v>400</v>
      </c>
      <c r="EC5" s="79"/>
      <c r="ED5" s="78" t="s">
        <v>395</v>
      </c>
      <c r="EE5" s="78" t="s">
        <v>395</v>
      </c>
      <c r="EF5" s="78" t="s">
        <v>395</v>
      </c>
      <c r="EG5" s="78" t="s">
        <v>399</v>
      </c>
      <c r="EH5" s="78" t="s">
        <v>399</v>
      </c>
      <c r="EI5" s="78" t="s">
        <v>395</v>
      </c>
      <c r="EJ5" s="78" t="s">
        <v>399</v>
      </c>
      <c r="EK5" s="78" t="s">
        <v>395</v>
      </c>
      <c r="EL5" s="78" t="s">
        <v>399</v>
      </c>
      <c r="EM5" s="78" t="s">
        <v>399</v>
      </c>
      <c r="EN5" s="78" t="s">
        <v>399</v>
      </c>
      <c r="EO5" s="78" t="s">
        <v>400</v>
      </c>
      <c r="EP5" s="920" t="s">
        <v>400</v>
      </c>
      <c r="EQ5" s="80"/>
      <c r="ER5" s="81" t="s">
        <v>395</v>
      </c>
      <c r="ES5" s="81" t="s">
        <v>438</v>
      </c>
      <c r="ET5" s="81" t="s">
        <v>439</v>
      </c>
      <c r="EU5" s="81" t="s">
        <v>395</v>
      </c>
      <c r="EV5" s="81" t="s">
        <v>395</v>
      </c>
      <c r="EW5" s="81" t="s">
        <v>395</v>
      </c>
      <c r="EX5" s="81" t="s">
        <v>440</v>
      </c>
      <c r="EY5" s="81" t="s">
        <v>405</v>
      </c>
      <c r="EZ5" s="81" t="s">
        <v>405</v>
      </c>
      <c r="FA5" s="81" t="s">
        <v>405</v>
      </c>
      <c r="FB5" s="81" t="s">
        <v>405</v>
      </c>
      <c r="FC5" s="81" t="s">
        <v>405</v>
      </c>
      <c r="FD5" s="276"/>
      <c r="FE5" s="81" t="s">
        <v>441</v>
      </c>
      <c r="FF5" s="81" t="s">
        <v>442</v>
      </c>
      <c r="FG5" s="81" t="s">
        <v>441</v>
      </c>
      <c r="FH5" s="81" t="s">
        <v>442</v>
      </c>
      <c r="FI5" s="81" t="s">
        <v>406</v>
      </c>
      <c r="FJ5" s="81" t="s">
        <v>405</v>
      </c>
      <c r="FK5" s="81" t="s">
        <v>415</v>
      </c>
      <c r="FL5" s="81" t="s">
        <v>415</v>
      </c>
      <c r="FM5" s="81" t="s">
        <v>441</v>
      </c>
      <c r="FN5" s="81" t="s">
        <v>442</v>
      </c>
      <c r="FO5" s="81" t="s">
        <v>406</v>
      </c>
      <c r="FP5" s="81" t="s">
        <v>442</v>
      </c>
      <c r="FQ5" s="81" t="s">
        <v>415</v>
      </c>
      <c r="FR5" s="81" t="s">
        <v>415</v>
      </c>
      <c r="FS5" s="81" t="s">
        <v>406</v>
      </c>
      <c r="FT5" s="81" t="s">
        <v>406</v>
      </c>
      <c r="FU5" s="81" t="s">
        <v>400</v>
      </c>
      <c r="FV5" s="87"/>
      <c r="FW5" s="81" t="s">
        <v>399</v>
      </c>
      <c r="FX5" s="81" t="s">
        <v>400</v>
      </c>
      <c r="FY5" s="81" t="s">
        <v>400</v>
      </c>
      <c r="FZ5" s="81" t="s">
        <v>399</v>
      </c>
      <c r="GA5" s="81" t="s">
        <v>400</v>
      </c>
      <c r="GB5" s="81" t="s">
        <v>400</v>
      </c>
      <c r="GC5" s="81" t="s">
        <v>399</v>
      </c>
      <c r="GD5" s="81" t="s">
        <v>400</v>
      </c>
      <c r="GE5" s="81" t="s">
        <v>400</v>
      </c>
      <c r="GF5" s="82"/>
      <c r="GG5" s="81" t="s">
        <v>399</v>
      </c>
      <c r="GH5" s="81" t="s">
        <v>399</v>
      </c>
      <c r="GI5" s="81" t="s">
        <v>406</v>
      </c>
      <c r="GJ5" s="81" t="s">
        <v>406</v>
      </c>
      <c r="GK5" s="82"/>
      <c r="GL5" s="81" t="s">
        <v>399</v>
      </c>
      <c r="GM5" s="81" t="s">
        <v>399</v>
      </c>
      <c r="GN5" s="81" t="s">
        <v>399</v>
      </c>
      <c r="GO5" s="81" t="s">
        <v>399</v>
      </c>
      <c r="GP5" s="81" t="s">
        <v>399</v>
      </c>
      <c r="GQ5" s="81" t="s">
        <v>399</v>
      </c>
      <c r="GR5" s="81" t="s">
        <v>399</v>
      </c>
      <c r="GS5" s="81" t="s">
        <v>399</v>
      </c>
      <c r="GT5" s="81" t="s">
        <v>399</v>
      </c>
      <c r="GU5" s="81" t="s">
        <v>399</v>
      </c>
      <c r="GV5" s="81" t="s">
        <v>406</v>
      </c>
      <c r="GW5" s="81" t="s">
        <v>405</v>
      </c>
      <c r="GX5" s="81" t="s">
        <v>405</v>
      </c>
      <c r="GY5" s="81" t="s">
        <v>400</v>
      </c>
      <c r="GZ5" s="82"/>
      <c r="HA5" s="81">
        <v>2008</v>
      </c>
      <c r="HB5" s="81" t="s">
        <v>399</v>
      </c>
      <c r="HC5" s="81" t="s">
        <v>399</v>
      </c>
      <c r="HD5" s="81" t="s">
        <v>399</v>
      </c>
      <c r="HE5" s="81" t="s">
        <v>399</v>
      </c>
      <c r="HF5" s="937" t="s">
        <v>400</v>
      </c>
      <c r="HG5" s="90"/>
      <c r="HH5" s="947" t="s">
        <v>399</v>
      </c>
      <c r="HI5" s="84"/>
      <c r="HJ5" s="83" t="s">
        <v>399</v>
      </c>
      <c r="HK5" s="83" t="s">
        <v>399</v>
      </c>
      <c r="HL5" s="83" t="s">
        <v>399</v>
      </c>
      <c r="HM5" s="83" t="s">
        <v>406</v>
      </c>
      <c r="HN5" s="83" t="s">
        <v>399</v>
      </c>
      <c r="HO5" s="83" t="s">
        <v>399</v>
      </c>
      <c r="HP5" s="83" t="s">
        <v>406</v>
      </c>
      <c r="HQ5" s="83" t="s">
        <v>406</v>
      </c>
      <c r="HR5" s="83" t="s">
        <v>406</v>
      </c>
      <c r="HS5" s="83" t="s">
        <v>405</v>
      </c>
      <c r="HT5" s="83" t="s">
        <v>443</v>
      </c>
      <c r="HU5" s="84"/>
      <c r="HV5" s="83" t="s">
        <v>395</v>
      </c>
      <c r="HW5" s="83" t="s">
        <v>399</v>
      </c>
      <c r="HX5" s="88" t="s">
        <v>444</v>
      </c>
      <c r="HY5" s="765" t="s">
        <v>274</v>
      </c>
    </row>
    <row r="6" spans="1:233" ht="39.950000000000003" customHeight="1">
      <c r="A6" s="961" t="s">
        <v>276</v>
      </c>
      <c r="B6" s="85"/>
      <c r="C6" s="72" t="s">
        <v>399</v>
      </c>
      <c r="D6" s="72" t="s">
        <v>406</v>
      </c>
      <c r="E6" s="107"/>
      <c r="F6" s="72" t="s">
        <v>406</v>
      </c>
      <c r="G6" s="72" t="s">
        <v>400</v>
      </c>
      <c r="H6" s="72" t="s">
        <v>406</v>
      </c>
      <c r="I6" s="72" t="s">
        <v>400</v>
      </c>
      <c r="J6" s="72" t="s">
        <v>406</v>
      </c>
      <c r="K6" s="72" t="s">
        <v>400</v>
      </c>
      <c r="L6" s="72" t="s">
        <v>406</v>
      </c>
      <c r="M6" s="72" t="s">
        <v>400</v>
      </c>
      <c r="N6" s="72" t="s">
        <v>406</v>
      </c>
      <c r="O6" s="72" t="s">
        <v>400</v>
      </c>
      <c r="P6" s="72" t="s">
        <v>406</v>
      </c>
      <c r="Q6" s="72" t="s">
        <v>400</v>
      </c>
      <c r="R6" s="72" t="s">
        <v>406</v>
      </c>
      <c r="S6" s="72" t="s">
        <v>400</v>
      </c>
      <c r="T6" s="72" t="s">
        <v>406</v>
      </c>
      <c r="U6" s="72" t="s">
        <v>400</v>
      </c>
      <c r="V6" s="72" t="s">
        <v>406</v>
      </c>
      <c r="W6" s="72" t="s">
        <v>400</v>
      </c>
      <c r="X6" s="72" t="s">
        <v>406</v>
      </c>
      <c r="Y6" s="72" t="s">
        <v>406</v>
      </c>
      <c r="Z6" s="72" t="s">
        <v>399</v>
      </c>
      <c r="AA6" s="72" t="s">
        <v>406</v>
      </c>
      <c r="AB6" s="903" t="s">
        <v>406</v>
      </c>
      <c r="AC6" s="86"/>
      <c r="AD6" s="73" t="s">
        <v>430</v>
      </c>
      <c r="AE6" s="73" t="s">
        <v>431</v>
      </c>
      <c r="AF6" s="371">
        <v>150000</v>
      </c>
      <c r="AG6" s="963" t="s">
        <v>445</v>
      </c>
      <c r="AH6" s="109" t="s">
        <v>401</v>
      </c>
      <c r="AI6" s="109" t="s">
        <v>399</v>
      </c>
      <c r="AJ6" s="74" t="s">
        <v>399</v>
      </c>
      <c r="AK6" s="74">
        <v>0</v>
      </c>
      <c r="AL6" s="847" t="s">
        <v>445</v>
      </c>
      <c r="AM6" s="73" t="s">
        <v>400</v>
      </c>
      <c r="AN6" s="73" t="s">
        <v>400</v>
      </c>
      <c r="AO6" s="74">
        <v>0</v>
      </c>
      <c r="AP6" s="847" t="s">
        <v>445</v>
      </c>
      <c r="AQ6" s="73" t="s">
        <v>400</v>
      </c>
      <c r="AR6" s="73" t="s">
        <v>400</v>
      </c>
      <c r="AS6" s="74">
        <v>0</v>
      </c>
      <c r="AT6" s="73" t="s">
        <v>400</v>
      </c>
      <c r="AU6" s="73" t="s">
        <v>399</v>
      </c>
      <c r="AV6" s="73" t="s">
        <v>399</v>
      </c>
      <c r="AW6" s="73" t="s">
        <v>406</v>
      </c>
      <c r="AX6" s="74">
        <v>0</v>
      </c>
      <c r="AY6" s="964" t="s">
        <v>445</v>
      </c>
      <c r="AZ6" s="74" t="s">
        <v>400</v>
      </c>
      <c r="BA6" s="73" t="s">
        <v>400</v>
      </c>
      <c r="BB6" s="73" t="s">
        <v>399</v>
      </c>
      <c r="BC6" s="74" t="s">
        <v>406</v>
      </c>
      <c r="BD6" s="74">
        <v>0</v>
      </c>
      <c r="BE6" s="964" t="s">
        <v>445</v>
      </c>
      <c r="BF6" s="74" t="s">
        <v>400</v>
      </c>
      <c r="BG6" s="73" t="s">
        <v>400</v>
      </c>
      <c r="BH6" s="763">
        <v>0</v>
      </c>
      <c r="BI6" s="73" t="s">
        <v>400</v>
      </c>
      <c r="BJ6" s="75"/>
      <c r="BK6" s="73" t="s">
        <v>395</v>
      </c>
      <c r="BL6" s="74" t="s">
        <v>401</v>
      </c>
      <c r="BM6" s="74">
        <v>22000</v>
      </c>
      <c r="BN6" s="964" t="s">
        <v>445</v>
      </c>
      <c r="BO6" s="74" t="s">
        <v>401</v>
      </c>
      <c r="BP6" s="73" t="s">
        <v>400</v>
      </c>
      <c r="BQ6" s="73" t="s">
        <v>395</v>
      </c>
      <c r="BR6" s="74">
        <v>124555</v>
      </c>
      <c r="BS6" s="964" t="s">
        <v>445</v>
      </c>
      <c r="BT6" s="89" t="s">
        <v>446</v>
      </c>
      <c r="BU6" s="74" t="s">
        <v>447</v>
      </c>
      <c r="BV6" s="73" t="s">
        <v>399</v>
      </c>
      <c r="BW6" s="74">
        <v>0</v>
      </c>
      <c r="BX6" s="847" t="s">
        <v>445</v>
      </c>
      <c r="BY6" s="74" t="s">
        <v>400</v>
      </c>
      <c r="BZ6" s="74" t="s">
        <v>400</v>
      </c>
      <c r="CA6" s="763">
        <v>146555</v>
      </c>
      <c r="CB6" s="74" t="s">
        <v>400</v>
      </c>
      <c r="CC6" s="76">
        <v>0</v>
      </c>
      <c r="CD6" s="73"/>
      <c r="CE6" s="76" t="s">
        <v>406</v>
      </c>
      <c r="CF6" s="73"/>
      <c r="CG6" s="76">
        <v>0.97703333333333331</v>
      </c>
      <c r="CH6" s="73"/>
      <c r="CI6" s="73" t="s">
        <v>399</v>
      </c>
      <c r="CJ6" s="73"/>
      <c r="CK6" s="73" t="s">
        <v>406</v>
      </c>
      <c r="CL6" s="73" t="s">
        <v>406</v>
      </c>
      <c r="CM6" s="73" t="s">
        <v>406</v>
      </c>
      <c r="CN6" s="909" t="s">
        <v>400</v>
      </c>
      <c r="CO6" s="106"/>
      <c r="CP6" s="77"/>
      <c r="CQ6" s="78" t="s">
        <v>395</v>
      </c>
      <c r="CR6" s="78" t="s">
        <v>395</v>
      </c>
      <c r="CS6" s="78" t="s">
        <v>395</v>
      </c>
      <c r="CT6" s="78" t="s">
        <v>399</v>
      </c>
      <c r="CU6" s="78" t="s">
        <v>395</v>
      </c>
      <c r="CV6" s="78" t="s">
        <v>395</v>
      </c>
      <c r="CW6" s="78" t="s">
        <v>399</v>
      </c>
      <c r="CX6" s="78" t="s">
        <v>395</v>
      </c>
      <c r="CY6" s="78" t="s">
        <v>405</v>
      </c>
      <c r="CZ6" s="78" t="s">
        <v>395</v>
      </c>
      <c r="DA6" s="78" t="s">
        <v>399</v>
      </c>
      <c r="DB6" s="78" t="s">
        <v>448</v>
      </c>
      <c r="DC6" s="77"/>
      <c r="DD6" s="78" t="s">
        <v>399</v>
      </c>
      <c r="DE6" s="78" t="s">
        <v>399</v>
      </c>
      <c r="DF6" s="78" t="s">
        <v>399</v>
      </c>
      <c r="DG6" s="78" t="s">
        <v>399</v>
      </c>
      <c r="DH6" s="78" t="s">
        <v>395</v>
      </c>
      <c r="DI6" s="78" t="s">
        <v>395</v>
      </c>
      <c r="DJ6" s="78" t="s">
        <v>399</v>
      </c>
      <c r="DK6" s="78" t="s">
        <v>399</v>
      </c>
      <c r="DL6" s="78" t="s">
        <v>399</v>
      </c>
      <c r="DM6" s="78" t="s">
        <v>399</v>
      </c>
      <c r="DN6" s="78" t="s">
        <v>399</v>
      </c>
      <c r="DO6" s="78" t="s">
        <v>400</v>
      </c>
      <c r="DP6" s="79"/>
      <c r="DQ6" s="78" t="s">
        <v>399</v>
      </c>
      <c r="DR6" s="78" t="s">
        <v>399</v>
      </c>
      <c r="DS6" s="78" t="s">
        <v>399</v>
      </c>
      <c r="DT6" s="78" t="s">
        <v>399</v>
      </c>
      <c r="DU6" s="78" t="s">
        <v>399</v>
      </c>
      <c r="DV6" s="78" t="s">
        <v>399</v>
      </c>
      <c r="DW6" s="78" t="s">
        <v>399</v>
      </c>
      <c r="DX6" s="78" t="s">
        <v>399</v>
      </c>
      <c r="DY6" s="78" t="s">
        <v>399</v>
      </c>
      <c r="DZ6" s="78" t="s">
        <v>399</v>
      </c>
      <c r="EA6" s="78" t="s">
        <v>399</v>
      </c>
      <c r="EB6" s="78" t="s">
        <v>400</v>
      </c>
      <c r="EC6" s="79"/>
      <c r="ED6" s="78" t="s">
        <v>405</v>
      </c>
      <c r="EE6" s="78" t="s">
        <v>405</v>
      </c>
      <c r="EF6" s="78" t="s">
        <v>405</v>
      </c>
      <c r="EG6" s="78" t="s">
        <v>405</v>
      </c>
      <c r="EH6" s="78" t="s">
        <v>405</v>
      </c>
      <c r="EI6" s="78" t="s">
        <v>405</v>
      </c>
      <c r="EJ6" s="78" t="s">
        <v>405</v>
      </c>
      <c r="EK6" s="78" t="s">
        <v>405</v>
      </c>
      <c r="EL6" s="78" t="s">
        <v>405</v>
      </c>
      <c r="EM6" s="78" t="s">
        <v>405</v>
      </c>
      <c r="EN6" s="78" t="s">
        <v>405</v>
      </c>
      <c r="EO6" s="78" t="s">
        <v>400</v>
      </c>
      <c r="EP6" s="920" t="s">
        <v>449</v>
      </c>
      <c r="EQ6" s="80"/>
      <c r="ER6" s="81" t="s">
        <v>395</v>
      </c>
      <c r="ES6" s="81" t="s">
        <v>450</v>
      </c>
      <c r="ET6" s="81" t="s">
        <v>451</v>
      </c>
      <c r="EU6" s="81" t="s">
        <v>395</v>
      </c>
      <c r="EV6" s="81" t="s">
        <v>395</v>
      </c>
      <c r="EW6" s="81" t="s">
        <v>399</v>
      </c>
      <c r="EX6" s="81" t="s">
        <v>406</v>
      </c>
      <c r="EY6" s="81" t="s">
        <v>406</v>
      </c>
      <c r="EZ6" s="81" t="s">
        <v>395</v>
      </c>
      <c r="FA6" s="81" t="s">
        <v>452</v>
      </c>
      <c r="FB6" s="81" t="s">
        <v>399</v>
      </c>
      <c r="FC6" s="81" t="s">
        <v>406</v>
      </c>
      <c r="FD6" s="276"/>
      <c r="FE6" s="81" t="s">
        <v>406</v>
      </c>
      <c r="FF6" s="81" t="s">
        <v>415</v>
      </c>
      <c r="FG6" s="81" t="s">
        <v>406</v>
      </c>
      <c r="FH6" s="81" t="s">
        <v>453</v>
      </c>
      <c r="FI6" s="81" t="s">
        <v>406</v>
      </c>
      <c r="FJ6" s="81" t="s">
        <v>406</v>
      </c>
      <c r="FK6" s="81" t="s">
        <v>415</v>
      </c>
      <c r="FL6" s="81" t="s">
        <v>415</v>
      </c>
      <c r="FM6" s="81" t="s">
        <v>414</v>
      </c>
      <c r="FN6" s="81" t="s">
        <v>414</v>
      </c>
      <c r="FO6" s="81" t="s">
        <v>406</v>
      </c>
      <c r="FP6" s="81" t="s">
        <v>415</v>
      </c>
      <c r="FQ6" s="81" t="s">
        <v>406</v>
      </c>
      <c r="FR6" s="81" t="s">
        <v>415</v>
      </c>
      <c r="FS6" s="81" t="s">
        <v>406</v>
      </c>
      <c r="FT6" s="81" t="s">
        <v>406</v>
      </c>
      <c r="FU6" s="81" t="s">
        <v>454</v>
      </c>
      <c r="FV6" s="87"/>
      <c r="FW6" s="81" t="s">
        <v>399</v>
      </c>
      <c r="FX6" s="81" t="s">
        <v>400</v>
      </c>
      <c r="FY6" s="81" t="s">
        <v>400</v>
      </c>
      <c r="FZ6" s="81" t="s">
        <v>399</v>
      </c>
      <c r="GA6" s="81" t="s">
        <v>400</v>
      </c>
      <c r="GB6" s="81" t="s">
        <v>400</v>
      </c>
      <c r="GC6" s="81" t="s">
        <v>399</v>
      </c>
      <c r="GD6" s="81" t="s">
        <v>400</v>
      </c>
      <c r="GE6" s="81" t="s">
        <v>400</v>
      </c>
      <c r="GF6" s="82"/>
      <c r="GG6" s="81" t="s">
        <v>399</v>
      </c>
      <c r="GH6" s="81" t="s">
        <v>399</v>
      </c>
      <c r="GI6" s="81" t="s">
        <v>406</v>
      </c>
      <c r="GJ6" s="81" t="s">
        <v>406</v>
      </c>
      <c r="GK6" s="82"/>
      <c r="GL6" s="81" t="s">
        <v>395</v>
      </c>
      <c r="GM6" s="81" t="s">
        <v>395</v>
      </c>
      <c r="GN6" s="81" t="s">
        <v>395</v>
      </c>
      <c r="GO6" s="81" t="s">
        <v>399</v>
      </c>
      <c r="GP6" s="81" t="s">
        <v>399</v>
      </c>
      <c r="GQ6" s="81" t="s">
        <v>399</v>
      </c>
      <c r="GR6" s="81" t="s">
        <v>399</v>
      </c>
      <c r="GS6" s="81" t="s">
        <v>399</v>
      </c>
      <c r="GT6" s="81" t="s">
        <v>399</v>
      </c>
      <c r="GU6" s="81" t="s">
        <v>399</v>
      </c>
      <c r="GV6" s="81" t="s">
        <v>406</v>
      </c>
      <c r="GW6" s="81">
        <v>2007</v>
      </c>
      <c r="GX6" s="81" t="s">
        <v>455</v>
      </c>
      <c r="GY6" s="81" t="s">
        <v>456</v>
      </c>
      <c r="GZ6" s="82"/>
      <c r="HA6" s="81">
        <v>2008</v>
      </c>
      <c r="HB6" s="81" t="s">
        <v>395</v>
      </c>
      <c r="HC6" s="81" t="s">
        <v>399</v>
      </c>
      <c r="HD6" s="81" t="s">
        <v>399</v>
      </c>
      <c r="HE6" s="81" t="s">
        <v>399</v>
      </c>
      <c r="HF6" s="937" t="s">
        <v>400</v>
      </c>
      <c r="HG6" s="90"/>
      <c r="HH6" s="947" t="s">
        <v>399</v>
      </c>
      <c r="HI6" s="84"/>
      <c r="HJ6" s="83" t="s">
        <v>406</v>
      </c>
      <c r="HK6" s="83" t="s">
        <v>406</v>
      </c>
      <c r="HL6" s="83" t="s">
        <v>406</v>
      </c>
      <c r="HM6" s="83" t="s">
        <v>406</v>
      </c>
      <c r="HN6" s="83" t="s">
        <v>399</v>
      </c>
      <c r="HO6" s="83" t="s">
        <v>399</v>
      </c>
      <c r="HP6" s="83" t="s">
        <v>406</v>
      </c>
      <c r="HQ6" s="83" t="s">
        <v>406</v>
      </c>
      <c r="HR6" s="83" t="s">
        <v>406</v>
      </c>
      <c r="HS6" s="83" t="s">
        <v>445</v>
      </c>
      <c r="HT6" s="83" t="s">
        <v>457</v>
      </c>
      <c r="HU6" s="84"/>
      <c r="HV6" s="83" t="s">
        <v>395</v>
      </c>
      <c r="HW6" s="83" t="s">
        <v>399</v>
      </c>
      <c r="HX6" s="88" t="s">
        <v>458</v>
      </c>
      <c r="HY6" s="765" t="s">
        <v>274</v>
      </c>
    </row>
    <row r="7" spans="1:233" ht="39.950000000000003" customHeight="1">
      <c r="A7" s="961" t="s">
        <v>277</v>
      </c>
      <c r="B7" s="85"/>
      <c r="C7" s="72" t="s">
        <v>399</v>
      </c>
      <c r="D7" s="72" t="s">
        <v>406</v>
      </c>
      <c r="E7" s="107"/>
      <c r="F7" s="72" t="s">
        <v>406</v>
      </c>
      <c r="G7" s="72" t="s">
        <v>400</v>
      </c>
      <c r="H7" s="72" t="s">
        <v>406</v>
      </c>
      <c r="I7" s="72" t="s">
        <v>400</v>
      </c>
      <c r="J7" s="72" t="s">
        <v>406</v>
      </c>
      <c r="K7" s="72" t="s">
        <v>400</v>
      </c>
      <c r="L7" s="72" t="s">
        <v>406</v>
      </c>
      <c r="M7" s="72" t="s">
        <v>400</v>
      </c>
      <c r="N7" s="72" t="s">
        <v>406</v>
      </c>
      <c r="O7" s="72" t="s">
        <v>400</v>
      </c>
      <c r="P7" s="72" t="s">
        <v>406</v>
      </c>
      <c r="Q7" s="72" t="s">
        <v>400</v>
      </c>
      <c r="R7" s="72" t="s">
        <v>406</v>
      </c>
      <c r="S7" s="72" t="s">
        <v>400</v>
      </c>
      <c r="T7" s="72" t="s">
        <v>406</v>
      </c>
      <c r="U7" s="72" t="s">
        <v>400</v>
      </c>
      <c r="V7" s="72" t="s">
        <v>406</v>
      </c>
      <c r="W7" s="72" t="s">
        <v>400</v>
      </c>
      <c r="X7" s="72" t="s">
        <v>406</v>
      </c>
      <c r="Y7" s="72" t="s">
        <v>406</v>
      </c>
      <c r="Z7" s="72" t="s">
        <v>395</v>
      </c>
      <c r="AA7" s="72" t="s">
        <v>459</v>
      </c>
      <c r="AB7" s="903" t="s">
        <v>460</v>
      </c>
      <c r="AC7" s="86"/>
      <c r="AD7" s="73" t="s">
        <v>430</v>
      </c>
      <c r="AE7" s="73" t="s">
        <v>431</v>
      </c>
      <c r="AF7" s="371" t="s">
        <v>406</v>
      </c>
      <c r="AG7" s="109" t="s">
        <v>406</v>
      </c>
      <c r="AH7" s="109" t="s">
        <v>406</v>
      </c>
      <c r="AI7" s="109" t="s">
        <v>399</v>
      </c>
      <c r="AJ7" s="74" t="s">
        <v>399</v>
      </c>
      <c r="AK7" s="74">
        <v>0</v>
      </c>
      <c r="AL7" s="73" t="s">
        <v>445</v>
      </c>
      <c r="AM7" s="73" t="s">
        <v>400</v>
      </c>
      <c r="AN7" s="73" t="s">
        <v>400</v>
      </c>
      <c r="AO7" s="74">
        <v>0</v>
      </c>
      <c r="AP7" s="73" t="s">
        <v>445</v>
      </c>
      <c r="AQ7" s="73" t="s">
        <v>400</v>
      </c>
      <c r="AR7" s="73" t="s">
        <v>400</v>
      </c>
      <c r="AS7" s="74">
        <v>0</v>
      </c>
      <c r="AT7" s="73" t="s">
        <v>400</v>
      </c>
      <c r="AU7" s="73" t="s">
        <v>399</v>
      </c>
      <c r="AV7" s="73" t="s">
        <v>399</v>
      </c>
      <c r="AW7" s="73" t="s">
        <v>406</v>
      </c>
      <c r="AX7" s="74">
        <v>0</v>
      </c>
      <c r="AY7" s="74" t="s">
        <v>445</v>
      </c>
      <c r="AZ7" s="74" t="s">
        <v>400</v>
      </c>
      <c r="BA7" s="73" t="s">
        <v>400</v>
      </c>
      <c r="BB7" s="73" t="s">
        <v>399</v>
      </c>
      <c r="BC7" s="74" t="s">
        <v>406</v>
      </c>
      <c r="BD7" s="74">
        <v>0</v>
      </c>
      <c r="BE7" s="74" t="s">
        <v>445</v>
      </c>
      <c r="BF7" s="74" t="s">
        <v>400</v>
      </c>
      <c r="BG7" s="73" t="s">
        <v>400</v>
      </c>
      <c r="BH7" s="763">
        <v>0</v>
      </c>
      <c r="BI7" s="73" t="s">
        <v>400</v>
      </c>
      <c r="BJ7" s="75"/>
      <c r="BK7" s="73" t="s">
        <v>399</v>
      </c>
      <c r="BL7" s="74" t="s">
        <v>406</v>
      </c>
      <c r="BM7" s="74">
        <v>0</v>
      </c>
      <c r="BN7" s="74" t="s">
        <v>445</v>
      </c>
      <c r="BO7" s="74" t="s">
        <v>400</v>
      </c>
      <c r="BP7" s="73" t="s">
        <v>400</v>
      </c>
      <c r="BQ7" s="73" t="s">
        <v>395</v>
      </c>
      <c r="BR7" s="74">
        <v>71761.83</v>
      </c>
      <c r="BS7" s="74" t="s">
        <v>445</v>
      </c>
      <c r="BT7" s="89" t="s">
        <v>461</v>
      </c>
      <c r="BU7" s="74" t="s">
        <v>462</v>
      </c>
      <c r="BV7" s="73" t="s">
        <v>399</v>
      </c>
      <c r="BW7" s="74">
        <v>0</v>
      </c>
      <c r="BX7" s="73" t="s">
        <v>445</v>
      </c>
      <c r="BY7" s="74" t="s">
        <v>400</v>
      </c>
      <c r="BZ7" s="74" t="s">
        <v>400</v>
      </c>
      <c r="CA7" s="763">
        <v>71761.83</v>
      </c>
      <c r="CB7" s="74" t="s">
        <v>400</v>
      </c>
      <c r="CC7" s="76">
        <v>0</v>
      </c>
      <c r="CD7" s="73"/>
      <c r="CE7" s="76" t="s">
        <v>406</v>
      </c>
      <c r="CF7" s="73"/>
      <c r="CG7" s="76" t="s">
        <v>405</v>
      </c>
      <c r="CH7" s="73"/>
      <c r="CI7" s="73" t="s">
        <v>400</v>
      </c>
      <c r="CJ7" s="73"/>
      <c r="CK7" s="73" t="s">
        <v>406</v>
      </c>
      <c r="CL7" s="73" t="s">
        <v>406</v>
      </c>
      <c r="CM7" s="73" t="s">
        <v>406</v>
      </c>
      <c r="CN7" s="909" t="s">
        <v>400</v>
      </c>
      <c r="CO7" s="106"/>
      <c r="CP7" s="77"/>
      <c r="CQ7" s="78" t="s">
        <v>395</v>
      </c>
      <c r="CR7" s="78" t="s">
        <v>395</v>
      </c>
      <c r="CS7" s="78" t="s">
        <v>395</v>
      </c>
      <c r="CT7" s="78" t="s">
        <v>399</v>
      </c>
      <c r="CU7" s="78" t="s">
        <v>395</v>
      </c>
      <c r="CV7" s="78" t="s">
        <v>395</v>
      </c>
      <c r="CW7" s="78" t="s">
        <v>399</v>
      </c>
      <c r="CX7" s="78" t="s">
        <v>395</v>
      </c>
      <c r="CY7" s="78" t="s">
        <v>395</v>
      </c>
      <c r="CZ7" s="78" t="s">
        <v>395</v>
      </c>
      <c r="DA7" s="78" t="s">
        <v>399</v>
      </c>
      <c r="DB7" s="78" t="s">
        <v>463</v>
      </c>
      <c r="DC7" s="77"/>
      <c r="DD7" s="78" t="s">
        <v>399</v>
      </c>
      <c r="DE7" s="78" t="s">
        <v>399</v>
      </c>
      <c r="DF7" s="78" t="s">
        <v>399</v>
      </c>
      <c r="DG7" s="78" t="s">
        <v>399</v>
      </c>
      <c r="DH7" s="78" t="s">
        <v>399</v>
      </c>
      <c r="DI7" s="78" t="s">
        <v>399</v>
      </c>
      <c r="DJ7" s="78" t="s">
        <v>399</v>
      </c>
      <c r="DK7" s="78" t="s">
        <v>399</v>
      </c>
      <c r="DL7" s="78" t="s">
        <v>395</v>
      </c>
      <c r="DM7" s="78" t="s">
        <v>395</v>
      </c>
      <c r="DN7" s="78" t="s">
        <v>399</v>
      </c>
      <c r="DO7" s="78" t="s">
        <v>400</v>
      </c>
      <c r="DP7" s="79"/>
      <c r="DQ7" s="78" t="s">
        <v>399</v>
      </c>
      <c r="DR7" s="78" t="s">
        <v>399</v>
      </c>
      <c r="DS7" s="78" t="s">
        <v>399</v>
      </c>
      <c r="DT7" s="78" t="s">
        <v>399</v>
      </c>
      <c r="DU7" s="78" t="s">
        <v>399</v>
      </c>
      <c r="DV7" s="78" t="s">
        <v>399</v>
      </c>
      <c r="DW7" s="78" t="s">
        <v>399</v>
      </c>
      <c r="DX7" s="78" t="s">
        <v>399</v>
      </c>
      <c r="DY7" s="78" t="s">
        <v>399</v>
      </c>
      <c r="DZ7" s="78" t="s">
        <v>399</v>
      </c>
      <c r="EA7" s="78" t="s">
        <v>399</v>
      </c>
      <c r="EB7" s="78" t="s">
        <v>400</v>
      </c>
      <c r="EC7" s="79"/>
      <c r="ED7" s="78" t="s">
        <v>399</v>
      </c>
      <c r="EE7" s="78" t="s">
        <v>399</v>
      </c>
      <c r="EF7" s="78" t="s">
        <v>399</v>
      </c>
      <c r="EG7" s="78" t="s">
        <v>399</v>
      </c>
      <c r="EH7" s="78" t="s">
        <v>399</v>
      </c>
      <c r="EI7" s="78" t="s">
        <v>395</v>
      </c>
      <c r="EJ7" s="78" t="s">
        <v>399</v>
      </c>
      <c r="EK7" s="78" t="s">
        <v>399</v>
      </c>
      <c r="EL7" s="78" t="s">
        <v>399</v>
      </c>
      <c r="EM7" s="78" t="s">
        <v>399</v>
      </c>
      <c r="EN7" s="78" t="s">
        <v>399</v>
      </c>
      <c r="EO7" s="78" t="s">
        <v>400</v>
      </c>
      <c r="EP7" s="920" t="s">
        <v>400</v>
      </c>
      <c r="EQ7" s="80"/>
      <c r="ER7" s="81" t="s">
        <v>399</v>
      </c>
      <c r="ES7" s="81" t="s">
        <v>400</v>
      </c>
      <c r="ET7" s="81" t="s">
        <v>400</v>
      </c>
      <c r="EU7" s="81" t="s">
        <v>400</v>
      </c>
      <c r="EV7" s="81" t="s">
        <v>400</v>
      </c>
      <c r="EW7" s="81" t="s">
        <v>395</v>
      </c>
      <c r="EX7" s="81" t="s">
        <v>464</v>
      </c>
      <c r="EY7" s="81" t="s">
        <v>465</v>
      </c>
      <c r="EZ7" s="81" t="s">
        <v>399</v>
      </c>
      <c r="FA7" s="81" t="s">
        <v>406</v>
      </c>
      <c r="FB7" s="81" t="s">
        <v>395</v>
      </c>
      <c r="FC7" s="81" t="s">
        <v>466</v>
      </c>
      <c r="FD7" s="276"/>
      <c r="FE7" s="81" t="s">
        <v>406</v>
      </c>
      <c r="FF7" s="81" t="s">
        <v>415</v>
      </c>
      <c r="FG7" s="81" t="s">
        <v>406</v>
      </c>
      <c r="FH7" s="81" t="s">
        <v>415</v>
      </c>
      <c r="FI7" s="81" t="s">
        <v>406</v>
      </c>
      <c r="FJ7" s="81" t="s">
        <v>406</v>
      </c>
      <c r="FK7" s="81" t="s">
        <v>406</v>
      </c>
      <c r="FL7" s="81" t="s">
        <v>415</v>
      </c>
      <c r="FM7" s="81" t="s">
        <v>406</v>
      </c>
      <c r="FN7" s="81" t="s">
        <v>414</v>
      </c>
      <c r="FO7" s="81" t="s">
        <v>406</v>
      </c>
      <c r="FP7" s="81" t="s">
        <v>415</v>
      </c>
      <c r="FQ7" s="81" t="s">
        <v>415</v>
      </c>
      <c r="FR7" s="81" t="s">
        <v>415</v>
      </c>
      <c r="FS7" s="81" t="s">
        <v>406</v>
      </c>
      <c r="FT7" s="81" t="s">
        <v>406</v>
      </c>
      <c r="FU7" s="81" t="s">
        <v>467</v>
      </c>
      <c r="FV7" s="87"/>
      <c r="FW7" s="81" t="s">
        <v>399</v>
      </c>
      <c r="FX7" s="81" t="s">
        <v>400</v>
      </c>
      <c r="FY7" s="81" t="s">
        <v>400</v>
      </c>
      <c r="FZ7" s="81" t="s">
        <v>399</v>
      </c>
      <c r="GA7" s="81" t="s">
        <v>400</v>
      </c>
      <c r="GB7" s="81" t="s">
        <v>400</v>
      </c>
      <c r="GC7" s="81" t="s">
        <v>395</v>
      </c>
      <c r="GD7" s="81" t="s">
        <v>467</v>
      </c>
      <c r="GE7" s="81" t="s">
        <v>395</v>
      </c>
      <c r="GF7" s="82"/>
      <c r="GG7" s="81" t="s">
        <v>399</v>
      </c>
      <c r="GH7" s="81" t="s">
        <v>399</v>
      </c>
      <c r="GI7" s="81" t="s">
        <v>406</v>
      </c>
      <c r="GJ7" s="81" t="s">
        <v>406</v>
      </c>
      <c r="GK7" s="82"/>
      <c r="GL7" s="81" t="s">
        <v>399</v>
      </c>
      <c r="GM7" s="81" t="s">
        <v>399</v>
      </c>
      <c r="GN7" s="81" t="s">
        <v>399</v>
      </c>
      <c r="GO7" s="81" t="s">
        <v>399</v>
      </c>
      <c r="GP7" s="81" t="s">
        <v>399</v>
      </c>
      <c r="GQ7" s="81" t="s">
        <v>399</v>
      </c>
      <c r="GR7" s="81" t="s">
        <v>399</v>
      </c>
      <c r="GS7" s="81" t="s">
        <v>399</v>
      </c>
      <c r="GT7" s="81" t="s">
        <v>399</v>
      </c>
      <c r="GU7" s="81" t="s">
        <v>399</v>
      </c>
      <c r="GV7" s="81" t="s">
        <v>406</v>
      </c>
      <c r="GW7" s="81">
        <v>2011</v>
      </c>
      <c r="GX7" s="81" t="s">
        <v>468</v>
      </c>
      <c r="GY7" s="81" t="s">
        <v>400</v>
      </c>
      <c r="GZ7" s="82"/>
      <c r="HA7" s="81">
        <v>2003</v>
      </c>
      <c r="HB7" s="81" t="s">
        <v>395</v>
      </c>
      <c r="HC7" s="81" t="s">
        <v>395</v>
      </c>
      <c r="HD7" s="81" t="s">
        <v>399</v>
      </c>
      <c r="HE7" s="81" t="s">
        <v>399</v>
      </c>
      <c r="HF7" s="937" t="s">
        <v>469</v>
      </c>
      <c r="HG7" s="90"/>
      <c r="HH7" s="947" t="s">
        <v>406</v>
      </c>
      <c r="HI7" s="84"/>
      <c r="HJ7" s="83" t="s">
        <v>406</v>
      </c>
      <c r="HK7" s="83" t="s">
        <v>406</v>
      </c>
      <c r="HL7" s="83" t="s">
        <v>406</v>
      </c>
      <c r="HM7" s="83" t="s">
        <v>406</v>
      </c>
      <c r="HN7" s="83" t="s">
        <v>406</v>
      </c>
      <c r="HO7" s="83" t="s">
        <v>406</v>
      </c>
      <c r="HP7" s="83" t="s">
        <v>406</v>
      </c>
      <c r="HQ7" s="83" t="s">
        <v>406</v>
      </c>
      <c r="HR7" s="83" t="s">
        <v>406</v>
      </c>
      <c r="HS7" s="83" t="s">
        <v>406</v>
      </c>
      <c r="HT7" s="83" t="s">
        <v>406</v>
      </c>
      <c r="HU7" s="84"/>
      <c r="HV7" s="83" t="s">
        <v>406</v>
      </c>
      <c r="HW7" s="83" t="s">
        <v>406</v>
      </c>
      <c r="HX7" s="88" t="s">
        <v>470</v>
      </c>
      <c r="HY7" s="765" t="s">
        <v>274</v>
      </c>
    </row>
    <row r="8" spans="1:233" ht="39.950000000000003" customHeight="1">
      <c r="A8" s="961" t="s">
        <v>278</v>
      </c>
      <c r="B8" s="85"/>
      <c r="C8" s="72" t="s">
        <v>395</v>
      </c>
      <c r="D8" s="72" t="s">
        <v>471</v>
      </c>
      <c r="E8" s="107"/>
      <c r="F8" s="72" t="s">
        <v>395</v>
      </c>
      <c r="G8" s="72" t="s">
        <v>472</v>
      </c>
      <c r="H8" s="72" t="s">
        <v>395</v>
      </c>
      <c r="I8" s="72" t="s">
        <v>473</v>
      </c>
      <c r="J8" s="72" t="s">
        <v>399</v>
      </c>
      <c r="K8" s="72" t="s">
        <v>400</v>
      </c>
      <c r="L8" s="72" t="s">
        <v>395</v>
      </c>
      <c r="M8" s="72" t="s">
        <v>474</v>
      </c>
      <c r="N8" s="72" t="s">
        <v>395</v>
      </c>
      <c r="O8" s="72" t="s">
        <v>401</v>
      </c>
      <c r="P8" s="72" t="s">
        <v>395</v>
      </c>
      <c r="Q8" s="72" t="s">
        <v>475</v>
      </c>
      <c r="R8" s="72" t="s">
        <v>395</v>
      </c>
      <c r="S8" s="72" t="s">
        <v>476</v>
      </c>
      <c r="T8" s="72" t="s">
        <v>399</v>
      </c>
      <c r="U8" s="72" t="s">
        <v>400</v>
      </c>
      <c r="V8" s="72" t="s">
        <v>395</v>
      </c>
      <c r="W8" s="72" t="s">
        <v>477</v>
      </c>
      <c r="X8" s="72" t="s">
        <v>478</v>
      </c>
      <c r="Y8" s="72" t="s">
        <v>395</v>
      </c>
      <c r="Z8" s="72" t="s">
        <v>395</v>
      </c>
      <c r="AA8" s="72" t="s">
        <v>479</v>
      </c>
      <c r="AB8" s="903" t="s">
        <v>480</v>
      </c>
      <c r="AC8" s="86"/>
      <c r="AD8" s="73" t="s">
        <v>481</v>
      </c>
      <c r="AE8" s="73" t="s">
        <v>482</v>
      </c>
      <c r="AF8" s="371">
        <v>42919277</v>
      </c>
      <c r="AG8" s="109" t="s">
        <v>483</v>
      </c>
      <c r="AH8" s="109" t="s">
        <v>484</v>
      </c>
      <c r="AI8" s="109" t="s">
        <v>395</v>
      </c>
      <c r="AJ8" s="74" t="s">
        <v>395</v>
      </c>
      <c r="AK8" s="74">
        <v>0</v>
      </c>
      <c r="AL8" s="73" t="s">
        <v>485</v>
      </c>
      <c r="AM8" s="73" t="s">
        <v>486</v>
      </c>
      <c r="AN8" s="73" t="s">
        <v>400</v>
      </c>
      <c r="AO8" s="74">
        <v>42919277</v>
      </c>
      <c r="AP8" s="73" t="s">
        <v>485</v>
      </c>
      <c r="AQ8" s="73" t="s">
        <v>486</v>
      </c>
      <c r="AR8" s="73" t="s">
        <v>400</v>
      </c>
      <c r="AS8" s="74">
        <v>42919277</v>
      </c>
      <c r="AT8" s="73" t="s">
        <v>400</v>
      </c>
      <c r="AU8" s="73" t="s">
        <v>395</v>
      </c>
      <c r="AV8" s="73" t="s">
        <v>399</v>
      </c>
      <c r="AW8" s="73" t="s">
        <v>406</v>
      </c>
      <c r="AX8" s="74">
        <v>0</v>
      </c>
      <c r="AY8" s="74" t="s">
        <v>485</v>
      </c>
      <c r="AZ8" s="74" t="s">
        <v>487</v>
      </c>
      <c r="BA8" s="73" t="s">
        <v>400</v>
      </c>
      <c r="BB8" s="73" t="s">
        <v>395</v>
      </c>
      <c r="BC8" s="89" t="s">
        <v>488</v>
      </c>
      <c r="BD8" s="74">
        <v>35690361</v>
      </c>
      <c r="BE8" s="74" t="s">
        <v>485</v>
      </c>
      <c r="BF8" s="74" t="s">
        <v>487</v>
      </c>
      <c r="BG8" s="73" t="s">
        <v>400</v>
      </c>
      <c r="BH8" s="763">
        <v>35690361</v>
      </c>
      <c r="BI8" s="73" t="s">
        <v>400</v>
      </c>
      <c r="BJ8" s="75"/>
      <c r="BK8" s="73" t="s">
        <v>399</v>
      </c>
      <c r="BL8" s="74" t="s">
        <v>406</v>
      </c>
      <c r="BM8" s="74">
        <v>0</v>
      </c>
      <c r="BN8" s="74" t="s">
        <v>485</v>
      </c>
      <c r="BO8" s="74" t="s">
        <v>400</v>
      </c>
      <c r="BP8" s="73" t="s">
        <v>400</v>
      </c>
      <c r="BQ8" s="73" t="s">
        <v>395</v>
      </c>
      <c r="BR8" s="74">
        <v>314553</v>
      </c>
      <c r="BS8" s="74" t="s">
        <v>485</v>
      </c>
      <c r="BT8" s="89" t="s">
        <v>489</v>
      </c>
      <c r="BU8" s="74" t="s">
        <v>490</v>
      </c>
      <c r="BV8" s="73" t="s">
        <v>399</v>
      </c>
      <c r="BW8" s="74">
        <v>0</v>
      </c>
      <c r="BX8" s="73" t="s">
        <v>485</v>
      </c>
      <c r="BY8" s="74" t="s">
        <v>400</v>
      </c>
      <c r="BZ8" s="74" t="s">
        <v>400</v>
      </c>
      <c r="CA8" s="763">
        <v>314553</v>
      </c>
      <c r="CB8" s="74" t="s">
        <v>400</v>
      </c>
      <c r="CC8" s="76">
        <v>0.99126360918401302</v>
      </c>
      <c r="CD8" s="73"/>
      <c r="CE8" s="76">
        <v>0</v>
      </c>
      <c r="CF8" s="73"/>
      <c r="CG8" s="76">
        <v>0.83889842785562296</v>
      </c>
      <c r="CH8" s="73"/>
      <c r="CI8" s="73" t="s">
        <v>400</v>
      </c>
      <c r="CJ8" s="73"/>
      <c r="CK8" s="73" t="s">
        <v>491</v>
      </c>
      <c r="CL8" s="73" t="s">
        <v>492</v>
      </c>
      <c r="CM8" s="73" t="s">
        <v>399</v>
      </c>
      <c r="CN8" s="909" t="s">
        <v>493</v>
      </c>
      <c r="CO8" s="106"/>
      <c r="CP8" s="77"/>
      <c r="CQ8" s="78" t="s">
        <v>395</v>
      </c>
      <c r="CR8" s="78" t="s">
        <v>395</v>
      </c>
      <c r="CS8" s="78" t="s">
        <v>395</v>
      </c>
      <c r="CT8" s="78" t="s">
        <v>399</v>
      </c>
      <c r="CU8" s="78" t="s">
        <v>399</v>
      </c>
      <c r="CV8" s="78" t="s">
        <v>395</v>
      </c>
      <c r="CW8" s="78" t="s">
        <v>399</v>
      </c>
      <c r="CX8" s="78" t="s">
        <v>395</v>
      </c>
      <c r="CY8" s="78" t="s">
        <v>395</v>
      </c>
      <c r="CZ8" s="78" t="s">
        <v>395</v>
      </c>
      <c r="DA8" s="78" t="s">
        <v>399</v>
      </c>
      <c r="DB8" s="78" t="s">
        <v>400</v>
      </c>
      <c r="DC8" s="77"/>
      <c r="DD8" s="78" t="s">
        <v>395</v>
      </c>
      <c r="DE8" s="78" t="s">
        <v>399</v>
      </c>
      <c r="DF8" s="78" t="s">
        <v>395</v>
      </c>
      <c r="DG8" s="78" t="s">
        <v>395</v>
      </c>
      <c r="DH8" s="78" t="s">
        <v>395</v>
      </c>
      <c r="DI8" s="78" t="s">
        <v>395</v>
      </c>
      <c r="DJ8" s="78" t="s">
        <v>399</v>
      </c>
      <c r="DK8" s="78" t="s">
        <v>395</v>
      </c>
      <c r="DL8" s="78" t="s">
        <v>395</v>
      </c>
      <c r="DM8" s="78" t="s">
        <v>395</v>
      </c>
      <c r="DN8" s="78" t="s">
        <v>399</v>
      </c>
      <c r="DO8" s="78" t="s">
        <v>400</v>
      </c>
      <c r="DP8" s="79"/>
      <c r="DQ8" s="78" t="s">
        <v>395</v>
      </c>
      <c r="DR8" s="78" t="s">
        <v>395</v>
      </c>
      <c r="DS8" s="78" t="s">
        <v>395</v>
      </c>
      <c r="DT8" s="78" t="s">
        <v>395</v>
      </c>
      <c r="DU8" s="78" t="s">
        <v>395</v>
      </c>
      <c r="DV8" s="78" t="s">
        <v>395</v>
      </c>
      <c r="DW8" s="78" t="s">
        <v>399</v>
      </c>
      <c r="DX8" s="78" t="s">
        <v>395</v>
      </c>
      <c r="DY8" s="78" t="s">
        <v>395</v>
      </c>
      <c r="DZ8" s="78" t="s">
        <v>395</v>
      </c>
      <c r="EA8" s="78" t="s">
        <v>399</v>
      </c>
      <c r="EB8" s="78" t="s">
        <v>400</v>
      </c>
      <c r="EC8" s="79"/>
      <c r="ED8" s="78" t="s">
        <v>395</v>
      </c>
      <c r="EE8" s="78" t="s">
        <v>395</v>
      </c>
      <c r="EF8" s="78" t="s">
        <v>395</v>
      </c>
      <c r="EG8" s="78" t="s">
        <v>395</v>
      </c>
      <c r="EH8" s="78" t="s">
        <v>395</v>
      </c>
      <c r="EI8" s="78" t="s">
        <v>395</v>
      </c>
      <c r="EJ8" s="78" t="s">
        <v>399</v>
      </c>
      <c r="EK8" s="78" t="s">
        <v>395</v>
      </c>
      <c r="EL8" s="78" t="s">
        <v>399</v>
      </c>
      <c r="EM8" s="78" t="s">
        <v>399</v>
      </c>
      <c r="EN8" s="78" t="s">
        <v>399</v>
      </c>
      <c r="EO8" s="78" t="s">
        <v>400</v>
      </c>
      <c r="EP8" s="920" t="s">
        <v>494</v>
      </c>
      <c r="EQ8" s="80"/>
      <c r="ER8" s="81" t="s">
        <v>395</v>
      </c>
      <c r="ES8" s="81" t="s">
        <v>495</v>
      </c>
      <c r="ET8" s="81" t="s">
        <v>496</v>
      </c>
      <c r="EU8" s="81" t="s">
        <v>395</v>
      </c>
      <c r="EV8" s="81" t="s">
        <v>395</v>
      </c>
      <c r="EW8" s="81" t="s">
        <v>395</v>
      </c>
      <c r="EX8" s="81" t="s">
        <v>497</v>
      </c>
      <c r="EY8" s="81" t="s">
        <v>498</v>
      </c>
      <c r="EZ8" s="81" t="s">
        <v>395</v>
      </c>
      <c r="FA8" s="81" t="s">
        <v>499</v>
      </c>
      <c r="FB8" s="81" t="s">
        <v>395</v>
      </c>
      <c r="FC8" s="81" t="s">
        <v>500</v>
      </c>
      <c r="FD8" s="276"/>
      <c r="FE8" s="81" t="s">
        <v>414</v>
      </c>
      <c r="FF8" s="81" t="s">
        <v>414</v>
      </c>
      <c r="FG8" s="81" t="s">
        <v>414</v>
      </c>
      <c r="FH8" s="81" t="s">
        <v>501</v>
      </c>
      <c r="FI8" s="81" t="s">
        <v>415</v>
      </c>
      <c r="FJ8" s="81" t="s">
        <v>415</v>
      </c>
      <c r="FK8" s="81" t="s">
        <v>453</v>
      </c>
      <c r="FL8" s="81" t="s">
        <v>415</v>
      </c>
      <c r="FM8" s="81" t="s">
        <v>414</v>
      </c>
      <c r="FN8" s="81" t="s">
        <v>414</v>
      </c>
      <c r="FO8" s="81" t="s">
        <v>453</v>
      </c>
      <c r="FP8" s="81" t="s">
        <v>414</v>
      </c>
      <c r="FQ8" s="81" t="s">
        <v>415</v>
      </c>
      <c r="FR8" s="81" t="s">
        <v>415</v>
      </c>
      <c r="FS8" s="81" t="s">
        <v>406</v>
      </c>
      <c r="FT8" s="81" t="s">
        <v>406</v>
      </c>
      <c r="FU8" s="81" t="s">
        <v>400</v>
      </c>
      <c r="FV8" s="87"/>
      <c r="FW8" s="81" t="s">
        <v>395</v>
      </c>
      <c r="FX8" s="81" t="s">
        <v>502</v>
      </c>
      <c r="FY8" s="81" t="s">
        <v>395</v>
      </c>
      <c r="FZ8" s="81" t="s">
        <v>399</v>
      </c>
      <c r="GA8" s="81" t="s">
        <v>400</v>
      </c>
      <c r="GB8" s="81" t="s">
        <v>400</v>
      </c>
      <c r="GC8" s="81" t="s">
        <v>395</v>
      </c>
      <c r="GD8" s="81" t="s">
        <v>503</v>
      </c>
      <c r="GE8" s="81" t="s">
        <v>395</v>
      </c>
      <c r="GF8" s="82"/>
      <c r="GG8" s="81" t="s">
        <v>399</v>
      </c>
      <c r="GH8" s="81" t="s">
        <v>399</v>
      </c>
      <c r="GI8" s="81" t="s">
        <v>406</v>
      </c>
      <c r="GJ8" s="81" t="s">
        <v>406</v>
      </c>
      <c r="GK8" s="82"/>
      <c r="GL8" s="81" t="s">
        <v>395</v>
      </c>
      <c r="GM8" s="81" t="s">
        <v>395</v>
      </c>
      <c r="GN8" s="81" t="s">
        <v>395</v>
      </c>
      <c r="GO8" s="81" t="s">
        <v>395</v>
      </c>
      <c r="GP8" s="81" t="s">
        <v>395</v>
      </c>
      <c r="GQ8" s="81" t="s">
        <v>395</v>
      </c>
      <c r="GR8" s="81" t="s">
        <v>399</v>
      </c>
      <c r="GS8" s="81" t="s">
        <v>395</v>
      </c>
      <c r="GT8" s="81" t="s">
        <v>399</v>
      </c>
      <c r="GU8" s="81" t="s">
        <v>399</v>
      </c>
      <c r="GV8" s="81" t="s">
        <v>406</v>
      </c>
      <c r="GW8" s="81">
        <v>2011</v>
      </c>
      <c r="GX8" s="81" t="s">
        <v>504</v>
      </c>
      <c r="GY8" s="81" t="s">
        <v>400</v>
      </c>
      <c r="GZ8" s="82"/>
      <c r="HA8" s="81">
        <v>2011</v>
      </c>
      <c r="HB8" s="81" t="s">
        <v>395</v>
      </c>
      <c r="HC8" s="81" t="s">
        <v>399</v>
      </c>
      <c r="HD8" s="81" t="s">
        <v>395</v>
      </c>
      <c r="HE8" s="81" t="s">
        <v>399</v>
      </c>
      <c r="HF8" s="937" t="s">
        <v>400</v>
      </c>
      <c r="HG8" s="90"/>
      <c r="HH8" s="947" t="s">
        <v>395</v>
      </c>
      <c r="HI8" s="84"/>
      <c r="HJ8" s="83" t="s">
        <v>395</v>
      </c>
      <c r="HK8" s="83" t="s">
        <v>406</v>
      </c>
      <c r="HL8" s="83" t="s">
        <v>399</v>
      </c>
      <c r="HM8" s="83" t="s">
        <v>399</v>
      </c>
      <c r="HN8" s="83" t="s">
        <v>399</v>
      </c>
      <c r="HO8" s="83" t="s">
        <v>399</v>
      </c>
      <c r="HP8" s="83" t="s">
        <v>406</v>
      </c>
      <c r="HQ8" s="83" t="s">
        <v>399</v>
      </c>
      <c r="HR8" s="83" t="s">
        <v>406</v>
      </c>
      <c r="HS8" s="83" t="s">
        <v>445</v>
      </c>
      <c r="HT8" s="83" t="s">
        <v>505</v>
      </c>
      <c r="HU8" s="84"/>
      <c r="HV8" s="83" t="s">
        <v>399</v>
      </c>
      <c r="HW8" s="83" t="s">
        <v>399</v>
      </c>
      <c r="HX8" s="88" t="s">
        <v>400</v>
      </c>
      <c r="HY8" s="817" t="s">
        <v>274</v>
      </c>
    </row>
    <row r="9" spans="1:233" ht="39.950000000000003" customHeight="1">
      <c r="A9" s="961" t="s">
        <v>279</v>
      </c>
      <c r="B9" s="85"/>
      <c r="C9" s="72" t="s">
        <v>395</v>
      </c>
      <c r="D9" s="72" t="s">
        <v>506</v>
      </c>
      <c r="E9" s="107"/>
      <c r="F9" s="72" t="s">
        <v>395</v>
      </c>
      <c r="G9" s="72" t="s">
        <v>507</v>
      </c>
      <c r="H9" s="72" t="s">
        <v>395</v>
      </c>
      <c r="I9" s="72" t="s">
        <v>508</v>
      </c>
      <c r="J9" s="72" t="s">
        <v>405</v>
      </c>
      <c r="K9" s="72" t="s">
        <v>400</v>
      </c>
      <c r="L9" s="72" t="s">
        <v>395</v>
      </c>
      <c r="M9" s="72" t="s">
        <v>509</v>
      </c>
      <c r="N9" s="72" t="s">
        <v>395</v>
      </c>
      <c r="O9" s="72" t="s">
        <v>401</v>
      </c>
      <c r="P9" s="72" t="s">
        <v>395</v>
      </c>
      <c r="Q9" s="72" t="s">
        <v>510</v>
      </c>
      <c r="R9" s="72" t="s">
        <v>395</v>
      </c>
      <c r="S9" s="72" t="s">
        <v>511</v>
      </c>
      <c r="T9" s="72" t="s">
        <v>399</v>
      </c>
      <c r="U9" s="72" t="s">
        <v>400</v>
      </c>
      <c r="V9" s="72" t="s">
        <v>395</v>
      </c>
      <c r="W9" s="72" t="s">
        <v>512</v>
      </c>
      <c r="X9" s="72" t="s">
        <v>404</v>
      </c>
      <c r="Y9" s="72" t="s">
        <v>405</v>
      </c>
      <c r="Z9" s="72" t="s">
        <v>405</v>
      </c>
      <c r="AA9" s="72" t="s">
        <v>513</v>
      </c>
      <c r="AB9" s="903" t="s">
        <v>406</v>
      </c>
      <c r="AC9" s="86"/>
      <c r="AD9" s="73" t="s">
        <v>430</v>
      </c>
      <c r="AE9" s="73" t="s">
        <v>431</v>
      </c>
      <c r="AF9" s="371">
        <v>3260000</v>
      </c>
      <c r="AG9" s="963" t="s">
        <v>445</v>
      </c>
      <c r="AH9" s="109" t="s">
        <v>514</v>
      </c>
      <c r="AI9" s="109" t="s">
        <v>395</v>
      </c>
      <c r="AJ9" s="74" t="s">
        <v>395</v>
      </c>
      <c r="AK9" s="74">
        <v>120000</v>
      </c>
      <c r="AL9" s="847" t="s">
        <v>445</v>
      </c>
      <c r="AM9" s="73" t="s">
        <v>515</v>
      </c>
      <c r="AN9" s="73" t="s">
        <v>400</v>
      </c>
      <c r="AO9" s="74">
        <v>367800</v>
      </c>
      <c r="AP9" s="847" t="s">
        <v>445</v>
      </c>
      <c r="AQ9" s="73" t="s">
        <v>516</v>
      </c>
      <c r="AR9" s="73" t="s">
        <v>400</v>
      </c>
      <c r="AS9" s="74">
        <v>487800</v>
      </c>
      <c r="AT9" s="73" t="s">
        <v>400</v>
      </c>
      <c r="AU9" s="73" t="s">
        <v>395</v>
      </c>
      <c r="AV9" s="73" t="s">
        <v>395</v>
      </c>
      <c r="AW9" s="73" t="s">
        <v>517</v>
      </c>
      <c r="AX9" s="74">
        <v>120000</v>
      </c>
      <c r="AY9" s="964" t="s">
        <v>445</v>
      </c>
      <c r="AZ9" s="74" t="s">
        <v>518</v>
      </c>
      <c r="BA9" s="73" t="s">
        <v>400</v>
      </c>
      <c r="BB9" s="73" t="s">
        <v>395</v>
      </c>
      <c r="BC9" s="74" t="s">
        <v>519</v>
      </c>
      <c r="BD9" s="74">
        <v>216000</v>
      </c>
      <c r="BE9" s="964" t="s">
        <v>445</v>
      </c>
      <c r="BF9" s="74" t="s">
        <v>520</v>
      </c>
      <c r="BG9" s="73" t="s">
        <v>400</v>
      </c>
      <c r="BH9" s="763">
        <v>336000</v>
      </c>
      <c r="BI9" s="73"/>
      <c r="BJ9" s="75"/>
      <c r="BK9" s="73" t="s">
        <v>395</v>
      </c>
      <c r="BL9" s="74" t="s">
        <v>521</v>
      </c>
      <c r="BM9" s="74">
        <v>3000000</v>
      </c>
      <c r="BN9" s="964" t="s">
        <v>445</v>
      </c>
      <c r="BO9" s="74" t="s">
        <v>522</v>
      </c>
      <c r="BP9" s="73" t="s">
        <v>400</v>
      </c>
      <c r="BQ9" s="73" t="s">
        <v>395</v>
      </c>
      <c r="BR9" s="74">
        <v>150000</v>
      </c>
      <c r="BS9" s="74" t="s">
        <v>523</v>
      </c>
      <c r="BT9" s="89" t="s">
        <v>400</v>
      </c>
      <c r="BU9" s="74" t="s">
        <v>400</v>
      </c>
      <c r="BV9" s="73" t="s">
        <v>399</v>
      </c>
      <c r="BW9" s="74">
        <v>0</v>
      </c>
      <c r="BX9" s="73" t="s">
        <v>523</v>
      </c>
      <c r="BY9" s="74" t="s">
        <v>400</v>
      </c>
      <c r="BZ9" s="74" t="s">
        <v>400</v>
      </c>
      <c r="CA9" s="763">
        <v>3150000</v>
      </c>
      <c r="CB9" s="74" t="s">
        <v>400</v>
      </c>
      <c r="CC9" s="76">
        <v>9.6385542168674704E-2</v>
      </c>
      <c r="CD9" s="73"/>
      <c r="CE9" s="76">
        <v>0.35714285714285715</v>
      </c>
      <c r="CF9" s="73"/>
      <c r="CG9" s="76">
        <v>1.0693251533742332</v>
      </c>
      <c r="CH9" s="73"/>
      <c r="CI9" s="73" t="s">
        <v>400</v>
      </c>
      <c r="CJ9" s="73"/>
      <c r="CK9" s="73" t="s">
        <v>491</v>
      </c>
      <c r="CL9" s="73" t="s">
        <v>524</v>
      </c>
      <c r="CM9" s="73" t="s">
        <v>395</v>
      </c>
      <c r="CN9" s="909" t="s">
        <v>400</v>
      </c>
      <c r="CO9" s="106"/>
      <c r="CP9" s="77"/>
      <c r="CQ9" s="78" t="s">
        <v>395</v>
      </c>
      <c r="CR9" s="78" t="s">
        <v>395</v>
      </c>
      <c r="CS9" s="78" t="s">
        <v>395</v>
      </c>
      <c r="CT9" s="78" t="s">
        <v>395</v>
      </c>
      <c r="CU9" s="78" t="s">
        <v>395</v>
      </c>
      <c r="CV9" s="78" t="s">
        <v>395</v>
      </c>
      <c r="CW9" s="78" t="s">
        <v>395</v>
      </c>
      <c r="CX9" s="78" t="s">
        <v>395</v>
      </c>
      <c r="CY9" s="78" t="s">
        <v>399</v>
      </c>
      <c r="CZ9" s="78" t="s">
        <v>399</v>
      </c>
      <c r="DA9" s="78" t="s">
        <v>395</v>
      </c>
      <c r="DB9" s="78" t="s">
        <v>448</v>
      </c>
      <c r="DC9" s="77"/>
      <c r="DD9" s="78" t="s">
        <v>395</v>
      </c>
      <c r="DE9" s="78" t="s">
        <v>395</v>
      </c>
      <c r="DF9" s="78" t="s">
        <v>395</v>
      </c>
      <c r="DG9" s="78" t="s">
        <v>395</v>
      </c>
      <c r="DH9" s="78" t="s">
        <v>395</v>
      </c>
      <c r="DI9" s="78" t="s">
        <v>395</v>
      </c>
      <c r="DJ9" s="78" t="s">
        <v>395</v>
      </c>
      <c r="DK9" s="78" t="s">
        <v>395</v>
      </c>
      <c r="DL9" s="78" t="s">
        <v>395</v>
      </c>
      <c r="DM9" s="78" t="s">
        <v>395</v>
      </c>
      <c r="DN9" s="78" t="s">
        <v>395</v>
      </c>
      <c r="DO9" s="78" t="s">
        <v>400</v>
      </c>
      <c r="DP9" s="79"/>
      <c r="DQ9" s="78" t="s">
        <v>395</v>
      </c>
      <c r="DR9" s="78" t="s">
        <v>395</v>
      </c>
      <c r="DS9" s="78" t="s">
        <v>395</v>
      </c>
      <c r="DT9" s="78" t="s">
        <v>395</v>
      </c>
      <c r="DU9" s="78" t="s">
        <v>395</v>
      </c>
      <c r="DV9" s="78" t="s">
        <v>395</v>
      </c>
      <c r="DW9" s="78" t="s">
        <v>395</v>
      </c>
      <c r="DX9" s="78" t="s">
        <v>395</v>
      </c>
      <c r="DY9" s="78" t="s">
        <v>399</v>
      </c>
      <c r="DZ9" s="78" t="s">
        <v>399</v>
      </c>
      <c r="EA9" s="78" t="s">
        <v>395</v>
      </c>
      <c r="EB9" s="78" t="s">
        <v>448</v>
      </c>
      <c r="EC9" s="79"/>
      <c r="ED9" s="78" t="s">
        <v>395</v>
      </c>
      <c r="EE9" s="78" t="s">
        <v>395</v>
      </c>
      <c r="EF9" s="78" t="s">
        <v>395</v>
      </c>
      <c r="EG9" s="78" t="s">
        <v>395</v>
      </c>
      <c r="EH9" s="78" t="s">
        <v>395</v>
      </c>
      <c r="EI9" s="78" t="s">
        <v>395</v>
      </c>
      <c r="EJ9" s="78" t="s">
        <v>395</v>
      </c>
      <c r="EK9" s="78" t="s">
        <v>395</v>
      </c>
      <c r="EL9" s="78" t="s">
        <v>399</v>
      </c>
      <c r="EM9" s="78" t="s">
        <v>399</v>
      </c>
      <c r="EN9" s="78" t="s">
        <v>395</v>
      </c>
      <c r="EO9" s="78" t="s">
        <v>448</v>
      </c>
      <c r="EP9" s="920" t="s">
        <v>400</v>
      </c>
      <c r="EQ9" s="80"/>
      <c r="ER9" s="81" t="s">
        <v>395</v>
      </c>
      <c r="ES9" s="81" t="s">
        <v>525</v>
      </c>
      <c r="ET9" s="81" t="s">
        <v>526</v>
      </c>
      <c r="EU9" s="81" t="s">
        <v>395</v>
      </c>
      <c r="EV9" s="81" t="s">
        <v>395</v>
      </c>
      <c r="EW9" s="81" t="s">
        <v>395</v>
      </c>
      <c r="EX9" s="81" t="s">
        <v>411</v>
      </c>
      <c r="EY9" s="81" t="s">
        <v>405</v>
      </c>
      <c r="EZ9" s="81" t="s">
        <v>399</v>
      </c>
      <c r="FA9" s="81" t="s">
        <v>406</v>
      </c>
      <c r="FB9" s="81" t="s">
        <v>399</v>
      </c>
      <c r="FC9" s="81" t="s">
        <v>406</v>
      </c>
      <c r="FD9" s="276"/>
      <c r="FE9" s="81" t="s">
        <v>414</v>
      </c>
      <c r="FF9" s="81" t="s">
        <v>453</v>
      </c>
      <c r="FG9" s="81" t="s">
        <v>453</v>
      </c>
      <c r="FH9" s="81" t="s">
        <v>453</v>
      </c>
      <c r="FI9" s="81" t="s">
        <v>527</v>
      </c>
      <c r="FJ9" s="81" t="s">
        <v>527</v>
      </c>
      <c r="FK9" s="81" t="s">
        <v>527</v>
      </c>
      <c r="FL9" s="81" t="s">
        <v>527</v>
      </c>
      <c r="FM9" s="81" t="s">
        <v>414</v>
      </c>
      <c r="FN9" s="81" t="s">
        <v>453</v>
      </c>
      <c r="FO9" s="81" t="s">
        <v>453</v>
      </c>
      <c r="FP9" s="81" t="s">
        <v>453</v>
      </c>
      <c r="FQ9" s="81" t="s">
        <v>415</v>
      </c>
      <c r="FR9" s="81" t="s">
        <v>415</v>
      </c>
      <c r="FS9" s="81" t="s">
        <v>414</v>
      </c>
      <c r="FT9" s="81" t="s">
        <v>453</v>
      </c>
      <c r="FU9" s="81" t="s">
        <v>400</v>
      </c>
      <c r="FV9" s="87"/>
      <c r="FW9" s="81" t="s">
        <v>399</v>
      </c>
      <c r="FX9" s="81" t="s">
        <v>400</v>
      </c>
      <c r="FY9" s="81" t="s">
        <v>400</v>
      </c>
      <c r="FZ9" s="81" t="s">
        <v>399</v>
      </c>
      <c r="GA9" s="81" t="s">
        <v>400</v>
      </c>
      <c r="GB9" s="81" t="s">
        <v>400</v>
      </c>
      <c r="GC9" s="81" t="s">
        <v>399</v>
      </c>
      <c r="GD9" s="81" t="s">
        <v>400</v>
      </c>
      <c r="GE9" s="81" t="s">
        <v>400</v>
      </c>
      <c r="GF9" s="82"/>
      <c r="GG9" s="81" t="s">
        <v>399</v>
      </c>
      <c r="GH9" s="81" t="s">
        <v>395</v>
      </c>
      <c r="GI9" s="81" t="s">
        <v>399</v>
      </c>
      <c r="GJ9" s="81" t="s">
        <v>406</v>
      </c>
      <c r="GK9" s="82"/>
      <c r="GL9" s="81" t="s">
        <v>395</v>
      </c>
      <c r="GM9" s="81" t="s">
        <v>395</v>
      </c>
      <c r="GN9" s="81" t="s">
        <v>395</v>
      </c>
      <c r="GO9" s="81" t="s">
        <v>395</v>
      </c>
      <c r="GP9" s="81" t="s">
        <v>395</v>
      </c>
      <c r="GQ9" s="81" t="s">
        <v>395</v>
      </c>
      <c r="GR9" s="81" t="s">
        <v>395</v>
      </c>
      <c r="GS9" s="81" t="s">
        <v>399</v>
      </c>
      <c r="GT9" s="81" t="s">
        <v>395</v>
      </c>
      <c r="GU9" s="81" t="s">
        <v>399</v>
      </c>
      <c r="GV9" s="81" t="s">
        <v>513</v>
      </c>
      <c r="GW9" s="81">
        <v>2012</v>
      </c>
      <c r="GX9" s="81" t="s">
        <v>528</v>
      </c>
      <c r="GY9" s="81" t="s">
        <v>400</v>
      </c>
      <c r="GZ9" s="82"/>
      <c r="HA9" s="81">
        <v>2011</v>
      </c>
      <c r="HB9" s="81" t="s">
        <v>395</v>
      </c>
      <c r="HC9" s="81" t="s">
        <v>399</v>
      </c>
      <c r="HD9" s="81" t="s">
        <v>399</v>
      </c>
      <c r="HE9" s="81" t="s">
        <v>399</v>
      </c>
      <c r="HF9" s="937" t="s">
        <v>400</v>
      </c>
      <c r="HG9" s="90"/>
      <c r="HH9" s="947" t="s">
        <v>395</v>
      </c>
      <c r="HI9" s="84"/>
      <c r="HJ9" s="83" t="s">
        <v>395</v>
      </c>
      <c r="HK9" s="83" t="s">
        <v>395</v>
      </c>
      <c r="HL9" s="83" t="s">
        <v>399</v>
      </c>
      <c r="HM9" s="83" t="s">
        <v>399</v>
      </c>
      <c r="HN9" s="83" t="s">
        <v>399</v>
      </c>
      <c r="HO9" s="83" t="s">
        <v>399</v>
      </c>
      <c r="HP9" s="83" t="s">
        <v>399</v>
      </c>
      <c r="HQ9" s="83" t="s">
        <v>405</v>
      </c>
      <c r="HR9" s="83" t="s">
        <v>399</v>
      </c>
      <c r="HS9" s="83" t="s">
        <v>445</v>
      </c>
      <c r="HT9" s="83" t="s">
        <v>529</v>
      </c>
      <c r="HU9" s="84"/>
      <c r="HV9" s="83" t="s">
        <v>395</v>
      </c>
      <c r="HW9" s="83" t="s">
        <v>395</v>
      </c>
      <c r="HX9" s="88" t="s">
        <v>400</v>
      </c>
      <c r="HY9" s="762" t="s">
        <v>280</v>
      </c>
    </row>
    <row r="10" spans="1:233" ht="39.950000000000003" customHeight="1">
      <c r="A10" s="961" t="s">
        <v>281</v>
      </c>
      <c r="B10" s="85"/>
      <c r="C10" s="72" t="s">
        <v>395</v>
      </c>
      <c r="D10" s="72" t="s">
        <v>530</v>
      </c>
      <c r="E10" s="107"/>
      <c r="F10" s="72" t="s">
        <v>395</v>
      </c>
      <c r="G10" s="72" t="s">
        <v>531</v>
      </c>
      <c r="H10" s="72" t="s">
        <v>395</v>
      </c>
      <c r="I10" s="72" t="s">
        <v>532</v>
      </c>
      <c r="J10" s="72" t="s">
        <v>399</v>
      </c>
      <c r="K10" s="72" t="s">
        <v>400</v>
      </c>
      <c r="L10" s="72" t="s">
        <v>395</v>
      </c>
      <c r="M10" s="72" t="s">
        <v>533</v>
      </c>
      <c r="N10" s="72" t="s">
        <v>395</v>
      </c>
      <c r="O10" s="72" t="s">
        <v>534</v>
      </c>
      <c r="P10" s="72" t="s">
        <v>395</v>
      </c>
      <c r="Q10" s="72" t="s">
        <v>535</v>
      </c>
      <c r="R10" s="72" t="s">
        <v>395</v>
      </c>
      <c r="S10" s="72" t="s">
        <v>536</v>
      </c>
      <c r="T10" s="72" t="s">
        <v>395</v>
      </c>
      <c r="U10" s="72" t="s">
        <v>537</v>
      </c>
      <c r="V10" s="72" t="s">
        <v>395</v>
      </c>
      <c r="W10" s="72" t="s">
        <v>538</v>
      </c>
      <c r="X10" s="72" t="s">
        <v>539</v>
      </c>
      <c r="Y10" s="72" t="s">
        <v>395</v>
      </c>
      <c r="Z10" s="72" t="s">
        <v>395</v>
      </c>
      <c r="AA10" s="72" t="s">
        <v>540</v>
      </c>
      <c r="AB10" s="903" t="s">
        <v>541</v>
      </c>
      <c r="AC10" s="86"/>
      <c r="AD10" s="73" t="s">
        <v>430</v>
      </c>
      <c r="AE10" s="73" t="s">
        <v>431</v>
      </c>
      <c r="AF10" s="371">
        <v>5268813</v>
      </c>
      <c r="AG10" s="963" t="s">
        <v>445</v>
      </c>
      <c r="AH10" s="109" t="s">
        <v>540</v>
      </c>
      <c r="AI10" s="109" t="s">
        <v>395</v>
      </c>
      <c r="AJ10" s="74" t="s">
        <v>395</v>
      </c>
      <c r="AK10" s="74">
        <v>1000000</v>
      </c>
      <c r="AL10" s="847" t="s">
        <v>445</v>
      </c>
      <c r="AM10" s="73" t="s">
        <v>542</v>
      </c>
      <c r="AN10" s="73" t="s">
        <v>400</v>
      </c>
      <c r="AO10" s="74">
        <v>0</v>
      </c>
      <c r="AP10" s="847" t="s">
        <v>445</v>
      </c>
      <c r="AQ10" s="73" t="s">
        <v>400</v>
      </c>
      <c r="AR10" s="73" t="s">
        <v>400</v>
      </c>
      <c r="AS10" s="74">
        <v>1000000</v>
      </c>
      <c r="AT10" s="73" t="s">
        <v>400</v>
      </c>
      <c r="AU10" s="73" t="s">
        <v>395</v>
      </c>
      <c r="AV10" s="73" t="s">
        <v>395</v>
      </c>
      <c r="AW10" s="73" t="s">
        <v>543</v>
      </c>
      <c r="AX10" s="74">
        <v>720438</v>
      </c>
      <c r="AY10" s="964" t="s">
        <v>445</v>
      </c>
      <c r="AZ10" s="74" t="s">
        <v>544</v>
      </c>
      <c r="BA10" s="73" t="s">
        <v>400</v>
      </c>
      <c r="BB10" s="73" t="s">
        <v>399</v>
      </c>
      <c r="BC10" s="74" t="s">
        <v>406</v>
      </c>
      <c r="BD10" s="74">
        <v>0</v>
      </c>
      <c r="BE10" s="964" t="s">
        <v>445</v>
      </c>
      <c r="BF10" s="74" t="s">
        <v>400</v>
      </c>
      <c r="BG10" s="73" t="s">
        <v>400</v>
      </c>
      <c r="BH10" s="763">
        <v>720438</v>
      </c>
      <c r="BI10" s="73" t="s">
        <v>400</v>
      </c>
      <c r="BJ10" s="75"/>
      <c r="BK10" s="73" t="s">
        <v>395</v>
      </c>
      <c r="BL10" s="74" t="s">
        <v>545</v>
      </c>
      <c r="BM10" s="74">
        <v>3985668</v>
      </c>
      <c r="BN10" s="964" t="s">
        <v>445</v>
      </c>
      <c r="BO10" s="74" t="s">
        <v>546</v>
      </c>
      <c r="BP10" s="73" t="s">
        <v>400</v>
      </c>
      <c r="BQ10" s="73" t="s">
        <v>395</v>
      </c>
      <c r="BR10" s="74">
        <v>29125</v>
      </c>
      <c r="BS10" s="964" t="s">
        <v>445</v>
      </c>
      <c r="BT10" s="89" t="s">
        <v>547</v>
      </c>
      <c r="BU10" s="74" t="s">
        <v>548</v>
      </c>
      <c r="BV10" s="73" t="s">
        <v>399</v>
      </c>
      <c r="BW10" s="74">
        <v>0</v>
      </c>
      <c r="BX10" s="847" t="s">
        <v>445</v>
      </c>
      <c r="BY10" s="74" t="s">
        <v>400</v>
      </c>
      <c r="BZ10" s="74" t="s">
        <v>400</v>
      </c>
      <c r="CA10" s="763">
        <v>4014793</v>
      </c>
      <c r="CB10" s="74" t="s">
        <v>400</v>
      </c>
      <c r="CC10" s="76">
        <v>0.15214421429493091</v>
      </c>
      <c r="CD10" s="73"/>
      <c r="CE10" s="76">
        <v>1</v>
      </c>
      <c r="CF10" s="73"/>
      <c r="CG10" s="76">
        <v>0.8987282334749781</v>
      </c>
      <c r="CH10" s="73"/>
      <c r="CI10" s="73" t="s">
        <v>400</v>
      </c>
      <c r="CJ10" s="73"/>
      <c r="CK10" s="73" t="s">
        <v>491</v>
      </c>
      <c r="CL10" s="73" t="s">
        <v>536</v>
      </c>
      <c r="CM10" s="73" t="s">
        <v>395</v>
      </c>
      <c r="CN10" s="909" t="s">
        <v>549</v>
      </c>
      <c r="CO10" s="106"/>
      <c r="CP10" s="77"/>
      <c r="CQ10" s="78" t="s">
        <v>395</v>
      </c>
      <c r="CR10" s="78" t="s">
        <v>395</v>
      </c>
      <c r="CS10" s="78" t="s">
        <v>395</v>
      </c>
      <c r="CT10" s="78" t="s">
        <v>395</v>
      </c>
      <c r="CU10" s="78" t="s">
        <v>395</v>
      </c>
      <c r="CV10" s="78" t="s">
        <v>395</v>
      </c>
      <c r="CW10" s="78" t="s">
        <v>395</v>
      </c>
      <c r="CX10" s="78" t="s">
        <v>395</v>
      </c>
      <c r="CY10" s="78" t="s">
        <v>405</v>
      </c>
      <c r="CZ10" s="78" t="s">
        <v>395</v>
      </c>
      <c r="DA10" s="78" t="s">
        <v>399</v>
      </c>
      <c r="DB10" s="78" t="s">
        <v>400</v>
      </c>
      <c r="DC10" s="77"/>
      <c r="DD10" s="78" t="s">
        <v>395</v>
      </c>
      <c r="DE10" s="78" t="s">
        <v>395</v>
      </c>
      <c r="DF10" s="78" t="s">
        <v>395</v>
      </c>
      <c r="DG10" s="78" t="s">
        <v>395</v>
      </c>
      <c r="DH10" s="78" t="s">
        <v>395</v>
      </c>
      <c r="DI10" s="78" t="s">
        <v>395</v>
      </c>
      <c r="DJ10" s="78" t="s">
        <v>395</v>
      </c>
      <c r="DK10" s="78" t="s">
        <v>399</v>
      </c>
      <c r="DL10" s="78" t="s">
        <v>395</v>
      </c>
      <c r="DM10" s="78" t="s">
        <v>395</v>
      </c>
      <c r="DN10" s="78" t="s">
        <v>395</v>
      </c>
      <c r="DO10" s="78" t="s">
        <v>400</v>
      </c>
      <c r="DP10" s="79"/>
      <c r="DQ10" s="78" t="s">
        <v>395</v>
      </c>
      <c r="DR10" s="78" t="s">
        <v>395</v>
      </c>
      <c r="DS10" s="78" t="s">
        <v>395</v>
      </c>
      <c r="DT10" s="78" t="s">
        <v>395</v>
      </c>
      <c r="DU10" s="78" t="s">
        <v>395</v>
      </c>
      <c r="DV10" s="78" t="s">
        <v>395</v>
      </c>
      <c r="DW10" s="78" t="s">
        <v>395</v>
      </c>
      <c r="DX10" s="78" t="s">
        <v>395</v>
      </c>
      <c r="DY10" s="78" t="s">
        <v>395</v>
      </c>
      <c r="DZ10" s="78" t="s">
        <v>395</v>
      </c>
      <c r="EA10" s="78" t="s">
        <v>395</v>
      </c>
      <c r="EB10" s="78" t="s">
        <v>448</v>
      </c>
      <c r="EC10" s="79"/>
      <c r="ED10" s="78" t="s">
        <v>395</v>
      </c>
      <c r="EE10" s="78" t="s">
        <v>399</v>
      </c>
      <c r="EF10" s="78" t="s">
        <v>399</v>
      </c>
      <c r="EG10" s="78" t="s">
        <v>399</v>
      </c>
      <c r="EH10" s="78" t="s">
        <v>399</v>
      </c>
      <c r="EI10" s="78" t="s">
        <v>395</v>
      </c>
      <c r="EJ10" s="78" t="s">
        <v>395</v>
      </c>
      <c r="EK10" s="78" t="s">
        <v>399</v>
      </c>
      <c r="EL10" s="78" t="s">
        <v>399</v>
      </c>
      <c r="EM10" s="78" t="s">
        <v>399</v>
      </c>
      <c r="EN10" s="78" t="s">
        <v>399</v>
      </c>
      <c r="EO10" s="78" t="s">
        <v>400</v>
      </c>
      <c r="EP10" s="920" t="s">
        <v>550</v>
      </c>
      <c r="EQ10" s="80"/>
      <c r="ER10" s="81" t="s">
        <v>395</v>
      </c>
      <c r="ES10" s="81" t="s">
        <v>551</v>
      </c>
      <c r="ET10" s="81" t="s">
        <v>552</v>
      </c>
      <c r="EU10" s="81" t="s">
        <v>395</v>
      </c>
      <c r="EV10" s="81" t="s">
        <v>395</v>
      </c>
      <c r="EW10" s="81" t="s">
        <v>395</v>
      </c>
      <c r="EX10" s="81" t="s">
        <v>553</v>
      </c>
      <c r="EY10" s="81" t="s">
        <v>554</v>
      </c>
      <c r="EZ10" s="81" t="s">
        <v>399</v>
      </c>
      <c r="FA10" s="81" t="s">
        <v>513</v>
      </c>
      <c r="FB10" s="81" t="s">
        <v>395</v>
      </c>
      <c r="FC10" s="81" t="s">
        <v>555</v>
      </c>
      <c r="FD10" s="276"/>
      <c r="FE10" s="81" t="s">
        <v>414</v>
      </c>
      <c r="FF10" s="81" t="s">
        <v>527</v>
      </c>
      <c r="FG10" s="81" t="s">
        <v>453</v>
      </c>
      <c r="FH10" s="81" t="s">
        <v>527</v>
      </c>
      <c r="FI10" s="81" t="s">
        <v>441</v>
      </c>
      <c r="FJ10" s="81" t="s">
        <v>527</v>
      </c>
      <c r="FK10" s="81" t="s">
        <v>441</v>
      </c>
      <c r="FL10" s="81" t="s">
        <v>442</v>
      </c>
      <c r="FM10" s="81" t="s">
        <v>414</v>
      </c>
      <c r="FN10" s="81" t="s">
        <v>527</v>
      </c>
      <c r="FO10" s="81" t="s">
        <v>406</v>
      </c>
      <c r="FP10" s="81" t="s">
        <v>527</v>
      </c>
      <c r="FQ10" s="81" t="s">
        <v>415</v>
      </c>
      <c r="FR10" s="81" t="s">
        <v>415</v>
      </c>
      <c r="FS10" s="81" t="s">
        <v>414</v>
      </c>
      <c r="FT10" s="81" t="s">
        <v>527</v>
      </c>
      <c r="FU10" s="81" t="s">
        <v>400</v>
      </c>
      <c r="FV10" s="87"/>
      <c r="FW10" s="81" t="s">
        <v>399</v>
      </c>
      <c r="FX10" s="81" t="s">
        <v>400</v>
      </c>
      <c r="FY10" s="81" t="s">
        <v>400</v>
      </c>
      <c r="FZ10" s="81" t="s">
        <v>399</v>
      </c>
      <c r="GA10" s="81" t="s">
        <v>400</v>
      </c>
      <c r="GB10" s="81" t="s">
        <v>400</v>
      </c>
      <c r="GC10" s="81" t="s">
        <v>399</v>
      </c>
      <c r="GD10" s="81" t="s">
        <v>400</v>
      </c>
      <c r="GE10" s="81" t="s">
        <v>400</v>
      </c>
      <c r="GF10" s="82"/>
      <c r="GG10" s="81" t="s">
        <v>395</v>
      </c>
      <c r="GH10" s="81" t="s">
        <v>395</v>
      </c>
      <c r="GI10" s="81" t="s">
        <v>399</v>
      </c>
      <c r="GJ10" s="81" t="s">
        <v>406</v>
      </c>
      <c r="GK10" s="82"/>
      <c r="GL10" s="81" t="s">
        <v>395</v>
      </c>
      <c r="GM10" s="81" t="s">
        <v>395</v>
      </c>
      <c r="GN10" s="81" t="s">
        <v>395</v>
      </c>
      <c r="GO10" s="81" t="s">
        <v>395</v>
      </c>
      <c r="GP10" s="81" t="s">
        <v>395</v>
      </c>
      <c r="GQ10" s="81" t="s">
        <v>395</v>
      </c>
      <c r="GR10" s="81" t="s">
        <v>395</v>
      </c>
      <c r="GS10" s="81" t="s">
        <v>399</v>
      </c>
      <c r="GT10" s="81" t="s">
        <v>399</v>
      </c>
      <c r="GU10" s="81" t="s">
        <v>399</v>
      </c>
      <c r="GV10" s="81" t="s">
        <v>406</v>
      </c>
      <c r="GW10" s="81">
        <v>2012</v>
      </c>
      <c r="GX10" s="81" t="s">
        <v>556</v>
      </c>
      <c r="GY10" s="81" t="s">
        <v>400</v>
      </c>
      <c r="GZ10" s="82"/>
      <c r="HA10" s="81">
        <v>2005</v>
      </c>
      <c r="HB10" s="81" t="s">
        <v>395</v>
      </c>
      <c r="HC10" s="81" t="s">
        <v>399</v>
      </c>
      <c r="HD10" s="81" t="s">
        <v>399</v>
      </c>
      <c r="HE10" s="81" t="s">
        <v>399</v>
      </c>
      <c r="HF10" s="937" t="s">
        <v>557</v>
      </c>
      <c r="HG10" s="90"/>
      <c r="HH10" s="947" t="s">
        <v>395</v>
      </c>
      <c r="HI10" s="84"/>
      <c r="HJ10" s="83" t="s">
        <v>399</v>
      </c>
      <c r="HK10" s="83" t="s">
        <v>399</v>
      </c>
      <c r="HL10" s="83" t="s">
        <v>399</v>
      </c>
      <c r="HM10" s="83" t="s">
        <v>395</v>
      </c>
      <c r="HN10" s="83" t="s">
        <v>399</v>
      </c>
      <c r="HO10" s="83" t="s">
        <v>399</v>
      </c>
      <c r="HP10" s="83" t="s">
        <v>399</v>
      </c>
      <c r="HQ10" s="83" t="s">
        <v>406</v>
      </c>
      <c r="HR10" s="83" t="s">
        <v>399</v>
      </c>
      <c r="HS10" s="83" t="s">
        <v>558</v>
      </c>
      <c r="HT10" s="83" t="s">
        <v>559</v>
      </c>
      <c r="HU10" s="84"/>
      <c r="HV10" s="83" t="s">
        <v>395</v>
      </c>
      <c r="HW10" s="83" t="s">
        <v>395</v>
      </c>
      <c r="HX10" s="88" t="s">
        <v>400</v>
      </c>
      <c r="HY10" s="762" t="s">
        <v>280</v>
      </c>
    </row>
    <row r="11" spans="1:233" ht="39.950000000000003" customHeight="1">
      <c r="A11" s="961" t="s">
        <v>282</v>
      </c>
      <c r="B11" s="85"/>
      <c r="C11" s="72" t="s">
        <v>395</v>
      </c>
      <c r="D11" s="72" t="s">
        <v>560</v>
      </c>
      <c r="E11" s="107"/>
      <c r="F11" s="72" t="s">
        <v>395</v>
      </c>
      <c r="G11" s="72" t="s">
        <v>561</v>
      </c>
      <c r="H11" s="72" t="s">
        <v>395</v>
      </c>
      <c r="I11" s="72" t="s">
        <v>562</v>
      </c>
      <c r="J11" s="72" t="s">
        <v>399</v>
      </c>
      <c r="K11" s="72" t="s">
        <v>400</v>
      </c>
      <c r="L11" s="72" t="s">
        <v>395</v>
      </c>
      <c r="M11" s="72" t="s">
        <v>563</v>
      </c>
      <c r="N11" s="72" t="s">
        <v>395</v>
      </c>
      <c r="O11" s="72" t="s">
        <v>425</v>
      </c>
      <c r="P11" s="72" t="s">
        <v>395</v>
      </c>
      <c r="Q11" s="72" t="s">
        <v>564</v>
      </c>
      <c r="R11" s="72" t="s">
        <v>399</v>
      </c>
      <c r="S11" s="72" t="s">
        <v>400</v>
      </c>
      <c r="T11" s="72" t="s">
        <v>399</v>
      </c>
      <c r="U11" s="72" t="s">
        <v>400</v>
      </c>
      <c r="V11" s="72" t="s">
        <v>395</v>
      </c>
      <c r="W11" s="72" t="s">
        <v>565</v>
      </c>
      <c r="X11" s="72" t="s">
        <v>539</v>
      </c>
      <c r="Y11" s="72" t="s">
        <v>399</v>
      </c>
      <c r="Z11" s="72" t="s">
        <v>399</v>
      </c>
      <c r="AA11" s="72" t="s">
        <v>406</v>
      </c>
      <c r="AB11" s="903" t="s">
        <v>406</v>
      </c>
      <c r="AC11" s="86"/>
      <c r="AD11" s="73" t="s">
        <v>430</v>
      </c>
      <c r="AE11" s="73" t="s">
        <v>431</v>
      </c>
      <c r="AF11" s="371">
        <v>3589869.35</v>
      </c>
      <c r="AG11" s="109" t="s">
        <v>445</v>
      </c>
      <c r="AH11" s="109" t="s">
        <v>566</v>
      </c>
      <c r="AI11" s="109" t="s">
        <v>395</v>
      </c>
      <c r="AJ11" s="74" t="s">
        <v>395</v>
      </c>
      <c r="AK11" s="74">
        <v>59519.199999999997</v>
      </c>
      <c r="AL11" s="73" t="s">
        <v>445</v>
      </c>
      <c r="AM11" s="73" t="s">
        <v>567</v>
      </c>
      <c r="AN11" s="73" t="s">
        <v>400</v>
      </c>
      <c r="AO11" s="74">
        <v>425180</v>
      </c>
      <c r="AP11" s="73" t="s">
        <v>445</v>
      </c>
      <c r="AQ11" s="73" t="s">
        <v>567</v>
      </c>
      <c r="AR11" s="73" t="s">
        <v>400</v>
      </c>
      <c r="AS11" s="74">
        <v>484699.2</v>
      </c>
      <c r="AT11" s="73" t="s">
        <v>400</v>
      </c>
      <c r="AU11" s="73" t="s">
        <v>395</v>
      </c>
      <c r="AV11" s="73" t="s">
        <v>395</v>
      </c>
      <c r="AW11" s="73" t="s">
        <v>568</v>
      </c>
      <c r="AX11" s="74">
        <v>59519.199999999997</v>
      </c>
      <c r="AY11" s="74" t="s">
        <v>445</v>
      </c>
      <c r="AZ11" s="74" t="s">
        <v>567</v>
      </c>
      <c r="BA11" s="73" t="s">
        <v>400</v>
      </c>
      <c r="BB11" s="73" t="s">
        <v>395</v>
      </c>
      <c r="BC11" s="74" t="s">
        <v>569</v>
      </c>
      <c r="BD11" s="74">
        <v>425180</v>
      </c>
      <c r="BE11" s="74" t="s">
        <v>445</v>
      </c>
      <c r="BF11" s="74" t="s">
        <v>567</v>
      </c>
      <c r="BG11" s="73" t="s">
        <v>400</v>
      </c>
      <c r="BH11" s="763">
        <v>484699.2</v>
      </c>
      <c r="BI11" s="73" t="s">
        <v>400</v>
      </c>
      <c r="BJ11" s="75"/>
      <c r="BK11" s="73" t="s">
        <v>395</v>
      </c>
      <c r="BL11" s="74" t="s">
        <v>570</v>
      </c>
      <c r="BM11" s="74">
        <v>3105170</v>
      </c>
      <c r="BN11" s="74" t="s">
        <v>445</v>
      </c>
      <c r="BO11" s="74" t="s">
        <v>567</v>
      </c>
      <c r="BP11" s="73" t="s">
        <v>400</v>
      </c>
      <c r="BQ11" s="73" t="s">
        <v>395</v>
      </c>
      <c r="BR11" s="74">
        <v>97034.97</v>
      </c>
      <c r="BS11" s="74" t="s">
        <v>445</v>
      </c>
      <c r="BT11" s="89" t="s">
        <v>567</v>
      </c>
      <c r="BU11" s="74" t="s">
        <v>400</v>
      </c>
      <c r="BV11" s="73" t="s">
        <v>399</v>
      </c>
      <c r="BW11" s="74">
        <v>0</v>
      </c>
      <c r="BX11" s="847" t="s">
        <v>445</v>
      </c>
      <c r="BY11" s="74" t="s">
        <v>567</v>
      </c>
      <c r="BZ11" s="74" t="s">
        <v>400</v>
      </c>
      <c r="CA11" s="763">
        <v>3202204.97</v>
      </c>
      <c r="CB11" s="74" t="s">
        <v>400</v>
      </c>
      <c r="CC11" s="76">
        <v>0.1314650931108958</v>
      </c>
      <c r="CD11" s="73"/>
      <c r="CE11" s="76">
        <v>0.12279615893733679</v>
      </c>
      <c r="CF11" s="73"/>
      <c r="CG11" s="76">
        <v>1.0270301814744318</v>
      </c>
      <c r="CH11" s="73"/>
      <c r="CI11" s="73" t="s">
        <v>400</v>
      </c>
      <c r="CJ11" s="73"/>
      <c r="CK11" s="73" t="s">
        <v>491</v>
      </c>
      <c r="CL11" s="73" t="s">
        <v>571</v>
      </c>
      <c r="CM11" s="73" t="s">
        <v>399</v>
      </c>
      <c r="CN11" s="909" t="s">
        <v>400</v>
      </c>
      <c r="CO11" s="106"/>
      <c r="CP11" s="77"/>
      <c r="CQ11" s="78" t="s">
        <v>395</v>
      </c>
      <c r="CR11" s="78" t="s">
        <v>395</v>
      </c>
      <c r="CS11" s="78" t="s">
        <v>399</v>
      </c>
      <c r="CT11" s="78" t="s">
        <v>399</v>
      </c>
      <c r="CU11" s="78" t="s">
        <v>399</v>
      </c>
      <c r="CV11" s="78" t="s">
        <v>395</v>
      </c>
      <c r="CW11" s="78" t="s">
        <v>399</v>
      </c>
      <c r="CX11" s="78" t="s">
        <v>399</v>
      </c>
      <c r="CY11" s="78" t="s">
        <v>399</v>
      </c>
      <c r="CZ11" s="78" t="s">
        <v>399</v>
      </c>
      <c r="DA11" s="78" t="s">
        <v>399</v>
      </c>
      <c r="DB11" s="78" t="s">
        <v>400</v>
      </c>
      <c r="DC11" s="77"/>
      <c r="DD11" s="78" t="s">
        <v>395</v>
      </c>
      <c r="DE11" s="78" t="s">
        <v>395</v>
      </c>
      <c r="DF11" s="78" t="s">
        <v>395</v>
      </c>
      <c r="DG11" s="78" t="s">
        <v>395</v>
      </c>
      <c r="DH11" s="78" t="s">
        <v>395</v>
      </c>
      <c r="DI11" s="78" t="s">
        <v>395</v>
      </c>
      <c r="DJ11" s="78" t="s">
        <v>395</v>
      </c>
      <c r="DK11" s="78" t="s">
        <v>395</v>
      </c>
      <c r="DL11" s="78" t="s">
        <v>395</v>
      </c>
      <c r="DM11" s="78" t="s">
        <v>395</v>
      </c>
      <c r="DN11" s="78" t="s">
        <v>395</v>
      </c>
      <c r="DO11" s="78" t="s">
        <v>400</v>
      </c>
      <c r="DP11" s="79"/>
      <c r="DQ11" s="78" t="s">
        <v>395</v>
      </c>
      <c r="DR11" s="78" t="s">
        <v>395</v>
      </c>
      <c r="DS11" s="78" t="s">
        <v>395</v>
      </c>
      <c r="DT11" s="78" t="s">
        <v>395</v>
      </c>
      <c r="DU11" s="78" t="s">
        <v>395</v>
      </c>
      <c r="DV11" s="78" t="s">
        <v>395</v>
      </c>
      <c r="DW11" s="78" t="s">
        <v>395</v>
      </c>
      <c r="DX11" s="78" t="s">
        <v>395</v>
      </c>
      <c r="DY11" s="78" t="s">
        <v>399</v>
      </c>
      <c r="DZ11" s="78" t="s">
        <v>399</v>
      </c>
      <c r="EA11" s="78" t="s">
        <v>395</v>
      </c>
      <c r="EB11" s="78" t="s">
        <v>400</v>
      </c>
      <c r="EC11" s="79"/>
      <c r="ED11" s="78" t="s">
        <v>399</v>
      </c>
      <c r="EE11" s="78" t="s">
        <v>399</v>
      </c>
      <c r="EF11" s="78" t="s">
        <v>399</v>
      </c>
      <c r="EG11" s="78" t="s">
        <v>399</v>
      </c>
      <c r="EH11" s="78" t="s">
        <v>399</v>
      </c>
      <c r="EI11" s="78" t="s">
        <v>395</v>
      </c>
      <c r="EJ11" s="78" t="s">
        <v>399</v>
      </c>
      <c r="EK11" s="78" t="s">
        <v>399</v>
      </c>
      <c r="EL11" s="78" t="s">
        <v>399</v>
      </c>
      <c r="EM11" s="78" t="s">
        <v>399</v>
      </c>
      <c r="EN11" s="78" t="s">
        <v>399</v>
      </c>
      <c r="EO11" s="78" t="s">
        <v>400</v>
      </c>
      <c r="EP11" s="920" t="s">
        <v>400</v>
      </c>
      <c r="EQ11" s="80"/>
      <c r="ER11" s="81" t="s">
        <v>395</v>
      </c>
      <c r="ES11" s="81" t="s">
        <v>572</v>
      </c>
      <c r="ET11" s="81" t="s">
        <v>573</v>
      </c>
      <c r="EU11" s="81" t="s">
        <v>395</v>
      </c>
      <c r="EV11" s="81" t="s">
        <v>395</v>
      </c>
      <c r="EW11" s="81" t="s">
        <v>399</v>
      </c>
      <c r="EX11" s="81" t="s">
        <v>406</v>
      </c>
      <c r="EY11" s="81" t="s">
        <v>406</v>
      </c>
      <c r="EZ11" s="81" t="s">
        <v>399</v>
      </c>
      <c r="FA11" s="81" t="s">
        <v>406</v>
      </c>
      <c r="FB11" s="81" t="s">
        <v>395</v>
      </c>
      <c r="FC11" s="81" t="s">
        <v>574</v>
      </c>
      <c r="FD11" s="276"/>
      <c r="FE11" s="81" t="s">
        <v>453</v>
      </c>
      <c r="FF11" s="81" t="s">
        <v>441</v>
      </c>
      <c r="FG11" s="81" t="s">
        <v>453</v>
      </c>
      <c r="FH11" s="81" t="s">
        <v>406</v>
      </c>
      <c r="FI11" s="81" t="s">
        <v>442</v>
      </c>
      <c r="FJ11" s="81" t="s">
        <v>406</v>
      </c>
      <c r="FK11" s="81" t="s">
        <v>405</v>
      </c>
      <c r="FL11" s="81" t="s">
        <v>406</v>
      </c>
      <c r="FM11" s="81" t="s">
        <v>414</v>
      </c>
      <c r="FN11" s="81" t="s">
        <v>441</v>
      </c>
      <c r="FO11" s="81" t="s">
        <v>453</v>
      </c>
      <c r="FP11" s="81" t="s">
        <v>406</v>
      </c>
      <c r="FQ11" s="81" t="s">
        <v>415</v>
      </c>
      <c r="FR11" s="81" t="s">
        <v>406</v>
      </c>
      <c r="FS11" s="81" t="s">
        <v>453</v>
      </c>
      <c r="FT11" s="81" t="s">
        <v>406</v>
      </c>
      <c r="FU11" s="81" t="s">
        <v>574</v>
      </c>
      <c r="FV11" s="87"/>
      <c r="FW11" s="81" t="s">
        <v>399</v>
      </c>
      <c r="FX11" s="81" t="s">
        <v>400</v>
      </c>
      <c r="FY11" s="81" t="s">
        <v>400</v>
      </c>
      <c r="FZ11" s="81" t="s">
        <v>399</v>
      </c>
      <c r="GA11" s="81" t="s">
        <v>400</v>
      </c>
      <c r="GB11" s="81" t="s">
        <v>400</v>
      </c>
      <c r="GC11" s="81" t="s">
        <v>399</v>
      </c>
      <c r="GD11" s="81" t="s">
        <v>400</v>
      </c>
      <c r="GE11" s="81" t="s">
        <v>400</v>
      </c>
      <c r="GF11" s="82"/>
      <c r="GG11" s="81" t="s">
        <v>399</v>
      </c>
      <c r="GH11" s="81" t="s">
        <v>399</v>
      </c>
      <c r="GI11" s="81" t="s">
        <v>406</v>
      </c>
      <c r="GJ11" s="81" t="s">
        <v>406</v>
      </c>
      <c r="GK11" s="82"/>
      <c r="GL11" s="81" t="s">
        <v>395</v>
      </c>
      <c r="GM11" s="81" t="s">
        <v>395</v>
      </c>
      <c r="GN11" s="81" t="s">
        <v>395</v>
      </c>
      <c r="GO11" s="81" t="s">
        <v>395</v>
      </c>
      <c r="GP11" s="81" t="s">
        <v>395</v>
      </c>
      <c r="GQ11" s="81" t="s">
        <v>395</v>
      </c>
      <c r="GR11" s="81" t="s">
        <v>395</v>
      </c>
      <c r="GS11" s="81" t="s">
        <v>395</v>
      </c>
      <c r="GT11" s="81" t="s">
        <v>399</v>
      </c>
      <c r="GU11" s="81" t="s">
        <v>399</v>
      </c>
      <c r="GV11" s="81" t="s">
        <v>406</v>
      </c>
      <c r="GW11" s="81">
        <v>2012</v>
      </c>
      <c r="GX11" s="81" t="s">
        <v>575</v>
      </c>
      <c r="GY11" s="81" t="s">
        <v>576</v>
      </c>
      <c r="GZ11" s="82"/>
      <c r="HA11" s="81">
        <v>2012</v>
      </c>
      <c r="HB11" s="81" t="s">
        <v>399</v>
      </c>
      <c r="HC11" s="81" t="s">
        <v>395</v>
      </c>
      <c r="HD11" s="81" t="s">
        <v>395</v>
      </c>
      <c r="HE11" s="81" t="s">
        <v>399</v>
      </c>
      <c r="HF11" s="937" t="s">
        <v>400</v>
      </c>
      <c r="HG11" s="90"/>
      <c r="HH11" s="947" t="s">
        <v>399</v>
      </c>
      <c r="HI11" s="84"/>
      <c r="HJ11" s="83" t="s">
        <v>399</v>
      </c>
      <c r="HK11" s="83" t="s">
        <v>399</v>
      </c>
      <c r="HL11" s="83" t="s">
        <v>399</v>
      </c>
      <c r="HM11" s="83" t="s">
        <v>399</v>
      </c>
      <c r="HN11" s="83" t="s">
        <v>399</v>
      </c>
      <c r="HO11" s="83" t="s">
        <v>399</v>
      </c>
      <c r="HP11" s="83" t="s">
        <v>399</v>
      </c>
      <c r="HQ11" s="83" t="s">
        <v>399</v>
      </c>
      <c r="HR11" s="83" t="s">
        <v>399</v>
      </c>
      <c r="HS11" s="83" t="s">
        <v>445</v>
      </c>
      <c r="HT11" s="83" t="s">
        <v>577</v>
      </c>
      <c r="HU11" s="84"/>
      <c r="HV11" s="83" t="s">
        <v>399</v>
      </c>
      <c r="HW11" s="83" t="s">
        <v>399</v>
      </c>
      <c r="HX11" s="88" t="s">
        <v>578</v>
      </c>
      <c r="HY11" s="816" t="s">
        <v>280</v>
      </c>
    </row>
    <row r="12" spans="1:233" ht="39.950000000000003" customHeight="1">
      <c r="A12" s="961" t="s">
        <v>283</v>
      </c>
      <c r="B12" s="85"/>
      <c r="C12" s="72" t="s">
        <v>395</v>
      </c>
      <c r="D12" s="72" t="s">
        <v>579</v>
      </c>
      <c r="E12" s="107"/>
      <c r="F12" s="72" t="s">
        <v>395</v>
      </c>
      <c r="G12" s="72" t="s">
        <v>580</v>
      </c>
      <c r="H12" s="72" t="s">
        <v>395</v>
      </c>
      <c r="I12" s="72" t="s">
        <v>581</v>
      </c>
      <c r="J12" s="72" t="s">
        <v>399</v>
      </c>
      <c r="K12" s="72" t="s">
        <v>400</v>
      </c>
      <c r="L12" s="72" t="s">
        <v>395</v>
      </c>
      <c r="M12" s="72" t="s">
        <v>479</v>
      </c>
      <c r="N12" s="72" t="s">
        <v>395</v>
      </c>
      <c r="O12" s="72" t="s">
        <v>582</v>
      </c>
      <c r="P12" s="72" t="s">
        <v>395</v>
      </c>
      <c r="Q12" s="72" t="s">
        <v>583</v>
      </c>
      <c r="R12" s="72" t="s">
        <v>395</v>
      </c>
      <c r="S12" s="72" t="s">
        <v>584</v>
      </c>
      <c r="T12" s="72" t="s">
        <v>399</v>
      </c>
      <c r="U12" s="72" t="s">
        <v>400</v>
      </c>
      <c r="V12" s="72" t="s">
        <v>395</v>
      </c>
      <c r="W12" s="72" t="s">
        <v>585</v>
      </c>
      <c r="X12" s="72" t="s">
        <v>539</v>
      </c>
      <c r="Y12" s="72" t="s">
        <v>395</v>
      </c>
      <c r="Z12" s="72" t="s">
        <v>395</v>
      </c>
      <c r="AA12" s="72" t="s">
        <v>586</v>
      </c>
      <c r="AB12" s="903" t="s">
        <v>587</v>
      </c>
      <c r="AC12" s="86"/>
      <c r="AD12" s="73" t="s">
        <v>430</v>
      </c>
      <c r="AE12" s="73" t="s">
        <v>431</v>
      </c>
      <c r="AF12" s="371">
        <v>1356200</v>
      </c>
      <c r="AG12" s="109" t="s">
        <v>445</v>
      </c>
      <c r="AH12" s="109" t="s">
        <v>586</v>
      </c>
      <c r="AI12" s="109" t="s">
        <v>395</v>
      </c>
      <c r="AJ12" s="74" t="s">
        <v>399</v>
      </c>
      <c r="AK12" s="74">
        <v>0</v>
      </c>
      <c r="AL12" s="73" t="s">
        <v>445</v>
      </c>
      <c r="AM12" s="73" t="s">
        <v>400</v>
      </c>
      <c r="AN12" s="73" t="s">
        <v>588</v>
      </c>
      <c r="AO12" s="74">
        <v>0</v>
      </c>
      <c r="AP12" s="73" t="s">
        <v>445</v>
      </c>
      <c r="AQ12" s="73" t="s">
        <v>400</v>
      </c>
      <c r="AR12" s="73" t="s">
        <v>400</v>
      </c>
      <c r="AS12" s="74">
        <v>0</v>
      </c>
      <c r="AT12" s="73" t="s">
        <v>400</v>
      </c>
      <c r="AU12" s="73" t="s">
        <v>395</v>
      </c>
      <c r="AV12" s="73" t="s">
        <v>395</v>
      </c>
      <c r="AW12" s="73" t="s">
        <v>589</v>
      </c>
      <c r="AX12" s="74">
        <v>586096</v>
      </c>
      <c r="AY12" s="74" t="s">
        <v>445</v>
      </c>
      <c r="AZ12" s="74" t="s">
        <v>590</v>
      </c>
      <c r="BA12" s="73" t="s">
        <v>400</v>
      </c>
      <c r="BB12" s="73" t="s">
        <v>399</v>
      </c>
      <c r="BC12" s="74" t="s">
        <v>406</v>
      </c>
      <c r="BD12" s="74">
        <v>0</v>
      </c>
      <c r="BE12" s="74" t="s">
        <v>445</v>
      </c>
      <c r="BF12" s="74" t="s">
        <v>400</v>
      </c>
      <c r="BG12" s="73" t="s">
        <v>400</v>
      </c>
      <c r="BH12" s="763">
        <v>586096</v>
      </c>
      <c r="BI12" s="73" t="s">
        <v>400</v>
      </c>
      <c r="BJ12" s="75"/>
      <c r="BK12" s="73" t="s">
        <v>395</v>
      </c>
      <c r="BL12" s="74" t="s">
        <v>401</v>
      </c>
      <c r="BM12" s="74">
        <v>104500</v>
      </c>
      <c r="BN12" s="74" t="s">
        <v>445</v>
      </c>
      <c r="BO12" s="74" t="s">
        <v>586</v>
      </c>
      <c r="BP12" s="73" t="s">
        <v>591</v>
      </c>
      <c r="BQ12" s="73" t="s">
        <v>399</v>
      </c>
      <c r="BR12" s="74">
        <v>0</v>
      </c>
      <c r="BS12" s="74" t="s">
        <v>445</v>
      </c>
      <c r="BT12" s="89" t="s">
        <v>400</v>
      </c>
      <c r="BU12" s="74" t="s">
        <v>400</v>
      </c>
      <c r="BV12" s="73" t="s">
        <v>399</v>
      </c>
      <c r="BW12" s="74">
        <v>0</v>
      </c>
      <c r="BX12" s="73" t="s">
        <v>445</v>
      </c>
      <c r="BY12" s="74" t="s">
        <v>400</v>
      </c>
      <c r="BZ12" s="74" t="s">
        <v>400</v>
      </c>
      <c r="CA12" s="763">
        <v>104500</v>
      </c>
      <c r="CB12" s="74" t="s">
        <v>400</v>
      </c>
      <c r="CC12" s="76">
        <v>0.8486814287948381</v>
      </c>
      <c r="CD12" s="73"/>
      <c r="CE12" s="76">
        <v>1</v>
      </c>
      <c r="CF12" s="73"/>
      <c r="CG12" s="76">
        <v>0.50921398023890285</v>
      </c>
      <c r="CH12" s="847" t="s">
        <v>592</v>
      </c>
      <c r="CI12" s="73" t="s">
        <v>400</v>
      </c>
      <c r="CJ12" s="73"/>
      <c r="CK12" s="73" t="s">
        <v>593</v>
      </c>
      <c r="CL12" s="73" t="s">
        <v>594</v>
      </c>
      <c r="CM12" s="73" t="s">
        <v>399</v>
      </c>
      <c r="CN12" s="909" t="s">
        <v>400</v>
      </c>
      <c r="CO12" s="106"/>
      <c r="CP12" s="77"/>
      <c r="CQ12" s="78" t="s">
        <v>395</v>
      </c>
      <c r="CR12" s="78" t="s">
        <v>395</v>
      </c>
      <c r="CS12" s="78" t="s">
        <v>395</v>
      </c>
      <c r="CT12" s="78" t="s">
        <v>395</v>
      </c>
      <c r="CU12" s="78" t="s">
        <v>395</v>
      </c>
      <c r="CV12" s="78" t="s">
        <v>395</v>
      </c>
      <c r="CW12" s="78" t="s">
        <v>399</v>
      </c>
      <c r="CX12" s="78" t="s">
        <v>395</v>
      </c>
      <c r="CY12" s="78" t="s">
        <v>395</v>
      </c>
      <c r="CZ12" s="78" t="s">
        <v>395</v>
      </c>
      <c r="DA12" s="78" t="s">
        <v>399</v>
      </c>
      <c r="DB12" s="78" t="s">
        <v>595</v>
      </c>
      <c r="DC12" s="77"/>
      <c r="DD12" s="78" t="s">
        <v>395</v>
      </c>
      <c r="DE12" s="78" t="s">
        <v>395</v>
      </c>
      <c r="DF12" s="78" t="s">
        <v>395</v>
      </c>
      <c r="DG12" s="78" t="s">
        <v>395</v>
      </c>
      <c r="DH12" s="78" t="s">
        <v>395</v>
      </c>
      <c r="DI12" s="78" t="s">
        <v>395</v>
      </c>
      <c r="DJ12" s="78" t="s">
        <v>395</v>
      </c>
      <c r="DK12" s="78" t="s">
        <v>395</v>
      </c>
      <c r="DL12" s="78" t="s">
        <v>395</v>
      </c>
      <c r="DM12" s="78" t="s">
        <v>395</v>
      </c>
      <c r="DN12" s="78" t="s">
        <v>399</v>
      </c>
      <c r="DO12" s="78" t="s">
        <v>400</v>
      </c>
      <c r="DP12" s="79"/>
      <c r="DQ12" s="78" t="s">
        <v>395</v>
      </c>
      <c r="DR12" s="78" t="s">
        <v>395</v>
      </c>
      <c r="DS12" s="78" t="s">
        <v>395</v>
      </c>
      <c r="DT12" s="78" t="s">
        <v>395</v>
      </c>
      <c r="DU12" s="78" t="s">
        <v>395</v>
      </c>
      <c r="DV12" s="78" t="s">
        <v>395</v>
      </c>
      <c r="DW12" s="78" t="s">
        <v>395</v>
      </c>
      <c r="DX12" s="78" t="s">
        <v>395</v>
      </c>
      <c r="DY12" s="78" t="s">
        <v>395</v>
      </c>
      <c r="DZ12" s="78" t="s">
        <v>395</v>
      </c>
      <c r="EA12" s="78" t="s">
        <v>399</v>
      </c>
      <c r="EB12" s="78" t="s">
        <v>400</v>
      </c>
      <c r="EC12" s="79"/>
      <c r="ED12" s="78" t="s">
        <v>395</v>
      </c>
      <c r="EE12" s="78" t="s">
        <v>395</v>
      </c>
      <c r="EF12" s="78" t="s">
        <v>395</v>
      </c>
      <c r="EG12" s="78" t="s">
        <v>395</v>
      </c>
      <c r="EH12" s="78" t="s">
        <v>405</v>
      </c>
      <c r="EI12" s="78" t="s">
        <v>395</v>
      </c>
      <c r="EJ12" s="78" t="s">
        <v>399</v>
      </c>
      <c r="EK12" s="78" t="s">
        <v>395</v>
      </c>
      <c r="EL12" s="78" t="s">
        <v>406</v>
      </c>
      <c r="EM12" s="78" t="s">
        <v>406</v>
      </c>
      <c r="EN12" s="78" t="s">
        <v>399</v>
      </c>
      <c r="EO12" s="78" t="s">
        <v>400</v>
      </c>
      <c r="EP12" s="920" t="s">
        <v>596</v>
      </c>
      <c r="EQ12" s="80"/>
      <c r="ER12" s="81" t="s">
        <v>395</v>
      </c>
      <c r="ES12" s="81" t="s">
        <v>597</v>
      </c>
      <c r="ET12" s="81" t="s">
        <v>598</v>
      </c>
      <c r="EU12" s="81" t="s">
        <v>395</v>
      </c>
      <c r="EV12" s="81" t="s">
        <v>395</v>
      </c>
      <c r="EW12" s="81" t="s">
        <v>395</v>
      </c>
      <c r="EX12" s="81" t="s">
        <v>411</v>
      </c>
      <c r="EY12" s="81" t="s">
        <v>599</v>
      </c>
      <c r="EZ12" s="81" t="s">
        <v>399</v>
      </c>
      <c r="FA12" s="81" t="s">
        <v>406</v>
      </c>
      <c r="FB12" s="81" t="s">
        <v>395</v>
      </c>
      <c r="FC12" s="81" t="s">
        <v>600</v>
      </c>
      <c r="FD12" s="276"/>
      <c r="FE12" s="81" t="s">
        <v>414</v>
      </c>
      <c r="FF12" s="81" t="s">
        <v>414</v>
      </c>
      <c r="FG12" s="81" t="s">
        <v>415</v>
      </c>
      <c r="FH12" s="81" t="s">
        <v>415</v>
      </c>
      <c r="FI12" s="81" t="s">
        <v>415</v>
      </c>
      <c r="FJ12" s="81" t="s">
        <v>415</v>
      </c>
      <c r="FK12" s="81" t="s">
        <v>441</v>
      </c>
      <c r="FL12" s="81" t="s">
        <v>415</v>
      </c>
      <c r="FM12" s="81" t="s">
        <v>414</v>
      </c>
      <c r="FN12" s="81" t="s">
        <v>414</v>
      </c>
      <c r="FO12" s="81" t="s">
        <v>441</v>
      </c>
      <c r="FP12" s="81" t="s">
        <v>441</v>
      </c>
      <c r="FQ12" s="81" t="s">
        <v>415</v>
      </c>
      <c r="FR12" s="81" t="s">
        <v>415</v>
      </c>
      <c r="FS12" s="81" t="s">
        <v>406</v>
      </c>
      <c r="FT12" s="81" t="s">
        <v>406</v>
      </c>
      <c r="FU12" s="81" t="s">
        <v>601</v>
      </c>
      <c r="FV12" s="87"/>
      <c r="FW12" s="81" t="s">
        <v>399</v>
      </c>
      <c r="FX12" s="81" t="s">
        <v>400</v>
      </c>
      <c r="FY12" s="81" t="s">
        <v>400</v>
      </c>
      <c r="FZ12" s="81" t="s">
        <v>399</v>
      </c>
      <c r="GA12" s="81" t="s">
        <v>400</v>
      </c>
      <c r="GB12" s="81" t="s">
        <v>400</v>
      </c>
      <c r="GC12" s="81" t="s">
        <v>399</v>
      </c>
      <c r="GD12" s="81" t="s">
        <v>400</v>
      </c>
      <c r="GE12" s="81" t="s">
        <v>400</v>
      </c>
      <c r="GF12" s="82"/>
      <c r="GG12" s="81" t="s">
        <v>399</v>
      </c>
      <c r="GH12" s="81" t="s">
        <v>399</v>
      </c>
      <c r="GI12" s="81" t="s">
        <v>406</v>
      </c>
      <c r="GJ12" s="81" t="s">
        <v>406</v>
      </c>
      <c r="GK12" s="82"/>
      <c r="GL12" s="81" t="s">
        <v>395</v>
      </c>
      <c r="GM12" s="81" t="s">
        <v>395</v>
      </c>
      <c r="GN12" s="81" t="s">
        <v>395</v>
      </c>
      <c r="GO12" s="81" t="s">
        <v>399</v>
      </c>
      <c r="GP12" s="81" t="s">
        <v>395</v>
      </c>
      <c r="GQ12" s="81" t="s">
        <v>395</v>
      </c>
      <c r="GR12" s="81" t="s">
        <v>399</v>
      </c>
      <c r="GS12" s="81" t="s">
        <v>399</v>
      </c>
      <c r="GT12" s="81" t="s">
        <v>399</v>
      </c>
      <c r="GU12" s="81" t="s">
        <v>399</v>
      </c>
      <c r="GV12" s="81" t="s">
        <v>513</v>
      </c>
      <c r="GW12" s="81">
        <v>2007</v>
      </c>
      <c r="GX12" s="81" t="s">
        <v>602</v>
      </c>
      <c r="GY12" s="81" t="s">
        <v>400</v>
      </c>
      <c r="GZ12" s="82"/>
      <c r="HA12" s="81" t="s">
        <v>513</v>
      </c>
      <c r="HB12" s="81" t="s">
        <v>406</v>
      </c>
      <c r="HC12" s="81" t="s">
        <v>406</v>
      </c>
      <c r="HD12" s="81" t="s">
        <v>406</v>
      </c>
      <c r="HE12" s="81" t="s">
        <v>406</v>
      </c>
      <c r="HF12" s="937" t="s">
        <v>603</v>
      </c>
      <c r="HG12" s="90"/>
      <c r="HH12" s="947" t="s">
        <v>395</v>
      </c>
      <c r="HI12" s="84"/>
      <c r="HJ12" s="83" t="s">
        <v>395</v>
      </c>
      <c r="HK12" s="83" t="s">
        <v>395</v>
      </c>
      <c r="HL12" s="83" t="s">
        <v>395</v>
      </c>
      <c r="HM12" s="83" t="s">
        <v>399</v>
      </c>
      <c r="HN12" s="83" t="s">
        <v>399</v>
      </c>
      <c r="HO12" s="83" t="s">
        <v>395</v>
      </c>
      <c r="HP12" s="83" t="s">
        <v>399</v>
      </c>
      <c r="HQ12" s="83" t="s">
        <v>399</v>
      </c>
      <c r="HR12" s="83" t="s">
        <v>406</v>
      </c>
      <c r="HS12" s="83" t="s">
        <v>445</v>
      </c>
      <c r="HT12" s="83" t="s">
        <v>604</v>
      </c>
      <c r="HU12" s="84"/>
      <c r="HV12" s="83" t="s">
        <v>395</v>
      </c>
      <c r="HW12" s="83" t="s">
        <v>395</v>
      </c>
      <c r="HX12" s="88" t="s">
        <v>605</v>
      </c>
      <c r="HY12" s="764" t="s">
        <v>284</v>
      </c>
    </row>
    <row r="13" spans="1:233" ht="39.950000000000003" customHeight="1">
      <c r="A13" s="961" t="s">
        <v>285</v>
      </c>
      <c r="B13" s="85"/>
      <c r="C13" s="72" t="s">
        <v>395</v>
      </c>
      <c r="D13" s="72" t="s">
        <v>606</v>
      </c>
      <c r="E13" s="107"/>
      <c r="F13" s="72" t="s">
        <v>395</v>
      </c>
      <c r="G13" s="72" t="s">
        <v>607</v>
      </c>
      <c r="H13" s="72" t="s">
        <v>395</v>
      </c>
      <c r="I13" s="72" t="s">
        <v>608</v>
      </c>
      <c r="J13" s="72" t="s">
        <v>399</v>
      </c>
      <c r="K13" s="72" t="s">
        <v>400</v>
      </c>
      <c r="L13" s="72" t="s">
        <v>399</v>
      </c>
      <c r="M13" s="72" t="s">
        <v>400</v>
      </c>
      <c r="N13" s="72" t="s">
        <v>395</v>
      </c>
      <c r="O13" s="72" t="s">
        <v>401</v>
      </c>
      <c r="P13" s="72" t="s">
        <v>395</v>
      </c>
      <c r="Q13" s="72" t="s">
        <v>609</v>
      </c>
      <c r="R13" s="72" t="s">
        <v>399</v>
      </c>
      <c r="S13" s="72" t="s">
        <v>400</v>
      </c>
      <c r="T13" s="72" t="s">
        <v>399</v>
      </c>
      <c r="U13" s="72" t="s">
        <v>400</v>
      </c>
      <c r="V13" s="72" t="s">
        <v>399</v>
      </c>
      <c r="W13" s="72" t="s">
        <v>400</v>
      </c>
      <c r="X13" s="72" t="s">
        <v>478</v>
      </c>
      <c r="Y13" s="72" t="s">
        <v>405</v>
      </c>
      <c r="Z13" s="72" t="s">
        <v>395</v>
      </c>
      <c r="AA13" s="72" t="s">
        <v>586</v>
      </c>
      <c r="AB13" s="903" t="s">
        <v>610</v>
      </c>
      <c r="AC13" s="86"/>
      <c r="AD13" s="73" t="s">
        <v>430</v>
      </c>
      <c r="AE13" s="73" t="s">
        <v>431</v>
      </c>
      <c r="AF13" s="371">
        <v>1094871</v>
      </c>
      <c r="AG13" s="109" t="s">
        <v>445</v>
      </c>
      <c r="AH13" s="109" t="s">
        <v>586</v>
      </c>
      <c r="AI13" s="109" t="s">
        <v>399</v>
      </c>
      <c r="AJ13" s="74" t="s">
        <v>395</v>
      </c>
      <c r="AK13" s="74">
        <v>916000</v>
      </c>
      <c r="AL13" s="73" t="s">
        <v>445</v>
      </c>
      <c r="AM13" s="73" t="s">
        <v>611</v>
      </c>
      <c r="AN13" s="73" t="s">
        <v>400</v>
      </c>
      <c r="AO13" s="74">
        <v>0</v>
      </c>
      <c r="AP13" s="73" t="s">
        <v>445</v>
      </c>
      <c r="AQ13" s="73" t="s">
        <v>400</v>
      </c>
      <c r="AR13" s="73" t="s">
        <v>400</v>
      </c>
      <c r="AS13" s="74">
        <v>916000</v>
      </c>
      <c r="AT13" s="73" t="s">
        <v>400</v>
      </c>
      <c r="AU13" s="73" t="s">
        <v>395</v>
      </c>
      <c r="AV13" s="73" t="s">
        <v>395</v>
      </c>
      <c r="AW13" s="73" t="s">
        <v>612</v>
      </c>
      <c r="AX13" s="74">
        <v>914500</v>
      </c>
      <c r="AY13" s="74" t="s">
        <v>445</v>
      </c>
      <c r="AZ13" s="74" t="s">
        <v>613</v>
      </c>
      <c r="BA13" s="73" t="s">
        <v>400</v>
      </c>
      <c r="BB13" s="73" t="s">
        <v>395</v>
      </c>
      <c r="BC13" s="74" t="s">
        <v>614</v>
      </c>
      <c r="BD13" s="74">
        <v>547434</v>
      </c>
      <c r="BE13" s="74" t="s">
        <v>445</v>
      </c>
      <c r="BF13" s="74" t="s">
        <v>400</v>
      </c>
      <c r="BG13" s="73" t="s">
        <v>615</v>
      </c>
      <c r="BH13" s="763">
        <v>1461934</v>
      </c>
      <c r="BI13" s="73" t="s">
        <v>400</v>
      </c>
      <c r="BJ13" s="75"/>
      <c r="BK13" s="73" t="s">
        <v>399</v>
      </c>
      <c r="BL13" s="74" t="s">
        <v>406</v>
      </c>
      <c r="BM13" s="74">
        <v>0</v>
      </c>
      <c r="BN13" s="74" t="s">
        <v>445</v>
      </c>
      <c r="BO13" s="74" t="s">
        <v>400</v>
      </c>
      <c r="BP13" s="73" t="s">
        <v>400</v>
      </c>
      <c r="BQ13" s="73" t="s">
        <v>395</v>
      </c>
      <c r="BR13" s="74">
        <v>547437</v>
      </c>
      <c r="BS13" s="74" t="s">
        <v>445</v>
      </c>
      <c r="BT13" s="89" t="s">
        <v>400</v>
      </c>
      <c r="BU13" s="74" t="s">
        <v>400</v>
      </c>
      <c r="BV13" s="73" t="s">
        <v>399</v>
      </c>
      <c r="BW13" s="74">
        <v>0</v>
      </c>
      <c r="BX13" s="73" t="s">
        <v>445</v>
      </c>
      <c r="BY13" s="74" t="s">
        <v>400</v>
      </c>
      <c r="BZ13" s="74" t="s">
        <v>400</v>
      </c>
      <c r="CA13" s="763">
        <v>547437</v>
      </c>
      <c r="CB13" s="74" t="s">
        <v>400</v>
      </c>
      <c r="CC13" s="76">
        <v>0.7275580268651235</v>
      </c>
      <c r="CD13" s="847" t="s">
        <v>616</v>
      </c>
      <c r="CE13" s="76">
        <v>0.62554123510363668</v>
      </c>
      <c r="CF13" s="73"/>
      <c r="CG13" s="76">
        <v>1.8352582176347716</v>
      </c>
      <c r="CH13" s="73"/>
      <c r="CI13" s="73" t="s">
        <v>399</v>
      </c>
      <c r="CJ13" s="73"/>
      <c r="CK13" s="73" t="s">
        <v>437</v>
      </c>
      <c r="CL13" s="73" t="s">
        <v>401</v>
      </c>
      <c r="CM13" s="73" t="s">
        <v>399</v>
      </c>
      <c r="CN13" s="909" t="s">
        <v>400</v>
      </c>
      <c r="CO13" s="106"/>
      <c r="CP13" s="77"/>
      <c r="CQ13" s="78" t="s">
        <v>395</v>
      </c>
      <c r="CR13" s="78" t="s">
        <v>395</v>
      </c>
      <c r="CS13" s="78" t="s">
        <v>395</v>
      </c>
      <c r="CT13" s="78" t="s">
        <v>395</v>
      </c>
      <c r="CU13" s="78" t="s">
        <v>395</v>
      </c>
      <c r="CV13" s="78" t="s">
        <v>395</v>
      </c>
      <c r="CW13" s="78" t="s">
        <v>395</v>
      </c>
      <c r="CX13" s="78" t="s">
        <v>395</v>
      </c>
      <c r="CY13" s="78" t="s">
        <v>395</v>
      </c>
      <c r="CZ13" s="78" t="s">
        <v>395</v>
      </c>
      <c r="DA13" s="78" t="s">
        <v>399</v>
      </c>
      <c r="DB13" s="78" t="s">
        <v>617</v>
      </c>
      <c r="DC13" s="77"/>
      <c r="DD13" s="78" t="s">
        <v>395</v>
      </c>
      <c r="DE13" s="78" t="s">
        <v>399</v>
      </c>
      <c r="DF13" s="78" t="s">
        <v>395</v>
      </c>
      <c r="DG13" s="78" t="s">
        <v>399</v>
      </c>
      <c r="DH13" s="78" t="s">
        <v>395</v>
      </c>
      <c r="DI13" s="78" t="s">
        <v>395</v>
      </c>
      <c r="DJ13" s="78" t="s">
        <v>399</v>
      </c>
      <c r="DK13" s="78" t="s">
        <v>399</v>
      </c>
      <c r="DL13" s="78" t="s">
        <v>395</v>
      </c>
      <c r="DM13" s="78" t="s">
        <v>395</v>
      </c>
      <c r="DN13" s="78" t="s">
        <v>399</v>
      </c>
      <c r="DO13" s="78" t="s">
        <v>400</v>
      </c>
      <c r="DP13" s="79"/>
      <c r="DQ13" s="78" t="s">
        <v>395</v>
      </c>
      <c r="DR13" s="78" t="s">
        <v>395</v>
      </c>
      <c r="DS13" s="78" t="s">
        <v>395</v>
      </c>
      <c r="DT13" s="78" t="s">
        <v>395</v>
      </c>
      <c r="DU13" s="78" t="s">
        <v>395</v>
      </c>
      <c r="DV13" s="78" t="s">
        <v>395</v>
      </c>
      <c r="DW13" s="78" t="s">
        <v>395</v>
      </c>
      <c r="DX13" s="78" t="s">
        <v>395</v>
      </c>
      <c r="DY13" s="78" t="s">
        <v>395</v>
      </c>
      <c r="DZ13" s="78" t="s">
        <v>395</v>
      </c>
      <c r="EA13" s="78" t="s">
        <v>395</v>
      </c>
      <c r="EB13" s="78" t="s">
        <v>400</v>
      </c>
      <c r="EC13" s="79"/>
      <c r="ED13" s="78" t="s">
        <v>395</v>
      </c>
      <c r="EE13" s="78" t="s">
        <v>405</v>
      </c>
      <c r="EF13" s="78" t="s">
        <v>395</v>
      </c>
      <c r="EG13" s="78" t="s">
        <v>395</v>
      </c>
      <c r="EH13" s="78" t="s">
        <v>395</v>
      </c>
      <c r="EI13" s="78" t="s">
        <v>395</v>
      </c>
      <c r="EJ13" s="78" t="s">
        <v>395</v>
      </c>
      <c r="EK13" s="78" t="s">
        <v>395</v>
      </c>
      <c r="EL13" s="78" t="s">
        <v>399</v>
      </c>
      <c r="EM13" s="78" t="s">
        <v>399</v>
      </c>
      <c r="EN13" s="78" t="s">
        <v>399</v>
      </c>
      <c r="EO13" s="78" t="s">
        <v>400</v>
      </c>
      <c r="EP13" s="920" t="s">
        <v>400</v>
      </c>
      <c r="EQ13" s="80"/>
      <c r="ER13" s="81" t="s">
        <v>395</v>
      </c>
      <c r="ES13" s="81" t="s">
        <v>618</v>
      </c>
      <c r="ET13" s="81" t="s">
        <v>619</v>
      </c>
      <c r="EU13" s="81" t="s">
        <v>395</v>
      </c>
      <c r="EV13" s="81" t="s">
        <v>395</v>
      </c>
      <c r="EW13" s="81" t="s">
        <v>395</v>
      </c>
      <c r="EX13" s="81" t="s">
        <v>620</v>
      </c>
      <c r="EY13" s="81" t="s">
        <v>621</v>
      </c>
      <c r="EZ13" s="81" t="s">
        <v>399</v>
      </c>
      <c r="FA13" s="81" t="s">
        <v>406</v>
      </c>
      <c r="FB13" s="81" t="s">
        <v>405</v>
      </c>
      <c r="FC13" s="81" t="s">
        <v>405</v>
      </c>
      <c r="FD13" s="276"/>
      <c r="FE13" s="81" t="s">
        <v>414</v>
      </c>
      <c r="FF13" s="81" t="s">
        <v>414</v>
      </c>
      <c r="FG13" s="81" t="s">
        <v>414</v>
      </c>
      <c r="FH13" s="81" t="s">
        <v>414</v>
      </c>
      <c r="FI13" s="81" t="s">
        <v>406</v>
      </c>
      <c r="FJ13" s="81" t="s">
        <v>415</v>
      </c>
      <c r="FK13" s="81" t="s">
        <v>441</v>
      </c>
      <c r="FL13" s="81" t="s">
        <v>415</v>
      </c>
      <c r="FM13" s="81" t="s">
        <v>414</v>
      </c>
      <c r="FN13" s="81" t="s">
        <v>414</v>
      </c>
      <c r="FO13" s="81" t="s">
        <v>406</v>
      </c>
      <c r="FP13" s="81" t="s">
        <v>415</v>
      </c>
      <c r="FQ13" s="81" t="s">
        <v>415</v>
      </c>
      <c r="FR13" s="81" t="s">
        <v>415</v>
      </c>
      <c r="FS13" s="81" t="s">
        <v>406</v>
      </c>
      <c r="FT13" s="81" t="s">
        <v>405</v>
      </c>
      <c r="FU13" s="81" t="s">
        <v>622</v>
      </c>
      <c r="FV13" s="87"/>
      <c r="FW13" s="81" t="s">
        <v>399</v>
      </c>
      <c r="FX13" s="81" t="s">
        <v>400</v>
      </c>
      <c r="FY13" s="81" t="s">
        <v>400</v>
      </c>
      <c r="FZ13" s="81" t="s">
        <v>399</v>
      </c>
      <c r="GA13" s="81" t="s">
        <v>400</v>
      </c>
      <c r="GB13" s="81" t="s">
        <v>400</v>
      </c>
      <c r="GC13" s="81" t="s">
        <v>399</v>
      </c>
      <c r="GD13" s="81" t="s">
        <v>400</v>
      </c>
      <c r="GE13" s="81" t="s">
        <v>400</v>
      </c>
      <c r="GF13" s="82"/>
      <c r="GG13" s="81" t="s">
        <v>399</v>
      </c>
      <c r="GH13" s="81" t="s">
        <v>399</v>
      </c>
      <c r="GI13" s="81" t="s">
        <v>406</v>
      </c>
      <c r="GJ13" s="81" t="s">
        <v>406</v>
      </c>
      <c r="GK13" s="82"/>
      <c r="GL13" s="81" t="s">
        <v>395</v>
      </c>
      <c r="GM13" s="81" t="s">
        <v>399</v>
      </c>
      <c r="GN13" s="81" t="s">
        <v>395</v>
      </c>
      <c r="GO13" s="81" t="s">
        <v>395</v>
      </c>
      <c r="GP13" s="81" t="s">
        <v>395</v>
      </c>
      <c r="GQ13" s="81" t="s">
        <v>395</v>
      </c>
      <c r="GR13" s="81" t="s">
        <v>399</v>
      </c>
      <c r="GS13" s="81" t="s">
        <v>399</v>
      </c>
      <c r="GT13" s="81" t="s">
        <v>399</v>
      </c>
      <c r="GU13" s="81" t="s">
        <v>405</v>
      </c>
      <c r="GV13" s="81" t="s">
        <v>405</v>
      </c>
      <c r="GW13" s="81">
        <v>2009</v>
      </c>
      <c r="GX13" s="81" t="s">
        <v>623</v>
      </c>
      <c r="GY13" s="81" t="s">
        <v>624</v>
      </c>
      <c r="GZ13" s="82"/>
      <c r="HA13" s="81" t="s">
        <v>406</v>
      </c>
      <c r="HB13" s="81" t="s">
        <v>406</v>
      </c>
      <c r="HC13" s="81" t="s">
        <v>406</v>
      </c>
      <c r="HD13" s="81" t="s">
        <v>406</v>
      </c>
      <c r="HE13" s="81" t="s">
        <v>406</v>
      </c>
      <c r="HF13" s="937" t="s">
        <v>603</v>
      </c>
      <c r="HG13" s="90"/>
      <c r="HH13" s="947" t="s">
        <v>395</v>
      </c>
      <c r="HI13" s="84"/>
      <c r="HJ13" s="83" t="s">
        <v>399</v>
      </c>
      <c r="HK13" s="83" t="s">
        <v>406</v>
      </c>
      <c r="HL13" s="83" t="s">
        <v>395</v>
      </c>
      <c r="HM13" s="83" t="s">
        <v>406</v>
      </c>
      <c r="HN13" s="83" t="s">
        <v>399</v>
      </c>
      <c r="HO13" s="83" t="s">
        <v>399</v>
      </c>
      <c r="HP13" s="83" t="s">
        <v>406</v>
      </c>
      <c r="HQ13" s="83" t="s">
        <v>406</v>
      </c>
      <c r="HR13" s="83" t="s">
        <v>406</v>
      </c>
      <c r="HS13" s="83" t="s">
        <v>445</v>
      </c>
      <c r="HT13" s="83" t="s">
        <v>625</v>
      </c>
      <c r="HU13" s="84"/>
      <c r="HV13" s="83" t="s">
        <v>399</v>
      </c>
      <c r="HW13" s="83" t="s">
        <v>395</v>
      </c>
      <c r="HX13" s="88" t="s">
        <v>626</v>
      </c>
      <c r="HY13" s="764" t="s">
        <v>284</v>
      </c>
    </row>
    <row r="14" spans="1:233" ht="39.950000000000003" customHeight="1">
      <c r="A14" s="961" t="s">
        <v>286</v>
      </c>
      <c r="B14" s="85"/>
      <c r="C14" s="72" t="s">
        <v>395</v>
      </c>
      <c r="D14" s="72" t="s">
        <v>627</v>
      </c>
      <c r="E14" s="107"/>
      <c r="F14" s="72" t="s">
        <v>395</v>
      </c>
      <c r="G14" s="72" t="s">
        <v>628</v>
      </c>
      <c r="H14" s="72" t="s">
        <v>395</v>
      </c>
      <c r="I14" s="72" t="s">
        <v>629</v>
      </c>
      <c r="J14" s="72" t="s">
        <v>399</v>
      </c>
      <c r="K14" s="72" t="s">
        <v>400</v>
      </c>
      <c r="L14" s="72" t="s">
        <v>395</v>
      </c>
      <c r="M14" s="72" t="s">
        <v>630</v>
      </c>
      <c r="N14" s="72" t="s">
        <v>395</v>
      </c>
      <c r="O14" s="72" t="s">
        <v>631</v>
      </c>
      <c r="P14" s="72" t="s">
        <v>395</v>
      </c>
      <c r="Q14" s="72" t="s">
        <v>632</v>
      </c>
      <c r="R14" s="72" t="s">
        <v>399</v>
      </c>
      <c r="S14" s="72" t="s">
        <v>400</v>
      </c>
      <c r="T14" s="72" t="s">
        <v>395</v>
      </c>
      <c r="U14" s="72" t="s">
        <v>633</v>
      </c>
      <c r="V14" s="72" t="s">
        <v>395</v>
      </c>
      <c r="W14" s="72" t="s">
        <v>634</v>
      </c>
      <c r="X14" s="72" t="s">
        <v>635</v>
      </c>
      <c r="Y14" s="72" t="s">
        <v>399</v>
      </c>
      <c r="Z14" s="72" t="s">
        <v>395</v>
      </c>
      <c r="AA14" s="72" t="s">
        <v>636</v>
      </c>
      <c r="AB14" s="903" t="s">
        <v>637</v>
      </c>
      <c r="AC14" s="86"/>
      <c r="AD14" s="73" t="s">
        <v>481</v>
      </c>
      <c r="AE14" s="73" t="s">
        <v>482</v>
      </c>
      <c r="AF14" s="371">
        <v>34582421</v>
      </c>
      <c r="AG14" s="109" t="s">
        <v>485</v>
      </c>
      <c r="AH14" s="109" t="s">
        <v>638</v>
      </c>
      <c r="AI14" s="109" t="s">
        <v>395</v>
      </c>
      <c r="AJ14" s="74" t="s">
        <v>395</v>
      </c>
      <c r="AK14" s="74">
        <v>711111</v>
      </c>
      <c r="AL14" s="73" t="s">
        <v>485</v>
      </c>
      <c r="AM14" s="73" t="s">
        <v>639</v>
      </c>
      <c r="AN14" s="73" t="s">
        <v>640</v>
      </c>
      <c r="AO14" s="74">
        <v>16200000</v>
      </c>
      <c r="AP14" s="73" t="s">
        <v>485</v>
      </c>
      <c r="AQ14" s="73" t="s">
        <v>641</v>
      </c>
      <c r="AR14" s="73" t="s">
        <v>400</v>
      </c>
      <c r="AS14" s="74">
        <v>16911111</v>
      </c>
      <c r="AT14" s="73" t="s">
        <v>642</v>
      </c>
      <c r="AU14" s="73" t="s">
        <v>395</v>
      </c>
      <c r="AV14" s="73" t="s">
        <v>395</v>
      </c>
      <c r="AW14" s="73" t="s">
        <v>643</v>
      </c>
      <c r="AX14" s="74">
        <v>400000</v>
      </c>
      <c r="AY14" s="74" t="s">
        <v>485</v>
      </c>
      <c r="AZ14" s="74" t="s">
        <v>639</v>
      </c>
      <c r="BA14" s="73" t="s">
        <v>644</v>
      </c>
      <c r="BB14" s="73" t="s">
        <v>395</v>
      </c>
      <c r="BC14" s="74" t="s">
        <v>645</v>
      </c>
      <c r="BD14" s="74">
        <v>16200000</v>
      </c>
      <c r="BE14" s="74" t="s">
        <v>485</v>
      </c>
      <c r="BF14" s="74" t="s">
        <v>639</v>
      </c>
      <c r="BG14" s="73" t="s">
        <v>400</v>
      </c>
      <c r="BH14" s="763">
        <v>16600000</v>
      </c>
      <c r="BI14" s="73" t="s">
        <v>646</v>
      </c>
      <c r="BJ14" s="75"/>
      <c r="BK14" s="73" t="s">
        <v>395</v>
      </c>
      <c r="BL14" s="74" t="s">
        <v>410</v>
      </c>
      <c r="BM14" s="74">
        <v>21825214</v>
      </c>
      <c r="BN14" s="74" t="s">
        <v>485</v>
      </c>
      <c r="BO14" s="74" t="s">
        <v>647</v>
      </c>
      <c r="BP14" s="73" t="s">
        <v>400</v>
      </c>
      <c r="BQ14" s="73" t="s">
        <v>399</v>
      </c>
      <c r="BR14" s="74">
        <v>0</v>
      </c>
      <c r="BS14" s="74" t="s">
        <v>485</v>
      </c>
      <c r="BT14" s="89" t="s">
        <v>647</v>
      </c>
      <c r="BU14" s="74" t="s">
        <v>400</v>
      </c>
      <c r="BV14" s="73" t="s">
        <v>399</v>
      </c>
      <c r="BW14" s="74">
        <v>0</v>
      </c>
      <c r="BX14" s="73" t="s">
        <v>485</v>
      </c>
      <c r="BY14" s="74" t="s">
        <v>647</v>
      </c>
      <c r="BZ14" s="74" t="s">
        <v>648</v>
      </c>
      <c r="CA14" s="763">
        <v>21825214</v>
      </c>
      <c r="CB14" s="74" t="s">
        <v>400</v>
      </c>
      <c r="CC14" s="76">
        <v>0.43200800391118188</v>
      </c>
      <c r="CD14" s="73"/>
      <c r="CE14" s="76">
        <v>2.4096385542168676E-2</v>
      </c>
      <c r="CF14" s="73"/>
      <c r="CG14" s="76">
        <v>1.1111198374457358</v>
      </c>
      <c r="CH14" s="847" t="s">
        <v>649</v>
      </c>
      <c r="CI14" s="73" t="s">
        <v>400</v>
      </c>
      <c r="CJ14" s="73"/>
      <c r="CK14" s="73" t="s">
        <v>491</v>
      </c>
      <c r="CL14" s="73" t="s">
        <v>650</v>
      </c>
      <c r="CM14" s="73" t="s">
        <v>395</v>
      </c>
      <c r="CN14" s="909" t="s">
        <v>651</v>
      </c>
      <c r="CO14" s="106"/>
      <c r="CP14" s="77"/>
      <c r="CQ14" s="78" t="s">
        <v>395</v>
      </c>
      <c r="CR14" s="78" t="s">
        <v>395</v>
      </c>
      <c r="CS14" s="78" t="s">
        <v>395</v>
      </c>
      <c r="CT14" s="78" t="s">
        <v>395</v>
      </c>
      <c r="CU14" s="78" t="s">
        <v>395</v>
      </c>
      <c r="CV14" s="78" t="s">
        <v>395</v>
      </c>
      <c r="CW14" s="78" t="s">
        <v>399</v>
      </c>
      <c r="CX14" s="78" t="s">
        <v>395</v>
      </c>
      <c r="CY14" s="78" t="s">
        <v>395</v>
      </c>
      <c r="CZ14" s="78" t="s">
        <v>395</v>
      </c>
      <c r="DA14" s="78" t="s">
        <v>399</v>
      </c>
      <c r="DB14" s="78" t="s">
        <v>400</v>
      </c>
      <c r="DC14" s="77"/>
      <c r="DD14" s="78" t="s">
        <v>395</v>
      </c>
      <c r="DE14" s="78" t="s">
        <v>395</v>
      </c>
      <c r="DF14" s="78" t="s">
        <v>395</v>
      </c>
      <c r="DG14" s="78" t="s">
        <v>395</v>
      </c>
      <c r="DH14" s="78" t="s">
        <v>395</v>
      </c>
      <c r="DI14" s="78" t="s">
        <v>395</v>
      </c>
      <c r="DJ14" s="78" t="s">
        <v>399</v>
      </c>
      <c r="DK14" s="78" t="s">
        <v>395</v>
      </c>
      <c r="DL14" s="78" t="s">
        <v>395</v>
      </c>
      <c r="DM14" s="78" t="s">
        <v>395</v>
      </c>
      <c r="DN14" s="78" t="s">
        <v>399</v>
      </c>
      <c r="DO14" s="78" t="s">
        <v>400</v>
      </c>
      <c r="DP14" s="79"/>
      <c r="DQ14" s="78" t="s">
        <v>395</v>
      </c>
      <c r="DR14" s="78" t="s">
        <v>395</v>
      </c>
      <c r="DS14" s="78" t="s">
        <v>395</v>
      </c>
      <c r="DT14" s="78" t="s">
        <v>395</v>
      </c>
      <c r="DU14" s="78" t="s">
        <v>395</v>
      </c>
      <c r="DV14" s="78" t="s">
        <v>395</v>
      </c>
      <c r="DW14" s="78" t="s">
        <v>399</v>
      </c>
      <c r="DX14" s="78" t="s">
        <v>395</v>
      </c>
      <c r="DY14" s="78" t="s">
        <v>395</v>
      </c>
      <c r="DZ14" s="78" t="s">
        <v>395</v>
      </c>
      <c r="EA14" s="78" t="s">
        <v>399</v>
      </c>
      <c r="EB14" s="78" t="s">
        <v>400</v>
      </c>
      <c r="EC14" s="79"/>
      <c r="ED14" s="78" t="s">
        <v>395</v>
      </c>
      <c r="EE14" s="78" t="s">
        <v>395</v>
      </c>
      <c r="EF14" s="78" t="s">
        <v>395</v>
      </c>
      <c r="EG14" s="78" t="s">
        <v>395</v>
      </c>
      <c r="EH14" s="78" t="s">
        <v>395</v>
      </c>
      <c r="EI14" s="78" t="s">
        <v>395</v>
      </c>
      <c r="EJ14" s="78" t="s">
        <v>395</v>
      </c>
      <c r="EK14" s="78" t="s">
        <v>395</v>
      </c>
      <c r="EL14" s="78" t="s">
        <v>399</v>
      </c>
      <c r="EM14" s="78" t="s">
        <v>399</v>
      </c>
      <c r="EN14" s="78" t="s">
        <v>399</v>
      </c>
      <c r="EO14" s="78" t="s">
        <v>400</v>
      </c>
      <c r="EP14" s="920" t="s">
        <v>652</v>
      </c>
      <c r="EQ14" s="80"/>
      <c r="ER14" s="81" t="s">
        <v>395</v>
      </c>
      <c r="ES14" s="81" t="s">
        <v>653</v>
      </c>
      <c r="ET14" s="81" t="s">
        <v>526</v>
      </c>
      <c r="EU14" s="81" t="s">
        <v>395</v>
      </c>
      <c r="EV14" s="81" t="s">
        <v>395</v>
      </c>
      <c r="EW14" s="81" t="s">
        <v>399</v>
      </c>
      <c r="EX14" s="81" t="s">
        <v>406</v>
      </c>
      <c r="EY14" s="81" t="s">
        <v>406</v>
      </c>
      <c r="EZ14" s="81" t="s">
        <v>399</v>
      </c>
      <c r="FA14" s="81" t="s">
        <v>406</v>
      </c>
      <c r="FB14" s="81" t="s">
        <v>395</v>
      </c>
      <c r="FC14" s="81" t="s">
        <v>654</v>
      </c>
      <c r="FD14" s="276"/>
      <c r="FE14" s="81" t="s">
        <v>655</v>
      </c>
      <c r="FF14" s="81" t="s">
        <v>441</v>
      </c>
      <c r="FG14" s="81" t="s">
        <v>655</v>
      </c>
      <c r="FH14" s="81" t="s">
        <v>441</v>
      </c>
      <c r="FI14" s="81" t="s">
        <v>655</v>
      </c>
      <c r="FJ14" s="81" t="s">
        <v>442</v>
      </c>
      <c r="FK14" s="81" t="s">
        <v>441</v>
      </c>
      <c r="FL14" s="81" t="s">
        <v>442</v>
      </c>
      <c r="FM14" s="81" t="s">
        <v>655</v>
      </c>
      <c r="FN14" s="81" t="s">
        <v>441</v>
      </c>
      <c r="FO14" s="81" t="s">
        <v>655</v>
      </c>
      <c r="FP14" s="81" t="s">
        <v>441</v>
      </c>
      <c r="FQ14" s="81" t="s">
        <v>442</v>
      </c>
      <c r="FR14" s="81" t="s">
        <v>442</v>
      </c>
      <c r="FS14" s="81" t="s">
        <v>406</v>
      </c>
      <c r="FT14" s="81" t="s">
        <v>406</v>
      </c>
      <c r="FU14" s="81" t="s">
        <v>656</v>
      </c>
      <c r="FV14" s="87"/>
      <c r="FW14" s="81" t="s">
        <v>399</v>
      </c>
      <c r="FX14" s="81" t="s">
        <v>400</v>
      </c>
      <c r="FY14" s="81" t="s">
        <v>400</v>
      </c>
      <c r="FZ14" s="81" t="s">
        <v>399</v>
      </c>
      <c r="GA14" s="81" t="s">
        <v>400</v>
      </c>
      <c r="GB14" s="81" t="s">
        <v>400</v>
      </c>
      <c r="GC14" s="81" t="s">
        <v>399</v>
      </c>
      <c r="GD14" s="81" t="s">
        <v>400</v>
      </c>
      <c r="GE14" s="81" t="s">
        <v>400</v>
      </c>
      <c r="GF14" s="82"/>
      <c r="GG14" s="81" t="s">
        <v>399</v>
      </c>
      <c r="GH14" s="81" t="s">
        <v>399</v>
      </c>
      <c r="GI14" s="81" t="s">
        <v>406</v>
      </c>
      <c r="GJ14" s="81" t="s">
        <v>406</v>
      </c>
      <c r="GK14" s="82"/>
      <c r="GL14" s="81" t="s">
        <v>395</v>
      </c>
      <c r="GM14" s="81" t="s">
        <v>395</v>
      </c>
      <c r="GN14" s="81" t="s">
        <v>395</v>
      </c>
      <c r="GO14" s="81" t="s">
        <v>395</v>
      </c>
      <c r="GP14" s="81" t="s">
        <v>395</v>
      </c>
      <c r="GQ14" s="81" t="s">
        <v>395</v>
      </c>
      <c r="GR14" s="81" t="s">
        <v>395</v>
      </c>
      <c r="GS14" s="81" t="s">
        <v>395</v>
      </c>
      <c r="GT14" s="81" t="s">
        <v>399</v>
      </c>
      <c r="GU14" s="81" t="s">
        <v>395</v>
      </c>
      <c r="GV14" s="81" t="s">
        <v>657</v>
      </c>
      <c r="GW14" s="81">
        <v>2010</v>
      </c>
      <c r="GX14" s="81" t="s">
        <v>658</v>
      </c>
      <c r="GY14" s="81" t="s">
        <v>400</v>
      </c>
      <c r="GZ14" s="82"/>
      <c r="HA14" s="81">
        <v>2010</v>
      </c>
      <c r="HB14" s="81" t="s">
        <v>399</v>
      </c>
      <c r="HC14" s="81" t="s">
        <v>399</v>
      </c>
      <c r="HD14" s="81" t="s">
        <v>395</v>
      </c>
      <c r="HE14" s="81" t="s">
        <v>399</v>
      </c>
      <c r="HF14" s="937" t="s">
        <v>400</v>
      </c>
      <c r="HG14" s="90"/>
      <c r="HH14" s="947" t="s">
        <v>395</v>
      </c>
      <c r="HI14" s="84"/>
      <c r="HJ14" s="83" t="s">
        <v>399</v>
      </c>
      <c r="HK14" s="83" t="s">
        <v>395</v>
      </c>
      <c r="HL14" s="83" t="s">
        <v>399</v>
      </c>
      <c r="HM14" s="83" t="s">
        <v>399</v>
      </c>
      <c r="HN14" s="83" t="s">
        <v>395</v>
      </c>
      <c r="HO14" s="83" t="s">
        <v>399</v>
      </c>
      <c r="HP14" s="83" t="s">
        <v>406</v>
      </c>
      <c r="HQ14" s="83" t="s">
        <v>399</v>
      </c>
      <c r="HR14" s="83" t="s">
        <v>406</v>
      </c>
      <c r="HS14" s="83" t="s">
        <v>659</v>
      </c>
      <c r="HT14" s="83" t="s">
        <v>660</v>
      </c>
      <c r="HU14" s="84"/>
      <c r="HV14" s="83" t="s">
        <v>399</v>
      </c>
      <c r="HW14" s="83" t="s">
        <v>399</v>
      </c>
      <c r="HX14" s="88" t="s">
        <v>661</v>
      </c>
      <c r="HY14" s="762" t="s">
        <v>280</v>
      </c>
    </row>
    <row r="15" spans="1:233" ht="39.950000000000003" customHeight="1">
      <c r="A15" s="961" t="s">
        <v>287</v>
      </c>
      <c r="B15" s="85"/>
      <c r="C15" s="72" t="s">
        <v>395</v>
      </c>
      <c r="D15" s="72" t="s">
        <v>662</v>
      </c>
      <c r="E15" s="107"/>
      <c r="F15" s="72" t="s">
        <v>395</v>
      </c>
      <c r="G15" s="72" t="s">
        <v>663</v>
      </c>
      <c r="H15" s="72" t="s">
        <v>395</v>
      </c>
      <c r="I15" s="72" t="s">
        <v>664</v>
      </c>
      <c r="J15" s="72" t="s">
        <v>399</v>
      </c>
      <c r="K15" s="72" t="s">
        <v>400</v>
      </c>
      <c r="L15" s="72" t="s">
        <v>395</v>
      </c>
      <c r="M15" s="72" t="s">
        <v>479</v>
      </c>
      <c r="N15" s="72" t="s">
        <v>395</v>
      </c>
      <c r="O15" s="72" t="s">
        <v>665</v>
      </c>
      <c r="P15" s="72" t="s">
        <v>395</v>
      </c>
      <c r="Q15" s="72" t="s">
        <v>666</v>
      </c>
      <c r="R15" s="72" t="s">
        <v>406</v>
      </c>
      <c r="S15" s="72" t="s">
        <v>400</v>
      </c>
      <c r="T15" s="72" t="s">
        <v>399</v>
      </c>
      <c r="U15" s="72" t="s">
        <v>400</v>
      </c>
      <c r="V15" s="72" t="s">
        <v>395</v>
      </c>
      <c r="W15" s="72" t="s">
        <v>667</v>
      </c>
      <c r="X15" s="72" t="s">
        <v>635</v>
      </c>
      <c r="Y15" s="72" t="s">
        <v>399</v>
      </c>
      <c r="Z15" s="72" t="s">
        <v>399</v>
      </c>
      <c r="AA15" s="72" t="s">
        <v>406</v>
      </c>
      <c r="AB15" s="903" t="s">
        <v>406</v>
      </c>
      <c r="AC15" s="86"/>
      <c r="AD15" s="73" t="s">
        <v>430</v>
      </c>
      <c r="AE15" s="73" t="s">
        <v>431</v>
      </c>
      <c r="AF15" s="371" t="s">
        <v>668</v>
      </c>
      <c r="AG15" s="109" t="s">
        <v>669</v>
      </c>
      <c r="AH15" s="109" t="s">
        <v>670</v>
      </c>
      <c r="AI15" s="109" t="s">
        <v>399</v>
      </c>
      <c r="AJ15" s="74" t="s">
        <v>399</v>
      </c>
      <c r="AK15" s="74">
        <v>0</v>
      </c>
      <c r="AL15" s="73" t="s">
        <v>445</v>
      </c>
      <c r="AM15" s="73" t="s">
        <v>400</v>
      </c>
      <c r="AN15" s="73" t="s">
        <v>400</v>
      </c>
      <c r="AO15" s="74">
        <v>0</v>
      </c>
      <c r="AP15" s="73" t="s">
        <v>445</v>
      </c>
      <c r="AQ15" s="73" t="s">
        <v>400</v>
      </c>
      <c r="AR15" s="73" t="s">
        <v>400</v>
      </c>
      <c r="AS15" s="74">
        <v>0</v>
      </c>
      <c r="AT15" s="73" t="s">
        <v>671</v>
      </c>
      <c r="AU15" s="73" t="s">
        <v>399</v>
      </c>
      <c r="AV15" s="73" t="s">
        <v>399</v>
      </c>
      <c r="AW15" s="73" t="s">
        <v>406</v>
      </c>
      <c r="AX15" s="74">
        <v>0</v>
      </c>
      <c r="AY15" s="74" t="s">
        <v>445</v>
      </c>
      <c r="AZ15" s="74" t="s">
        <v>400</v>
      </c>
      <c r="BA15" s="73" t="s">
        <v>400</v>
      </c>
      <c r="BB15" s="73" t="s">
        <v>399</v>
      </c>
      <c r="BC15" s="74" t="s">
        <v>406</v>
      </c>
      <c r="BD15" s="74">
        <v>0</v>
      </c>
      <c r="BE15" s="74" t="s">
        <v>445</v>
      </c>
      <c r="BF15" s="74" t="s">
        <v>400</v>
      </c>
      <c r="BG15" s="73" t="s">
        <v>400</v>
      </c>
      <c r="BH15" s="763">
        <v>0</v>
      </c>
      <c r="BI15" s="73" t="s">
        <v>400</v>
      </c>
      <c r="BJ15" s="75"/>
      <c r="BK15" s="73" t="s">
        <v>395</v>
      </c>
      <c r="BL15" s="74" t="s">
        <v>672</v>
      </c>
      <c r="BM15" s="74">
        <v>203095</v>
      </c>
      <c r="BN15" s="74" t="s">
        <v>445</v>
      </c>
      <c r="BO15" s="74" t="s">
        <v>673</v>
      </c>
      <c r="BP15" s="73" t="s">
        <v>400</v>
      </c>
      <c r="BQ15" s="73" t="s">
        <v>395</v>
      </c>
      <c r="BR15" s="74">
        <v>21000</v>
      </c>
      <c r="BS15" s="74" t="s">
        <v>445</v>
      </c>
      <c r="BT15" s="89" t="s">
        <v>674</v>
      </c>
      <c r="BU15" s="74" t="s">
        <v>400</v>
      </c>
      <c r="BV15" s="73" t="s">
        <v>405</v>
      </c>
      <c r="BW15" s="74" t="s">
        <v>400</v>
      </c>
      <c r="BX15" s="73" t="s">
        <v>445</v>
      </c>
      <c r="BY15" s="74" t="s">
        <v>400</v>
      </c>
      <c r="BZ15" s="74" t="s">
        <v>400</v>
      </c>
      <c r="CA15" s="763">
        <v>224095</v>
      </c>
      <c r="CB15" s="74" t="s">
        <v>400</v>
      </c>
      <c r="CC15" s="76">
        <v>0</v>
      </c>
      <c r="CD15" s="73"/>
      <c r="CE15" s="76" t="s">
        <v>406</v>
      </c>
      <c r="CF15" s="73"/>
      <c r="CG15" s="76" t="s">
        <v>405</v>
      </c>
      <c r="CH15" s="73"/>
      <c r="CI15" s="73" t="s">
        <v>405</v>
      </c>
      <c r="CJ15" s="73"/>
      <c r="CK15" s="73" t="s">
        <v>406</v>
      </c>
      <c r="CL15" s="73" t="s">
        <v>406</v>
      </c>
      <c r="CM15" s="73" t="s">
        <v>406</v>
      </c>
      <c r="CN15" s="909" t="s">
        <v>400</v>
      </c>
      <c r="CO15" s="106"/>
      <c r="CP15" s="77"/>
      <c r="CQ15" s="78" t="s">
        <v>395</v>
      </c>
      <c r="CR15" s="78" t="s">
        <v>395</v>
      </c>
      <c r="CS15" s="78" t="s">
        <v>399</v>
      </c>
      <c r="CT15" s="78" t="s">
        <v>395</v>
      </c>
      <c r="CU15" s="78" t="s">
        <v>395</v>
      </c>
      <c r="CV15" s="78" t="s">
        <v>395</v>
      </c>
      <c r="CW15" s="78" t="s">
        <v>395</v>
      </c>
      <c r="CX15" s="78" t="s">
        <v>395</v>
      </c>
      <c r="CY15" s="78" t="s">
        <v>399</v>
      </c>
      <c r="CZ15" s="78" t="s">
        <v>395</v>
      </c>
      <c r="DA15" s="78" t="s">
        <v>395</v>
      </c>
      <c r="DB15" s="78" t="s">
        <v>400</v>
      </c>
      <c r="DC15" s="77"/>
      <c r="DD15" s="78" t="s">
        <v>406</v>
      </c>
      <c r="DE15" s="78" t="s">
        <v>406</v>
      </c>
      <c r="DF15" s="78" t="s">
        <v>406</v>
      </c>
      <c r="DG15" s="78" t="s">
        <v>406</v>
      </c>
      <c r="DH15" s="78" t="s">
        <v>406</v>
      </c>
      <c r="DI15" s="78" t="s">
        <v>406</v>
      </c>
      <c r="DJ15" s="78" t="s">
        <v>406</v>
      </c>
      <c r="DK15" s="78" t="s">
        <v>406</v>
      </c>
      <c r="DL15" s="78" t="s">
        <v>406</v>
      </c>
      <c r="DM15" s="78" t="s">
        <v>406</v>
      </c>
      <c r="DN15" s="78" t="s">
        <v>406</v>
      </c>
      <c r="DO15" s="78" t="s">
        <v>400</v>
      </c>
      <c r="DP15" s="79"/>
      <c r="DQ15" s="78" t="s">
        <v>395</v>
      </c>
      <c r="DR15" s="78" t="s">
        <v>395</v>
      </c>
      <c r="DS15" s="78" t="s">
        <v>399</v>
      </c>
      <c r="DT15" s="78" t="s">
        <v>399</v>
      </c>
      <c r="DU15" s="78" t="s">
        <v>399</v>
      </c>
      <c r="DV15" s="78" t="s">
        <v>395</v>
      </c>
      <c r="DW15" s="78" t="s">
        <v>399</v>
      </c>
      <c r="DX15" s="78" t="s">
        <v>399</v>
      </c>
      <c r="DY15" s="78" t="s">
        <v>399</v>
      </c>
      <c r="DZ15" s="78" t="s">
        <v>399</v>
      </c>
      <c r="EA15" s="78" t="s">
        <v>399</v>
      </c>
      <c r="EB15" s="78" t="s">
        <v>400</v>
      </c>
      <c r="EC15" s="79"/>
      <c r="ED15" s="78" t="s">
        <v>395</v>
      </c>
      <c r="EE15" s="78" t="s">
        <v>395</v>
      </c>
      <c r="EF15" s="78" t="s">
        <v>399</v>
      </c>
      <c r="EG15" s="78" t="s">
        <v>399</v>
      </c>
      <c r="EH15" s="78" t="s">
        <v>399</v>
      </c>
      <c r="EI15" s="78" t="s">
        <v>395</v>
      </c>
      <c r="EJ15" s="78" t="s">
        <v>399</v>
      </c>
      <c r="EK15" s="78" t="s">
        <v>399</v>
      </c>
      <c r="EL15" s="78" t="s">
        <v>399</v>
      </c>
      <c r="EM15" s="78" t="s">
        <v>399</v>
      </c>
      <c r="EN15" s="78" t="s">
        <v>399</v>
      </c>
      <c r="EO15" s="78" t="s">
        <v>400</v>
      </c>
      <c r="EP15" s="920" t="s">
        <v>675</v>
      </c>
      <c r="EQ15" s="80"/>
      <c r="ER15" s="81" t="s">
        <v>395</v>
      </c>
      <c r="ES15" s="81" t="s">
        <v>676</v>
      </c>
      <c r="ET15" s="81" t="s">
        <v>677</v>
      </c>
      <c r="EU15" s="81" t="s">
        <v>395</v>
      </c>
      <c r="EV15" s="81" t="s">
        <v>395</v>
      </c>
      <c r="EW15" s="81" t="s">
        <v>395</v>
      </c>
      <c r="EX15" s="81" t="s">
        <v>678</v>
      </c>
      <c r="EY15" s="81" t="s">
        <v>679</v>
      </c>
      <c r="EZ15" s="81" t="s">
        <v>399</v>
      </c>
      <c r="FA15" s="81" t="s">
        <v>406</v>
      </c>
      <c r="FB15" s="81" t="s">
        <v>399</v>
      </c>
      <c r="FC15" s="81" t="s">
        <v>406</v>
      </c>
      <c r="FD15" s="276"/>
      <c r="FE15" s="81" t="s">
        <v>680</v>
      </c>
      <c r="FF15" s="81" t="s">
        <v>681</v>
      </c>
      <c r="FG15" s="81" t="s">
        <v>680</v>
      </c>
      <c r="FH15" s="81" t="s">
        <v>406</v>
      </c>
      <c r="FI15" s="81" t="s">
        <v>680</v>
      </c>
      <c r="FJ15" s="81" t="s">
        <v>415</v>
      </c>
      <c r="FK15" s="81" t="s">
        <v>680</v>
      </c>
      <c r="FL15" s="81" t="s">
        <v>415</v>
      </c>
      <c r="FM15" s="81" t="s">
        <v>680</v>
      </c>
      <c r="FN15" s="81" t="s">
        <v>414</v>
      </c>
      <c r="FO15" s="81" t="s">
        <v>680</v>
      </c>
      <c r="FP15" s="81" t="s">
        <v>681</v>
      </c>
      <c r="FQ15" s="81" t="s">
        <v>680</v>
      </c>
      <c r="FR15" s="81" t="s">
        <v>415</v>
      </c>
      <c r="FS15" s="81" t="s">
        <v>680</v>
      </c>
      <c r="FT15" s="81" t="s">
        <v>414</v>
      </c>
      <c r="FU15" s="81" t="s">
        <v>682</v>
      </c>
      <c r="FV15" s="87"/>
      <c r="FW15" s="81" t="s">
        <v>399</v>
      </c>
      <c r="FX15" s="81" t="s">
        <v>400</v>
      </c>
      <c r="FY15" s="81" t="s">
        <v>400</v>
      </c>
      <c r="FZ15" s="81" t="s">
        <v>399</v>
      </c>
      <c r="GA15" s="81" t="s">
        <v>400</v>
      </c>
      <c r="GB15" s="81" t="s">
        <v>400</v>
      </c>
      <c r="GC15" s="81" t="s">
        <v>399</v>
      </c>
      <c r="GD15" s="81" t="s">
        <v>400</v>
      </c>
      <c r="GE15" s="81" t="s">
        <v>400</v>
      </c>
      <c r="GF15" s="82"/>
      <c r="GG15" s="81" t="s">
        <v>406</v>
      </c>
      <c r="GH15" s="81" t="s">
        <v>406</v>
      </c>
      <c r="GI15" s="81" t="s">
        <v>406</v>
      </c>
      <c r="GJ15" s="81" t="s">
        <v>683</v>
      </c>
      <c r="GK15" s="82"/>
      <c r="GL15" s="81" t="s">
        <v>399</v>
      </c>
      <c r="GM15" s="81" t="s">
        <v>399</v>
      </c>
      <c r="GN15" s="81" t="s">
        <v>399</v>
      </c>
      <c r="GO15" s="81" t="s">
        <v>399</v>
      </c>
      <c r="GP15" s="81" t="s">
        <v>399</v>
      </c>
      <c r="GQ15" s="81" t="s">
        <v>399</v>
      </c>
      <c r="GR15" s="81" t="s">
        <v>399</v>
      </c>
      <c r="GS15" s="81" t="s">
        <v>399</v>
      </c>
      <c r="GT15" s="81" t="s">
        <v>399</v>
      </c>
      <c r="GU15" s="81" t="s">
        <v>399</v>
      </c>
      <c r="GV15" s="81" t="s">
        <v>406</v>
      </c>
      <c r="GW15" s="81" t="s">
        <v>406</v>
      </c>
      <c r="GX15" s="81" t="s">
        <v>684</v>
      </c>
      <c r="GY15" s="81" t="s">
        <v>400</v>
      </c>
      <c r="GZ15" s="82"/>
      <c r="HA15" s="81">
        <v>2003</v>
      </c>
      <c r="HB15" s="81" t="s">
        <v>399</v>
      </c>
      <c r="HC15" s="81" t="s">
        <v>399</v>
      </c>
      <c r="HD15" s="81" t="s">
        <v>399</v>
      </c>
      <c r="HE15" s="81" t="s">
        <v>399</v>
      </c>
      <c r="HF15" s="937" t="s">
        <v>400</v>
      </c>
      <c r="HG15" s="90"/>
      <c r="HH15" s="947" t="s">
        <v>406</v>
      </c>
      <c r="HI15" s="84"/>
      <c r="HJ15" s="83" t="s">
        <v>406</v>
      </c>
      <c r="HK15" s="83" t="s">
        <v>406</v>
      </c>
      <c r="HL15" s="83" t="s">
        <v>406</v>
      </c>
      <c r="HM15" s="83" t="s">
        <v>406</v>
      </c>
      <c r="HN15" s="83" t="s">
        <v>406</v>
      </c>
      <c r="HO15" s="83" t="s">
        <v>406</v>
      </c>
      <c r="HP15" s="83" t="s">
        <v>406</v>
      </c>
      <c r="HQ15" s="83" t="s">
        <v>406</v>
      </c>
      <c r="HR15" s="83" t="s">
        <v>406</v>
      </c>
      <c r="HS15" s="83" t="s">
        <v>445</v>
      </c>
      <c r="HT15" s="83" t="s">
        <v>685</v>
      </c>
      <c r="HU15" s="84"/>
      <c r="HV15" s="83" t="s">
        <v>406</v>
      </c>
      <c r="HW15" s="83" t="s">
        <v>406</v>
      </c>
      <c r="HX15" s="88" t="s">
        <v>400</v>
      </c>
      <c r="HY15" s="765" t="s">
        <v>274</v>
      </c>
    </row>
    <row r="16" spans="1:233" ht="39.950000000000003" customHeight="1">
      <c r="A16" s="961" t="s">
        <v>288</v>
      </c>
      <c r="B16" s="85"/>
      <c r="C16" s="72" t="s">
        <v>395</v>
      </c>
      <c r="D16" s="72" t="s">
        <v>686</v>
      </c>
      <c r="E16" s="107"/>
      <c r="F16" s="72" t="s">
        <v>395</v>
      </c>
      <c r="G16" s="72" t="s">
        <v>687</v>
      </c>
      <c r="H16" s="72" t="s">
        <v>395</v>
      </c>
      <c r="I16" s="72" t="s">
        <v>688</v>
      </c>
      <c r="J16" s="72" t="s">
        <v>395</v>
      </c>
      <c r="K16" s="72" t="s">
        <v>689</v>
      </c>
      <c r="L16" s="72" t="s">
        <v>395</v>
      </c>
      <c r="M16" s="72" t="s">
        <v>690</v>
      </c>
      <c r="N16" s="72" t="s">
        <v>395</v>
      </c>
      <c r="O16" s="72" t="s">
        <v>691</v>
      </c>
      <c r="P16" s="72" t="s">
        <v>395</v>
      </c>
      <c r="Q16" s="72" t="s">
        <v>692</v>
      </c>
      <c r="R16" s="72" t="s">
        <v>395</v>
      </c>
      <c r="S16" s="72" t="s">
        <v>693</v>
      </c>
      <c r="T16" s="72" t="s">
        <v>395</v>
      </c>
      <c r="U16" s="72" t="s">
        <v>694</v>
      </c>
      <c r="V16" s="72" t="s">
        <v>395</v>
      </c>
      <c r="W16" s="72" t="s">
        <v>695</v>
      </c>
      <c r="X16" s="72" t="s">
        <v>478</v>
      </c>
      <c r="Y16" s="72" t="s">
        <v>395</v>
      </c>
      <c r="Z16" s="72" t="s">
        <v>395</v>
      </c>
      <c r="AA16" s="72" t="s">
        <v>696</v>
      </c>
      <c r="AB16" s="903" t="s">
        <v>697</v>
      </c>
      <c r="AC16" s="86"/>
      <c r="AD16" s="73" t="s">
        <v>430</v>
      </c>
      <c r="AE16" s="73" t="s">
        <v>431</v>
      </c>
      <c r="AF16" s="371">
        <v>5729112</v>
      </c>
      <c r="AG16" s="109" t="s">
        <v>445</v>
      </c>
      <c r="AH16" s="109" t="s">
        <v>698</v>
      </c>
      <c r="AI16" s="109" t="s">
        <v>399</v>
      </c>
      <c r="AJ16" s="74" t="s">
        <v>395</v>
      </c>
      <c r="AK16" s="74">
        <v>0</v>
      </c>
      <c r="AL16" s="73" t="s">
        <v>445</v>
      </c>
      <c r="AM16" s="73" t="s">
        <v>400</v>
      </c>
      <c r="AN16" s="73" t="s">
        <v>400</v>
      </c>
      <c r="AO16" s="74">
        <v>2239000</v>
      </c>
      <c r="AP16" s="73" t="s">
        <v>445</v>
      </c>
      <c r="AQ16" s="73" t="s">
        <v>699</v>
      </c>
      <c r="AR16" s="73" t="s">
        <v>400</v>
      </c>
      <c r="AS16" s="74">
        <v>2239000</v>
      </c>
      <c r="AT16" s="73" t="s">
        <v>400</v>
      </c>
      <c r="AU16" s="73" t="s">
        <v>395</v>
      </c>
      <c r="AV16" s="73" t="s">
        <v>399</v>
      </c>
      <c r="AW16" s="73" t="s">
        <v>406</v>
      </c>
      <c r="AX16" s="74">
        <v>0</v>
      </c>
      <c r="AY16" s="74" t="s">
        <v>445</v>
      </c>
      <c r="AZ16" s="74" t="s">
        <v>400</v>
      </c>
      <c r="BA16" s="73" t="s">
        <v>400</v>
      </c>
      <c r="BB16" s="73" t="s">
        <v>395</v>
      </c>
      <c r="BC16" s="74" t="s">
        <v>700</v>
      </c>
      <c r="BD16" s="74">
        <v>1347052.45</v>
      </c>
      <c r="BE16" s="74" t="s">
        <v>445</v>
      </c>
      <c r="BF16" s="74" t="s">
        <v>701</v>
      </c>
      <c r="BG16" s="73" t="s">
        <v>400</v>
      </c>
      <c r="BH16" s="763">
        <v>1347052.45</v>
      </c>
      <c r="BI16" s="73" t="s">
        <v>400</v>
      </c>
      <c r="BJ16" s="75"/>
      <c r="BK16" s="73" t="s">
        <v>395</v>
      </c>
      <c r="BL16" s="74" t="s">
        <v>702</v>
      </c>
      <c r="BM16" s="74">
        <v>2353220</v>
      </c>
      <c r="BN16" s="74" t="s">
        <v>445</v>
      </c>
      <c r="BO16" s="74" t="s">
        <v>703</v>
      </c>
      <c r="BP16" s="73" t="s">
        <v>400</v>
      </c>
      <c r="BQ16" s="73" t="s">
        <v>395</v>
      </c>
      <c r="BR16" s="74">
        <v>2725701.6</v>
      </c>
      <c r="BS16" s="74" t="s">
        <v>445</v>
      </c>
      <c r="BT16" s="89" t="s">
        <v>400</v>
      </c>
      <c r="BU16" s="74" t="s">
        <v>400</v>
      </c>
      <c r="BV16" s="73" t="s">
        <v>399</v>
      </c>
      <c r="BW16" s="74">
        <v>0</v>
      </c>
      <c r="BX16" s="73" t="s">
        <v>445</v>
      </c>
      <c r="BY16" s="74" t="s">
        <v>400</v>
      </c>
      <c r="BZ16" s="74" t="s">
        <v>400</v>
      </c>
      <c r="CA16" s="763">
        <v>5078921.5999999996</v>
      </c>
      <c r="CB16" s="74" t="s">
        <v>400</v>
      </c>
      <c r="CC16" s="76">
        <v>0.20962618888882689</v>
      </c>
      <c r="CD16" s="73"/>
      <c r="CE16" s="76">
        <v>0</v>
      </c>
      <c r="CF16" s="73"/>
      <c r="CG16" s="76">
        <v>1.1216352638942999</v>
      </c>
      <c r="CH16" s="847" t="s">
        <v>704</v>
      </c>
      <c r="CI16" s="73" t="s">
        <v>400</v>
      </c>
      <c r="CJ16" s="73"/>
      <c r="CK16" s="73" t="s">
        <v>437</v>
      </c>
      <c r="CL16" s="73" t="s">
        <v>401</v>
      </c>
      <c r="CM16" s="73" t="s">
        <v>399</v>
      </c>
      <c r="CN16" s="909" t="s">
        <v>400</v>
      </c>
      <c r="CO16" s="106"/>
      <c r="CP16" s="77"/>
      <c r="CQ16" s="78" t="s">
        <v>395</v>
      </c>
      <c r="CR16" s="78" t="s">
        <v>395</v>
      </c>
      <c r="CS16" s="78" t="s">
        <v>395</v>
      </c>
      <c r="CT16" s="78" t="s">
        <v>395</v>
      </c>
      <c r="CU16" s="78" t="s">
        <v>395</v>
      </c>
      <c r="CV16" s="78" t="s">
        <v>395</v>
      </c>
      <c r="CW16" s="78" t="s">
        <v>395</v>
      </c>
      <c r="CX16" s="78" t="s">
        <v>395</v>
      </c>
      <c r="CY16" s="78" t="s">
        <v>399</v>
      </c>
      <c r="CZ16" s="78" t="s">
        <v>395</v>
      </c>
      <c r="DA16" s="78" t="s">
        <v>399</v>
      </c>
      <c r="DB16" s="78" t="s">
        <v>400</v>
      </c>
      <c r="DC16" s="77"/>
      <c r="DD16" s="78" t="s">
        <v>395</v>
      </c>
      <c r="DE16" s="78" t="s">
        <v>395</v>
      </c>
      <c r="DF16" s="78" t="s">
        <v>395</v>
      </c>
      <c r="DG16" s="78" t="s">
        <v>395</v>
      </c>
      <c r="DH16" s="78" t="s">
        <v>395</v>
      </c>
      <c r="DI16" s="78" t="s">
        <v>395</v>
      </c>
      <c r="DJ16" s="78" t="s">
        <v>395</v>
      </c>
      <c r="DK16" s="78" t="s">
        <v>395</v>
      </c>
      <c r="DL16" s="78" t="s">
        <v>395</v>
      </c>
      <c r="DM16" s="78" t="s">
        <v>395</v>
      </c>
      <c r="DN16" s="78" t="s">
        <v>395</v>
      </c>
      <c r="DO16" s="78" t="s">
        <v>400</v>
      </c>
      <c r="DP16" s="79"/>
      <c r="DQ16" s="78" t="s">
        <v>395</v>
      </c>
      <c r="DR16" s="78" t="s">
        <v>395</v>
      </c>
      <c r="DS16" s="78" t="s">
        <v>395</v>
      </c>
      <c r="DT16" s="78" t="s">
        <v>395</v>
      </c>
      <c r="DU16" s="78" t="s">
        <v>395</v>
      </c>
      <c r="DV16" s="78" t="s">
        <v>395</v>
      </c>
      <c r="DW16" s="78" t="s">
        <v>395</v>
      </c>
      <c r="DX16" s="78" t="s">
        <v>395</v>
      </c>
      <c r="DY16" s="78" t="s">
        <v>395</v>
      </c>
      <c r="DZ16" s="78" t="s">
        <v>395</v>
      </c>
      <c r="EA16" s="78" t="s">
        <v>399</v>
      </c>
      <c r="EB16" s="78" t="s">
        <v>400</v>
      </c>
      <c r="EC16" s="79"/>
      <c r="ED16" s="78" t="s">
        <v>395</v>
      </c>
      <c r="EE16" s="78" t="s">
        <v>395</v>
      </c>
      <c r="EF16" s="78" t="s">
        <v>395</v>
      </c>
      <c r="EG16" s="78" t="s">
        <v>395</v>
      </c>
      <c r="EH16" s="78" t="s">
        <v>395</v>
      </c>
      <c r="EI16" s="78" t="s">
        <v>395</v>
      </c>
      <c r="EJ16" s="78" t="s">
        <v>395</v>
      </c>
      <c r="EK16" s="78" t="s">
        <v>395</v>
      </c>
      <c r="EL16" s="78" t="s">
        <v>399</v>
      </c>
      <c r="EM16" s="78" t="s">
        <v>399</v>
      </c>
      <c r="EN16" s="78" t="s">
        <v>399</v>
      </c>
      <c r="EO16" s="78" t="s">
        <v>400</v>
      </c>
      <c r="EP16" s="920" t="s">
        <v>705</v>
      </c>
      <c r="EQ16" s="80"/>
      <c r="ER16" s="81" t="s">
        <v>395</v>
      </c>
      <c r="ES16" s="81" t="s">
        <v>706</v>
      </c>
      <c r="ET16" s="81" t="s">
        <v>496</v>
      </c>
      <c r="EU16" s="81" t="s">
        <v>395</v>
      </c>
      <c r="EV16" s="81" t="s">
        <v>395</v>
      </c>
      <c r="EW16" s="81" t="s">
        <v>395</v>
      </c>
      <c r="EX16" s="81" t="s">
        <v>707</v>
      </c>
      <c r="EY16" s="81" t="s">
        <v>708</v>
      </c>
      <c r="EZ16" s="81" t="s">
        <v>395</v>
      </c>
      <c r="FA16" s="81" t="s">
        <v>709</v>
      </c>
      <c r="FB16" s="81" t="s">
        <v>395</v>
      </c>
      <c r="FC16" s="81" t="s">
        <v>710</v>
      </c>
      <c r="FD16" s="276"/>
      <c r="FE16" s="81" t="s">
        <v>414</v>
      </c>
      <c r="FF16" s="81" t="s">
        <v>414</v>
      </c>
      <c r="FG16" s="81" t="s">
        <v>453</v>
      </c>
      <c r="FH16" s="81" t="s">
        <v>453</v>
      </c>
      <c r="FI16" s="81" t="s">
        <v>453</v>
      </c>
      <c r="FJ16" s="81" t="s">
        <v>453</v>
      </c>
      <c r="FK16" s="81" t="s">
        <v>527</v>
      </c>
      <c r="FL16" s="81" t="s">
        <v>527</v>
      </c>
      <c r="FM16" s="81" t="s">
        <v>414</v>
      </c>
      <c r="FN16" s="81" t="s">
        <v>414</v>
      </c>
      <c r="FO16" s="81" t="s">
        <v>414</v>
      </c>
      <c r="FP16" s="81" t="s">
        <v>414</v>
      </c>
      <c r="FQ16" s="81" t="s">
        <v>415</v>
      </c>
      <c r="FR16" s="81" t="s">
        <v>415</v>
      </c>
      <c r="FS16" s="81" t="s">
        <v>414</v>
      </c>
      <c r="FT16" s="81" t="s">
        <v>406</v>
      </c>
      <c r="FU16" s="81" t="s">
        <v>400</v>
      </c>
      <c r="FV16" s="87"/>
      <c r="FW16" s="81" t="s">
        <v>399</v>
      </c>
      <c r="FX16" s="81" t="s">
        <v>400</v>
      </c>
      <c r="FY16" s="81" t="s">
        <v>400</v>
      </c>
      <c r="FZ16" s="81" t="s">
        <v>395</v>
      </c>
      <c r="GA16" s="81" t="s">
        <v>711</v>
      </c>
      <c r="GB16" s="81" t="s">
        <v>395</v>
      </c>
      <c r="GC16" s="81" t="s">
        <v>399</v>
      </c>
      <c r="GD16" s="81" t="s">
        <v>400</v>
      </c>
      <c r="GE16" s="81" t="s">
        <v>400</v>
      </c>
      <c r="GF16" s="82"/>
      <c r="GG16" s="81" t="s">
        <v>395</v>
      </c>
      <c r="GH16" s="81" t="s">
        <v>395</v>
      </c>
      <c r="GI16" s="81" t="s">
        <v>399</v>
      </c>
      <c r="GJ16" s="81" t="s">
        <v>406</v>
      </c>
      <c r="GK16" s="82"/>
      <c r="GL16" s="81" t="s">
        <v>395</v>
      </c>
      <c r="GM16" s="81" t="s">
        <v>395</v>
      </c>
      <c r="GN16" s="81" t="s">
        <v>395</v>
      </c>
      <c r="GO16" s="81" t="s">
        <v>395</v>
      </c>
      <c r="GP16" s="81" t="s">
        <v>395</v>
      </c>
      <c r="GQ16" s="81" t="s">
        <v>395</v>
      </c>
      <c r="GR16" s="81" t="s">
        <v>395</v>
      </c>
      <c r="GS16" s="81" t="s">
        <v>395</v>
      </c>
      <c r="GT16" s="81" t="s">
        <v>399</v>
      </c>
      <c r="GU16" s="81" t="s">
        <v>399</v>
      </c>
      <c r="GV16" s="81" t="s">
        <v>406</v>
      </c>
      <c r="GW16" s="81">
        <v>2010</v>
      </c>
      <c r="GX16" s="81" t="s">
        <v>712</v>
      </c>
      <c r="GY16" s="81" t="s">
        <v>400</v>
      </c>
      <c r="GZ16" s="82"/>
      <c r="HA16" s="81">
        <v>2010</v>
      </c>
      <c r="HB16" s="81" t="s">
        <v>395</v>
      </c>
      <c r="HC16" s="81" t="s">
        <v>399</v>
      </c>
      <c r="HD16" s="81" t="s">
        <v>399</v>
      </c>
      <c r="HE16" s="81" t="s">
        <v>399</v>
      </c>
      <c r="HF16" s="937" t="s">
        <v>400</v>
      </c>
      <c r="HG16" s="90"/>
      <c r="HH16" s="947" t="s">
        <v>395</v>
      </c>
      <c r="HI16" s="84"/>
      <c r="HJ16" s="83" t="s">
        <v>399</v>
      </c>
      <c r="HK16" s="83" t="s">
        <v>399</v>
      </c>
      <c r="HL16" s="83" t="s">
        <v>395</v>
      </c>
      <c r="HM16" s="83" t="s">
        <v>399</v>
      </c>
      <c r="HN16" s="83" t="s">
        <v>395</v>
      </c>
      <c r="HO16" s="83" t="s">
        <v>395</v>
      </c>
      <c r="HP16" s="83" t="s">
        <v>395</v>
      </c>
      <c r="HQ16" s="83" t="s">
        <v>399</v>
      </c>
      <c r="HR16" s="83" t="s">
        <v>399</v>
      </c>
      <c r="HS16" s="83" t="s">
        <v>445</v>
      </c>
      <c r="HT16" s="83" t="s">
        <v>713</v>
      </c>
      <c r="HU16" s="84"/>
      <c r="HV16" s="83" t="s">
        <v>395</v>
      </c>
      <c r="HW16" s="83" t="s">
        <v>399</v>
      </c>
      <c r="HX16" s="88" t="s">
        <v>714</v>
      </c>
      <c r="HY16" s="762" t="s">
        <v>280</v>
      </c>
    </row>
    <row r="17" spans="1:233" ht="39.950000000000003" customHeight="1">
      <c r="A17" s="961" t="s">
        <v>289</v>
      </c>
      <c r="B17" s="85"/>
      <c r="C17" s="72" t="s">
        <v>395</v>
      </c>
      <c r="D17" s="72" t="s">
        <v>715</v>
      </c>
      <c r="E17" s="107"/>
      <c r="F17" s="72" t="s">
        <v>395</v>
      </c>
      <c r="G17" s="72" t="s">
        <v>716</v>
      </c>
      <c r="H17" s="72" t="s">
        <v>395</v>
      </c>
      <c r="I17" s="72" t="s">
        <v>717</v>
      </c>
      <c r="J17" s="72" t="s">
        <v>399</v>
      </c>
      <c r="K17" s="72" t="s">
        <v>400</v>
      </c>
      <c r="L17" s="72" t="s">
        <v>395</v>
      </c>
      <c r="M17" s="72" t="s">
        <v>718</v>
      </c>
      <c r="N17" s="72" t="s">
        <v>395</v>
      </c>
      <c r="O17" s="72" t="s">
        <v>719</v>
      </c>
      <c r="P17" s="72" t="s">
        <v>395</v>
      </c>
      <c r="Q17" s="72" t="s">
        <v>720</v>
      </c>
      <c r="R17" s="72" t="s">
        <v>399</v>
      </c>
      <c r="S17" s="72" t="s">
        <v>400</v>
      </c>
      <c r="T17" s="72" t="s">
        <v>395</v>
      </c>
      <c r="U17" s="72" t="s">
        <v>721</v>
      </c>
      <c r="V17" s="72" t="s">
        <v>395</v>
      </c>
      <c r="W17" s="72" t="s">
        <v>722</v>
      </c>
      <c r="X17" s="72" t="s">
        <v>635</v>
      </c>
      <c r="Y17" s="72" t="s">
        <v>395</v>
      </c>
      <c r="Z17" s="72" t="s">
        <v>395</v>
      </c>
      <c r="AA17" s="72" t="s">
        <v>723</v>
      </c>
      <c r="AB17" s="903" t="s">
        <v>724</v>
      </c>
      <c r="AC17" s="86"/>
      <c r="AD17" s="73" t="s">
        <v>430</v>
      </c>
      <c r="AE17" s="73" t="s">
        <v>431</v>
      </c>
      <c r="AF17" s="371">
        <v>2024726.9</v>
      </c>
      <c r="AG17" s="109" t="s">
        <v>445</v>
      </c>
      <c r="AH17" s="109" t="s">
        <v>725</v>
      </c>
      <c r="AI17" s="109" t="s">
        <v>399</v>
      </c>
      <c r="AJ17" s="74" t="s">
        <v>395</v>
      </c>
      <c r="AK17" s="74">
        <v>2024725</v>
      </c>
      <c r="AL17" s="73" t="s">
        <v>445</v>
      </c>
      <c r="AM17" s="73" t="s">
        <v>699</v>
      </c>
      <c r="AN17" s="73" t="s">
        <v>400</v>
      </c>
      <c r="AO17" s="74">
        <v>0</v>
      </c>
      <c r="AP17" s="73" t="s">
        <v>445</v>
      </c>
      <c r="AQ17" s="73" t="s">
        <v>400</v>
      </c>
      <c r="AR17" s="73" t="s">
        <v>400</v>
      </c>
      <c r="AS17" s="74">
        <v>2024725</v>
      </c>
      <c r="AT17" s="73" t="s">
        <v>400</v>
      </c>
      <c r="AU17" s="73" t="s">
        <v>395</v>
      </c>
      <c r="AV17" s="73" t="s">
        <v>395</v>
      </c>
      <c r="AW17" s="73" t="s">
        <v>726</v>
      </c>
      <c r="AX17" s="74">
        <v>374763</v>
      </c>
      <c r="AY17" s="74" t="s">
        <v>445</v>
      </c>
      <c r="AZ17" s="74" t="s">
        <v>727</v>
      </c>
      <c r="BA17" s="73" t="s">
        <v>728</v>
      </c>
      <c r="BB17" s="73" t="s">
        <v>399</v>
      </c>
      <c r="BC17" s="74" t="s">
        <v>406</v>
      </c>
      <c r="BD17" s="74">
        <v>0</v>
      </c>
      <c r="BE17" s="74" t="s">
        <v>445</v>
      </c>
      <c r="BF17" s="74" t="s">
        <v>400</v>
      </c>
      <c r="BG17" s="73" t="s">
        <v>400</v>
      </c>
      <c r="BH17" s="763">
        <v>374763</v>
      </c>
      <c r="BI17" s="73" t="s">
        <v>400</v>
      </c>
      <c r="BJ17" s="75"/>
      <c r="BK17" s="73" t="s">
        <v>395</v>
      </c>
      <c r="BL17" s="74" t="s">
        <v>729</v>
      </c>
      <c r="BM17" s="74">
        <v>786</v>
      </c>
      <c r="BN17" s="74" t="s">
        <v>445</v>
      </c>
      <c r="BO17" s="74" t="s">
        <v>730</v>
      </c>
      <c r="BP17" s="73" t="s">
        <v>400</v>
      </c>
      <c r="BQ17" s="73" t="s">
        <v>395</v>
      </c>
      <c r="BR17" s="74" t="s">
        <v>400</v>
      </c>
      <c r="BS17" s="74" t="s">
        <v>445</v>
      </c>
      <c r="BT17" s="89" t="s">
        <v>400</v>
      </c>
      <c r="BU17" s="74" t="s">
        <v>731</v>
      </c>
      <c r="BV17" s="73" t="s">
        <v>399</v>
      </c>
      <c r="BW17" s="74">
        <v>0</v>
      </c>
      <c r="BX17" s="73" t="s">
        <v>445</v>
      </c>
      <c r="BY17" s="74" t="s">
        <v>400</v>
      </c>
      <c r="BZ17" s="74" t="s">
        <v>400</v>
      </c>
      <c r="CA17" s="763">
        <v>786</v>
      </c>
      <c r="CB17" s="74" t="s">
        <v>732</v>
      </c>
      <c r="CC17" s="76">
        <v>0.99790706405821872</v>
      </c>
      <c r="CD17" s="73"/>
      <c r="CE17" s="76">
        <v>1</v>
      </c>
      <c r="CF17" s="73"/>
      <c r="CG17" s="76">
        <v>0.18548131108447269</v>
      </c>
      <c r="CH17" s="847" t="s">
        <v>733</v>
      </c>
      <c r="CI17" s="73" t="s">
        <v>400</v>
      </c>
      <c r="CJ17" s="73"/>
      <c r="CK17" s="73" t="s">
        <v>491</v>
      </c>
      <c r="CL17" s="73" t="s">
        <v>734</v>
      </c>
      <c r="CM17" s="73" t="s">
        <v>399</v>
      </c>
      <c r="CN17" s="909" t="s">
        <v>400</v>
      </c>
      <c r="CO17" s="106"/>
      <c r="CP17" s="77"/>
      <c r="CQ17" s="78" t="s">
        <v>395</v>
      </c>
      <c r="CR17" s="78" t="s">
        <v>395</v>
      </c>
      <c r="CS17" s="78" t="s">
        <v>395</v>
      </c>
      <c r="CT17" s="78" t="s">
        <v>395</v>
      </c>
      <c r="CU17" s="78" t="s">
        <v>395</v>
      </c>
      <c r="CV17" s="78" t="s">
        <v>395</v>
      </c>
      <c r="CW17" s="78" t="s">
        <v>399</v>
      </c>
      <c r="CX17" s="78" t="s">
        <v>395</v>
      </c>
      <c r="CY17" s="78" t="s">
        <v>395</v>
      </c>
      <c r="CZ17" s="78" t="s">
        <v>395</v>
      </c>
      <c r="DA17" s="78" t="s">
        <v>399</v>
      </c>
      <c r="DB17" s="78" t="s">
        <v>400</v>
      </c>
      <c r="DC17" s="77"/>
      <c r="DD17" s="78" t="s">
        <v>395</v>
      </c>
      <c r="DE17" s="78" t="s">
        <v>399</v>
      </c>
      <c r="DF17" s="78" t="s">
        <v>395</v>
      </c>
      <c r="DG17" s="78" t="s">
        <v>395</v>
      </c>
      <c r="DH17" s="78" t="s">
        <v>395</v>
      </c>
      <c r="DI17" s="78" t="s">
        <v>395</v>
      </c>
      <c r="DJ17" s="78" t="s">
        <v>399</v>
      </c>
      <c r="DK17" s="78" t="s">
        <v>395</v>
      </c>
      <c r="DL17" s="78" t="s">
        <v>395</v>
      </c>
      <c r="DM17" s="78" t="s">
        <v>395</v>
      </c>
      <c r="DN17" s="78" t="s">
        <v>395</v>
      </c>
      <c r="DO17" s="78" t="s">
        <v>400</v>
      </c>
      <c r="DP17" s="79"/>
      <c r="DQ17" s="78" t="s">
        <v>395</v>
      </c>
      <c r="DR17" s="78" t="s">
        <v>395</v>
      </c>
      <c r="DS17" s="78" t="s">
        <v>395</v>
      </c>
      <c r="DT17" s="78" t="s">
        <v>395</v>
      </c>
      <c r="DU17" s="78" t="s">
        <v>395</v>
      </c>
      <c r="DV17" s="78" t="s">
        <v>395</v>
      </c>
      <c r="DW17" s="78" t="s">
        <v>395</v>
      </c>
      <c r="DX17" s="78" t="s">
        <v>395</v>
      </c>
      <c r="DY17" s="78" t="s">
        <v>395</v>
      </c>
      <c r="DZ17" s="78" t="s">
        <v>395</v>
      </c>
      <c r="EA17" s="78" t="s">
        <v>395</v>
      </c>
      <c r="EB17" s="78" t="s">
        <v>400</v>
      </c>
      <c r="EC17" s="79"/>
      <c r="ED17" s="78" t="s">
        <v>395</v>
      </c>
      <c r="EE17" s="78" t="s">
        <v>399</v>
      </c>
      <c r="EF17" s="78" t="s">
        <v>395</v>
      </c>
      <c r="EG17" s="78" t="s">
        <v>395</v>
      </c>
      <c r="EH17" s="78" t="s">
        <v>395</v>
      </c>
      <c r="EI17" s="78" t="s">
        <v>395</v>
      </c>
      <c r="EJ17" s="78" t="s">
        <v>399</v>
      </c>
      <c r="EK17" s="78" t="s">
        <v>399</v>
      </c>
      <c r="EL17" s="78" t="s">
        <v>395</v>
      </c>
      <c r="EM17" s="78" t="s">
        <v>395</v>
      </c>
      <c r="EN17" s="78" t="s">
        <v>395</v>
      </c>
      <c r="EO17" s="78" t="s">
        <v>400</v>
      </c>
      <c r="EP17" s="920" t="s">
        <v>735</v>
      </c>
      <c r="EQ17" s="80"/>
      <c r="ER17" s="81" t="s">
        <v>395</v>
      </c>
      <c r="ES17" s="81" t="s">
        <v>736</v>
      </c>
      <c r="ET17" s="81" t="s">
        <v>619</v>
      </c>
      <c r="EU17" s="81" t="s">
        <v>395</v>
      </c>
      <c r="EV17" s="81" t="s">
        <v>395</v>
      </c>
      <c r="EW17" s="81" t="s">
        <v>395</v>
      </c>
      <c r="EX17" s="81" t="s">
        <v>737</v>
      </c>
      <c r="EY17" s="81" t="s">
        <v>405</v>
      </c>
      <c r="EZ17" s="81" t="s">
        <v>405</v>
      </c>
      <c r="FA17" s="81" t="s">
        <v>405</v>
      </c>
      <c r="FB17" s="81" t="s">
        <v>399</v>
      </c>
      <c r="FC17" s="81" t="s">
        <v>406</v>
      </c>
      <c r="FD17" s="276"/>
      <c r="FE17" s="81" t="s">
        <v>414</v>
      </c>
      <c r="FF17" s="81" t="s">
        <v>405</v>
      </c>
      <c r="FG17" s="81" t="s">
        <v>453</v>
      </c>
      <c r="FH17" s="81" t="s">
        <v>405</v>
      </c>
      <c r="FI17" s="81" t="s">
        <v>415</v>
      </c>
      <c r="FJ17" s="81" t="s">
        <v>405</v>
      </c>
      <c r="FK17" s="81" t="s">
        <v>453</v>
      </c>
      <c r="FL17" s="81" t="s">
        <v>405</v>
      </c>
      <c r="FM17" s="81" t="s">
        <v>414</v>
      </c>
      <c r="FN17" s="81" t="s">
        <v>405</v>
      </c>
      <c r="FO17" s="81" t="s">
        <v>453</v>
      </c>
      <c r="FP17" s="81" t="s">
        <v>405</v>
      </c>
      <c r="FQ17" s="81" t="s">
        <v>415</v>
      </c>
      <c r="FR17" s="81" t="s">
        <v>405</v>
      </c>
      <c r="FS17" s="81" t="s">
        <v>414</v>
      </c>
      <c r="FT17" s="81" t="s">
        <v>405</v>
      </c>
      <c r="FU17" s="81" t="s">
        <v>738</v>
      </c>
      <c r="FV17" s="87"/>
      <c r="FW17" s="81" t="s">
        <v>399</v>
      </c>
      <c r="FX17" s="81" t="s">
        <v>400</v>
      </c>
      <c r="FY17" s="81" t="s">
        <v>400</v>
      </c>
      <c r="FZ17" s="81" t="s">
        <v>399</v>
      </c>
      <c r="GA17" s="81" t="s">
        <v>400</v>
      </c>
      <c r="GB17" s="81" t="s">
        <v>400</v>
      </c>
      <c r="GC17" s="81" t="s">
        <v>399</v>
      </c>
      <c r="GD17" s="81" t="s">
        <v>400</v>
      </c>
      <c r="GE17" s="81" t="s">
        <v>400</v>
      </c>
      <c r="GF17" s="82"/>
      <c r="GG17" s="81" t="s">
        <v>399</v>
      </c>
      <c r="GH17" s="81" t="s">
        <v>399</v>
      </c>
      <c r="GI17" s="81" t="s">
        <v>406</v>
      </c>
      <c r="GJ17" s="81" t="s">
        <v>406</v>
      </c>
      <c r="GK17" s="82"/>
      <c r="GL17" s="81" t="s">
        <v>395</v>
      </c>
      <c r="GM17" s="81" t="s">
        <v>399</v>
      </c>
      <c r="GN17" s="81" t="s">
        <v>395</v>
      </c>
      <c r="GO17" s="81" t="s">
        <v>395</v>
      </c>
      <c r="GP17" s="81" t="s">
        <v>395</v>
      </c>
      <c r="GQ17" s="81" t="s">
        <v>395</v>
      </c>
      <c r="GR17" s="81" t="s">
        <v>399</v>
      </c>
      <c r="GS17" s="81" t="s">
        <v>395</v>
      </c>
      <c r="GT17" s="81" t="s">
        <v>395</v>
      </c>
      <c r="GU17" s="81" t="s">
        <v>405</v>
      </c>
      <c r="GV17" s="81" t="s">
        <v>405</v>
      </c>
      <c r="GW17" s="81">
        <v>2013</v>
      </c>
      <c r="GX17" s="81" t="s">
        <v>739</v>
      </c>
      <c r="GY17" s="81" t="s">
        <v>400</v>
      </c>
      <c r="GZ17" s="82"/>
      <c r="HA17" s="81" t="s">
        <v>406</v>
      </c>
      <c r="HB17" s="81" t="s">
        <v>406</v>
      </c>
      <c r="HC17" s="81" t="s">
        <v>406</v>
      </c>
      <c r="HD17" s="81" t="s">
        <v>406</v>
      </c>
      <c r="HE17" s="81" t="s">
        <v>406</v>
      </c>
      <c r="HF17" s="937" t="s">
        <v>603</v>
      </c>
      <c r="HG17" s="90"/>
      <c r="HH17" s="947" t="s">
        <v>395</v>
      </c>
      <c r="HI17" s="84"/>
      <c r="HJ17" s="83" t="s">
        <v>395</v>
      </c>
      <c r="HK17" s="83" t="s">
        <v>406</v>
      </c>
      <c r="HL17" s="83" t="s">
        <v>395</v>
      </c>
      <c r="HM17" s="83" t="s">
        <v>395</v>
      </c>
      <c r="HN17" s="83" t="s">
        <v>399</v>
      </c>
      <c r="HO17" s="83" t="s">
        <v>399</v>
      </c>
      <c r="HP17" s="83" t="s">
        <v>406</v>
      </c>
      <c r="HQ17" s="83" t="s">
        <v>399</v>
      </c>
      <c r="HR17" s="83" t="s">
        <v>399</v>
      </c>
      <c r="HS17" s="83" t="s">
        <v>740</v>
      </c>
      <c r="HT17" s="83" t="s">
        <v>741</v>
      </c>
      <c r="HU17" s="84"/>
      <c r="HV17" s="83" t="s">
        <v>395</v>
      </c>
      <c r="HW17" s="83" t="s">
        <v>395</v>
      </c>
      <c r="HX17" s="88" t="s">
        <v>742</v>
      </c>
      <c r="HY17" s="815" t="s">
        <v>284</v>
      </c>
    </row>
    <row r="18" spans="1:233" ht="39.950000000000003" customHeight="1">
      <c r="A18" s="961" t="s">
        <v>290</v>
      </c>
      <c r="B18" s="85"/>
      <c r="C18" s="72" t="s">
        <v>395</v>
      </c>
      <c r="D18" s="72" t="s">
        <v>743</v>
      </c>
      <c r="E18" s="107"/>
      <c r="F18" s="72" t="s">
        <v>395</v>
      </c>
      <c r="G18" s="72" t="s">
        <v>744</v>
      </c>
      <c r="H18" s="72" t="s">
        <v>395</v>
      </c>
      <c r="I18" s="72" t="s">
        <v>745</v>
      </c>
      <c r="J18" s="72" t="s">
        <v>395</v>
      </c>
      <c r="K18" s="72" t="s">
        <v>746</v>
      </c>
      <c r="L18" s="72" t="s">
        <v>395</v>
      </c>
      <c r="M18" s="72" t="s">
        <v>479</v>
      </c>
      <c r="N18" s="72" t="s">
        <v>395</v>
      </c>
      <c r="O18" s="72" t="s">
        <v>401</v>
      </c>
      <c r="P18" s="72" t="s">
        <v>395</v>
      </c>
      <c r="Q18" s="72" t="s">
        <v>747</v>
      </c>
      <c r="R18" s="72" t="s">
        <v>395</v>
      </c>
      <c r="S18" s="72" t="s">
        <v>748</v>
      </c>
      <c r="T18" s="72" t="s">
        <v>395</v>
      </c>
      <c r="U18" s="72" t="s">
        <v>749</v>
      </c>
      <c r="V18" s="72" t="s">
        <v>400</v>
      </c>
      <c r="W18" s="72" t="s">
        <v>400</v>
      </c>
      <c r="X18" s="72" t="s">
        <v>539</v>
      </c>
      <c r="Y18" s="72" t="s">
        <v>395</v>
      </c>
      <c r="Z18" s="72" t="s">
        <v>395</v>
      </c>
      <c r="AA18" s="72" t="s">
        <v>750</v>
      </c>
      <c r="AB18" s="903" t="s">
        <v>751</v>
      </c>
      <c r="AC18" s="86"/>
      <c r="AD18" s="73" t="s">
        <v>430</v>
      </c>
      <c r="AE18" s="73" t="s">
        <v>431</v>
      </c>
      <c r="AF18" s="371" t="s">
        <v>752</v>
      </c>
      <c r="AG18" s="109" t="s">
        <v>445</v>
      </c>
      <c r="AH18" s="109" t="s">
        <v>753</v>
      </c>
      <c r="AI18" s="109" t="s">
        <v>395</v>
      </c>
      <c r="AJ18" s="74" t="s">
        <v>395</v>
      </c>
      <c r="AK18" s="74" t="s">
        <v>754</v>
      </c>
      <c r="AL18" s="73" t="s">
        <v>445</v>
      </c>
      <c r="AM18" s="73" t="s">
        <v>755</v>
      </c>
      <c r="AN18" s="73" t="s">
        <v>756</v>
      </c>
      <c r="AO18" s="74">
        <v>0</v>
      </c>
      <c r="AP18" s="73" t="s">
        <v>445</v>
      </c>
      <c r="AQ18" s="73" t="s">
        <v>400</v>
      </c>
      <c r="AR18" s="73" t="s">
        <v>757</v>
      </c>
      <c r="AS18" s="74" t="s">
        <v>754</v>
      </c>
      <c r="AT18" s="73" t="s">
        <v>400</v>
      </c>
      <c r="AU18" s="73" t="s">
        <v>399</v>
      </c>
      <c r="AV18" s="73" t="s">
        <v>399</v>
      </c>
      <c r="AW18" s="73" t="s">
        <v>406</v>
      </c>
      <c r="AX18" s="74">
        <v>0</v>
      </c>
      <c r="AY18" s="74" t="s">
        <v>445</v>
      </c>
      <c r="AZ18" s="74" t="s">
        <v>400</v>
      </c>
      <c r="BA18" s="73" t="s">
        <v>758</v>
      </c>
      <c r="BB18" s="73" t="s">
        <v>399</v>
      </c>
      <c r="BC18" s="74" t="s">
        <v>406</v>
      </c>
      <c r="BD18" s="74">
        <v>0</v>
      </c>
      <c r="BE18" s="74" t="s">
        <v>445</v>
      </c>
      <c r="BF18" s="74" t="s">
        <v>400</v>
      </c>
      <c r="BG18" s="73" t="s">
        <v>400</v>
      </c>
      <c r="BH18" s="763">
        <v>0</v>
      </c>
      <c r="BI18" s="73" t="s">
        <v>400</v>
      </c>
      <c r="BJ18" s="75"/>
      <c r="BK18" s="73" t="s">
        <v>395</v>
      </c>
      <c r="BL18" s="74" t="s">
        <v>759</v>
      </c>
      <c r="BM18" s="74">
        <v>939804</v>
      </c>
      <c r="BN18" s="74" t="s">
        <v>445</v>
      </c>
      <c r="BO18" s="74" t="s">
        <v>673</v>
      </c>
      <c r="BP18" s="73" t="s">
        <v>760</v>
      </c>
      <c r="BQ18" s="73" t="s">
        <v>395</v>
      </c>
      <c r="BR18" s="74" t="s">
        <v>400</v>
      </c>
      <c r="BS18" s="74" t="s">
        <v>445</v>
      </c>
      <c r="BT18" s="89" t="s">
        <v>400</v>
      </c>
      <c r="BU18" s="74" t="s">
        <v>761</v>
      </c>
      <c r="BV18" s="73" t="s">
        <v>399</v>
      </c>
      <c r="BW18" s="74">
        <v>0</v>
      </c>
      <c r="BX18" s="73" t="s">
        <v>445</v>
      </c>
      <c r="BY18" s="74" t="s">
        <v>400</v>
      </c>
      <c r="BZ18" s="74" t="s">
        <v>400</v>
      </c>
      <c r="CA18" s="763">
        <v>939804</v>
      </c>
      <c r="CB18" s="74" t="s">
        <v>400</v>
      </c>
      <c r="CC18" s="76">
        <v>0</v>
      </c>
      <c r="CD18" s="73"/>
      <c r="CE18" s="76" t="s">
        <v>406</v>
      </c>
      <c r="CF18" s="73"/>
      <c r="CG18" s="76" t="s">
        <v>405</v>
      </c>
      <c r="CH18" s="73"/>
      <c r="CI18" s="73" t="s">
        <v>405</v>
      </c>
      <c r="CJ18" s="73"/>
      <c r="CK18" s="73" t="s">
        <v>406</v>
      </c>
      <c r="CL18" s="73" t="s">
        <v>406</v>
      </c>
      <c r="CM18" s="73" t="s">
        <v>406</v>
      </c>
      <c r="CN18" s="909" t="s">
        <v>400</v>
      </c>
      <c r="CO18" s="106"/>
      <c r="CP18" s="77"/>
      <c r="CQ18" s="78" t="s">
        <v>395</v>
      </c>
      <c r="CR18" s="78" t="s">
        <v>395</v>
      </c>
      <c r="CS18" s="78" t="s">
        <v>399</v>
      </c>
      <c r="CT18" s="78" t="s">
        <v>399</v>
      </c>
      <c r="CU18" s="78" t="s">
        <v>399</v>
      </c>
      <c r="CV18" s="78" t="s">
        <v>395</v>
      </c>
      <c r="CW18" s="78" t="s">
        <v>399</v>
      </c>
      <c r="CX18" s="78" t="s">
        <v>395</v>
      </c>
      <c r="CY18" s="78" t="s">
        <v>399</v>
      </c>
      <c r="CZ18" s="78" t="s">
        <v>399</v>
      </c>
      <c r="DA18" s="78" t="s">
        <v>399</v>
      </c>
      <c r="DB18" s="78" t="s">
        <v>400</v>
      </c>
      <c r="DC18" s="77"/>
      <c r="DD18" s="78" t="s">
        <v>395</v>
      </c>
      <c r="DE18" s="78" t="s">
        <v>395</v>
      </c>
      <c r="DF18" s="78" t="s">
        <v>395</v>
      </c>
      <c r="DG18" s="78" t="s">
        <v>395</v>
      </c>
      <c r="DH18" s="78" t="s">
        <v>395</v>
      </c>
      <c r="DI18" s="78" t="s">
        <v>395</v>
      </c>
      <c r="DJ18" s="78" t="s">
        <v>395</v>
      </c>
      <c r="DK18" s="78" t="s">
        <v>395</v>
      </c>
      <c r="DL18" s="78" t="s">
        <v>399</v>
      </c>
      <c r="DM18" s="78" t="s">
        <v>395</v>
      </c>
      <c r="DN18" s="78" t="s">
        <v>395</v>
      </c>
      <c r="DO18" s="78" t="s">
        <v>400</v>
      </c>
      <c r="DP18" s="79"/>
      <c r="DQ18" s="78" t="s">
        <v>395</v>
      </c>
      <c r="DR18" s="78" t="s">
        <v>395</v>
      </c>
      <c r="DS18" s="78" t="s">
        <v>395</v>
      </c>
      <c r="DT18" s="78" t="s">
        <v>395</v>
      </c>
      <c r="DU18" s="78" t="s">
        <v>395</v>
      </c>
      <c r="DV18" s="78" t="s">
        <v>395</v>
      </c>
      <c r="DW18" s="78" t="s">
        <v>395</v>
      </c>
      <c r="DX18" s="78" t="s">
        <v>395</v>
      </c>
      <c r="DY18" s="78" t="s">
        <v>399</v>
      </c>
      <c r="DZ18" s="78" t="s">
        <v>395</v>
      </c>
      <c r="EA18" s="78" t="s">
        <v>395</v>
      </c>
      <c r="EB18" s="78" t="s">
        <v>400</v>
      </c>
      <c r="EC18" s="79"/>
      <c r="ED18" s="78" t="s">
        <v>395</v>
      </c>
      <c r="EE18" s="78" t="s">
        <v>399</v>
      </c>
      <c r="EF18" s="78" t="s">
        <v>395</v>
      </c>
      <c r="EG18" s="78" t="s">
        <v>399</v>
      </c>
      <c r="EH18" s="78" t="s">
        <v>399</v>
      </c>
      <c r="EI18" s="78" t="s">
        <v>395</v>
      </c>
      <c r="EJ18" s="78" t="s">
        <v>399</v>
      </c>
      <c r="EK18" s="78" t="s">
        <v>399</v>
      </c>
      <c r="EL18" s="78" t="s">
        <v>399</v>
      </c>
      <c r="EM18" s="78" t="s">
        <v>399</v>
      </c>
      <c r="EN18" s="78" t="s">
        <v>399</v>
      </c>
      <c r="EO18" s="78" t="s">
        <v>400</v>
      </c>
      <c r="EP18" s="920" t="s">
        <v>762</v>
      </c>
      <c r="EQ18" s="80"/>
      <c r="ER18" s="81" t="s">
        <v>395</v>
      </c>
      <c r="ES18" s="81" t="s">
        <v>763</v>
      </c>
      <c r="ET18" s="81" t="s">
        <v>764</v>
      </c>
      <c r="EU18" s="81" t="s">
        <v>395</v>
      </c>
      <c r="EV18" s="81" t="s">
        <v>399</v>
      </c>
      <c r="EW18" s="81" t="s">
        <v>399</v>
      </c>
      <c r="EX18" s="81" t="s">
        <v>406</v>
      </c>
      <c r="EY18" s="81" t="s">
        <v>406</v>
      </c>
      <c r="EZ18" s="81" t="s">
        <v>399</v>
      </c>
      <c r="FA18" s="81" t="s">
        <v>765</v>
      </c>
      <c r="FB18" s="81" t="s">
        <v>395</v>
      </c>
      <c r="FC18" s="81" t="s">
        <v>766</v>
      </c>
      <c r="FD18" s="276"/>
      <c r="FE18" s="81" t="s">
        <v>414</v>
      </c>
      <c r="FF18" s="81" t="s">
        <v>414</v>
      </c>
      <c r="FG18" s="81" t="s">
        <v>441</v>
      </c>
      <c r="FH18" s="81" t="s">
        <v>453</v>
      </c>
      <c r="FI18" s="81" t="s">
        <v>441</v>
      </c>
      <c r="FJ18" s="81" t="s">
        <v>405</v>
      </c>
      <c r="FK18" s="81" t="s">
        <v>441</v>
      </c>
      <c r="FL18" s="81" t="s">
        <v>405</v>
      </c>
      <c r="FM18" s="81" t="s">
        <v>414</v>
      </c>
      <c r="FN18" s="81" t="s">
        <v>414</v>
      </c>
      <c r="FO18" s="81" t="s">
        <v>453</v>
      </c>
      <c r="FP18" s="81" t="s">
        <v>442</v>
      </c>
      <c r="FQ18" s="81" t="s">
        <v>415</v>
      </c>
      <c r="FR18" s="81" t="s">
        <v>415</v>
      </c>
      <c r="FS18" s="81" t="s">
        <v>414</v>
      </c>
      <c r="FT18" s="81" t="s">
        <v>405</v>
      </c>
      <c r="FU18" s="81" t="s">
        <v>767</v>
      </c>
      <c r="FV18" s="87"/>
      <c r="FW18" s="81" t="s">
        <v>399</v>
      </c>
      <c r="FX18" s="81" t="s">
        <v>400</v>
      </c>
      <c r="FY18" s="81" t="s">
        <v>400</v>
      </c>
      <c r="FZ18" s="81" t="s">
        <v>399</v>
      </c>
      <c r="GA18" s="81" t="s">
        <v>400</v>
      </c>
      <c r="GB18" s="81" t="s">
        <v>400</v>
      </c>
      <c r="GC18" s="81" t="s">
        <v>405</v>
      </c>
      <c r="GD18" s="81" t="s">
        <v>400</v>
      </c>
      <c r="GE18" s="81" t="s">
        <v>400</v>
      </c>
      <c r="GF18" s="82"/>
      <c r="GG18" s="81" t="s">
        <v>395</v>
      </c>
      <c r="GH18" s="81" t="s">
        <v>399</v>
      </c>
      <c r="GI18" s="81" t="s">
        <v>395</v>
      </c>
      <c r="GJ18" s="81" t="s">
        <v>768</v>
      </c>
      <c r="GK18" s="82"/>
      <c r="GL18" s="81" t="s">
        <v>395</v>
      </c>
      <c r="GM18" s="81" t="s">
        <v>395</v>
      </c>
      <c r="GN18" s="81" t="s">
        <v>395</v>
      </c>
      <c r="GO18" s="81" t="s">
        <v>395</v>
      </c>
      <c r="GP18" s="81" t="s">
        <v>395</v>
      </c>
      <c r="GQ18" s="81" t="s">
        <v>395</v>
      </c>
      <c r="GR18" s="81" t="s">
        <v>395</v>
      </c>
      <c r="GS18" s="81" t="s">
        <v>395</v>
      </c>
      <c r="GT18" s="81" t="s">
        <v>395</v>
      </c>
      <c r="GU18" s="81" t="s">
        <v>399</v>
      </c>
      <c r="GV18" s="81" t="s">
        <v>406</v>
      </c>
      <c r="GW18" s="81">
        <v>2012</v>
      </c>
      <c r="GX18" s="81" t="s">
        <v>769</v>
      </c>
      <c r="GY18" s="81" t="s">
        <v>770</v>
      </c>
      <c r="GZ18" s="82"/>
      <c r="HA18" s="81">
        <v>2007</v>
      </c>
      <c r="HB18" s="81" t="s">
        <v>395</v>
      </c>
      <c r="HC18" s="81" t="s">
        <v>399</v>
      </c>
      <c r="HD18" s="81" t="s">
        <v>395</v>
      </c>
      <c r="HE18" s="81" t="s">
        <v>399</v>
      </c>
      <c r="HF18" s="937" t="s">
        <v>400</v>
      </c>
      <c r="HG18" s="90"/>
      <c r="HH18" s="947" t="s">
        <v>405</v>
      </c>
      <c r="HI18" s="84"/>
      <c r="HJ18" s="83" t="s">
        <v>399</v>
      </c>
      <c r="HK18" s="83" t="s">
        <v>399</v>
      </c>
      <c r="HL18" s="83" t="s">
        <v>399</v>
      </c>
      <c r="HM18" s="83" t="s">
        <v>399</v>
      </c>
      <c r="HN18" s="83" t="s">
        <v>399</v>
      </c>
      <c r="HO18" s="83" t="s">
        <v>399</v>
      </c>
      <c r="HP18" s="83" t="s">
        <v>399</v>
      </c>
      <c r="HQ18" s="83" t="s">
        <v>405</v>
      </c>
      <c r="HR18" s="83" t="s">
        <v>406</v>
      </c>
      <c r="HS18" s="83" t="s">
        <v>771</v>
      </c>
      <c r="HT18" s="83" t="s">
        <v>772</v>
      </c>
      <c r="HU18" s="84"/>
      <c r="HV18" s="83" t="s">
        <v>405</v>
      </c>
      <c r="HW18" s="83" t="s">
        <v>399</v>
      </c>
      <c r="HX18" s="88" t="s">
        <v>773</v>
      </c>
      <c r="HY18" s="762" t="s">
        <v>280</v>
      </c>
    </row>
    <row r="19" spans="1:233" ht="148.5" customHeight="1">
      <c r="A19" s="961" t="s">
        <v>291</v>
      </c>
      <c r="B19" s="85"/>
      <c r="C19" s="72" t="s">
        <v>395</v>
      </c>
      <c r="D19" s="72" t="s">
        <v>774</v>
      </c>
      <c r="E19" s="107"/>
      <c r="F19" s="72" t="s">
        <v>395</v>
      </c>
      <c r="G19" s="72" t="s">
        <v>775</v>
      </c>
      <c r="H19" s="72" t="s">
        <v>395</v>
      </c>
      <c r="I19" s="72" t="s">
        <v>776</v>
      </c>
      <c r="J19" s="72" t="s">
        <v>399</v>
      </c>
      <c r="K19" s="72" t="s">
        <v>400</v>
      </c>
      <c r="L19" s="72" t="s">
        <v>395</v>
      </c>
      <c r="M19" s="72" t="s">
        <v>479</v>
      </c>
      <c r="N19" s="72" t="s">
        <v>395</v>
      </c>
      <c r="O19" s="72" t="s">
        <v>777</v>
      </c>
      <c r="P19" s="72" t="s">
        <v>395</v>
      </c>
      <c r="Q19" s="72" t="s">
        <v>778</v>
      </c>
      <c r="R19" s="72" t="s">
        <v>399</v>
      </c>
      <c r="S19" s="72" t="s">
        <v>400</v>
      </c>
      <c r="T19" s="72" t="s">
        <v>399</v>
      </c>
      <c r="U19" s="72" t="s">
        <v>400</v>
      </c>
      <c r="V19" s="72" t="s">
        <v>399</v>
      </c>
      <c r="W19" s="72" t="s">
        <v>400</v>
      </c>
      <c r="X19" s="72" t="s">
        <v>539</v>
      </c>
      <c r="Y19" s="72" t="s">
        <v>395</v>
      </c>
      <c r="Z19" s="72" t="s">
        <v>395</v>
      </c>
      <c r="AA19" s="72" t="s">
        <v>779</v>
      </c>
      <c r="AB19" s="903" t="s">
        <v>780</v>
      </c>
      <c r="AC19" s="86"/>
      <c r="AD19" s="73" t="s">
        <v>781</v>
      </c>
      <c r="AE19" s="73" t="s">
        <v>782</v>
      </c>
      <c r="AF19" s="371">
        <f>IF(ISBLANK('Haiti 2013'!$G$29),"",'Haiti 2013'!$G$29)</f>
        <v>4143468</v>
      </c>
      <c r="AG19" s="109" t="s">
        <v>445</v>
      </c>
      <c r="AH19" s="109" t="s">
        <v>783</v>
      </c>
      <c r="AI19" s="109" t="s">
        <v>395</v>
      </c>
      <c r="AJ19" s="74" t="s">
        <v>399</v>
      </c>
      <c r="AK19" s="74">
        <v>0</v>
      </c>
      <c r="AL19" s="73" t="s">
        <v>445</v>
      </c>
      <c r="AM19" s="73" t="s">
        <v>400</v>
      </c>
      <c r="AN19" s="73" t="s">
        <v>400</v>
      </c>
      <c r="AO19" s="74">
        <v>0</v>
      </c>
      <c r="AP19" s="73" t="s">
        <v>445</v>
      </c>
      <c r="AQ19" s="73" t="s">
        <v>400</v>
      </c>
      <c r="AR19" s="73" t="s">
        <v>400</v>
      </c>
      <c r="AS19" s="74">
        <v>0</v>
      </c>
      <c r="AT19" s="73" t="s">
        <v>400</v>
      </c>
      <c r="AU19" s="73" t="s">
        <v>399</v>
      </c>
      <c r="AV19" s="73" t="s">
        <v>399</v>
      </c>
      <c r="AW19" s="73" t="s">
        <v>406</v>
      </c>
      <c r="AX19" s="74">
        <v>0</v>
      </c>
      <c r="AY19" s="74" t="s">
        <v>445</v>
      </c>
      <c r="AZ19" s="74" t="s">
        <v>400</v>
      </c>
      <c r="BA19" s="73" t="s">
        <v>400</v>
      </c>
      <c r="BB19" s="73" t="s">
        <v>399</v>
      </c>
      <c r="BC19" s="74" t="s">
        <v>406</v>
      </c>
      <c r="BD19" s="74">
        <v>0</v>
      </c>
      <c r="BE19" s="74" t="s">
        <v>445</v>
      </c>
      <c r="BF19" s="74" t="s">
        <v>400</v>
      </c>
      <c r="BG19" s="73" t="s">
        <v>400</v>
      </c>
      <c r="BH19" s="763">
        <v>0</v>
      </c>
      <c r="BI19" s="73" t="s">
        <v>400</v>
      </c>
      <c r="BJ19" s="75"/>
      <c r="BK19" s="73" t="s">
        <v>395</v>
      </c>
      <c r="BL19" s="74" t="s">
        <v>759</v>
      </c>
      <c r="BM19" s="74">
        <v>3799427</v>
      </c>
      <c r="BN19" s="74" t="s">
        <v>445</v>
      </c>
      <c r="BO19" s="74" t="s">
        <v>400</v>
      </c>
      <c r="BP19" s="73" t="s">
        <v>400</v>
      </c>
      <c r="BQ19" s="73" t="s">
        <v>395</v>
      </c>
      <c r="BR19" s="74">
        <v>237380</v>
      </c>
      <c r="BS19" s="74" t="s">
        <v>445</v>
      </c>
      <c r="BT19" s="89" t="s">
        <v>400</v>
      </c>
      <c r="BU19" s="74" t="s">
        <v>400</v>
      </c>
      <c r="BV19" s="73" t="s">
        <v>399</v>
      </c>
      <c r="BW19" s="74">
        <v>0</v>
      </c>
      <c r="BX19" s="73" t="s">
        <v>445</v>
      </c>
      <c r="BY19" s="74" t="s">
        <v>400</v>
      </c>
      <c r="BZ19" s="74" t="s">
        <v>400</v>
      </c>
      <c r="CA19" s="763">
        <v>4036807</v>
      </c>
      <c r="CB19" s="74" t="s">
        <v>400</v>
      </c>
      <c r="CC19" s="76">
        <v>0</v>
      </c>
      <c r="CD19" s="73"/>
      <c r="CE19" s="76" t="s">
        <v>406</v>
      </c>
      <c r="CF19" s="73"/>
      <c r="CG19" s="76">
        <v>11.691096443848487</v>
      </c>
      <c r="CH19" s="73"/>
      <c r="CI19" s="73" t="s">
        <v>400</v>
      </c>
      <c r="CJ19" s="73"/>
      <c r="CK19" s="73" t="s">
        <v>406</v>
      </c>
      <c r="CL19" s="73" t="s">
        <v>406</v>
      </c>
      <c r="CM19" s="73" t="s">
        <v>406</v>
      </c>
      <c r="CN19" s="909" t="s">
        <v>784</v>
      </c>
      <c r="CO19" s="106"/>
      <c r="CP19" s="77"/>
      <c r="CQ19" s="78" t="s">
        <v>395</v>
      </c>
      <c r="CR19" s="78" t="s">
        <v>395</v>
      </c>
      <c r="CS19" s="78" t="s">
        <v>395</v>
      </c>
      <c r="CT19" s="78" t="s">
        <v>395</v>
      </c>
      <c r="CU19" s="78" t="s">
        <v>395</v>
      </c>
      <c r="CV19" s="78" t="s">
        <v>395</v>
      </c>
      <c r="CW19" s="78" t="s">
        <v>395</v>
      </c>
      <c r="CX19" s="78" t="s">
        <v>395</v>
      </c>
      <c r="CY19" s="78" t="s">
        <v>395</v>
      </c>
      <c r="CZ19" s="78" t="s">
        <v>395</v>
      </c>
      <c r="DA19" s="78" t="s">
        <v>395</v>
      </c>
      <c r="DB19" s="78" t="s">
        <v>400</v>
      </c>
      <c r="DC19" s="77"/>
      <c r="DD19" s="78" t="s">
        <v>395</v>
      </c>
      <c r="DE19" s="78" t="s">
        <v>395</v>
      </c>
      <c r="DF19" s="78" t="s">
        <v>395</v>
      </c>
      <c r="DG19" s="78" t="s">
        <v>395</v>
      </c>
      <c r="DH19" s="78" t="s">
        <v>395</v>
      </c>
      <c r="DI19" s="78" t="s">
        <v>395</v>
      </c>
      <c r="DJ19" s="78" t="s">
        <v>395</v>
      </c>
      <c r="DK19" s="78" t="s">
        <v>395</v>
      </c>
      <c r="DL19" s="78" t="s">
        <v>395</v>
      </c>
      <c r="DM19" s="78" t="s">
        <v>395</v>
      </c>
      <c r="DN19" s="78" t="s">
        <v>395</v>
      </c>
      <c r="DO19" s="78" t="s">
        <v>400</v>
      </c>
      <c r="DP19" s="79"/>
      <c r="DQ19" s="78" t="s">
        <v>395</v>
      </c>
      <c r="DR19" s="78" t="s">
        <v>395</v>
      </c>
      <c r="DS19" s="78" t="s">
        <v>395</v>
      </c>
      <c r="DT19" s="78" t="s">
        <v>395</v>
      </c>
      <c r="DU19" s="78" t="s">
        <v>395</v>
      </c>
      <c r="DV19" s="78" t="s">
        <v>395</v>
      </c>
      <c r="DW19" s="78" t="s">
        <v>399</v>
      </c>
      <c r="DX19" s="78" t="s">
        <v>395</v>
      </c>
      <c r="DY19" s="78" t="s">
        <v>395</v>
      </c>
      <c r="DZ19" s="78" t="s">
        <v>395</v>
      </c>
      <c r="EA19" s="78" t="s">
        <v>395</v>
      </c>
      <c r="EB19" s="78" t="s">
        <v>400</v>
      </c>
      <c r="EC19" s="79"/>
      <c r="ED19" s="78" t="s">
        <v>395</v>
      </c>
      <c r="EE19" s="78" t="s">
        <v>399</v>
      </c>
      <c r="EF19" s="78" t="s">
        <v>395</v>
      </c>
      <c r="EG19" s="78" t="s">
        <v>399</v>
      </c>
      <c r="EH19" s="78" t="s">
        <v>399</v>
      </c>
      <c r="EI19" s="78" t="s">
        <v>395</v>
      </c>
      <c r="EJ19" s="78" t="s">
        <v>399</v>
      </c>
      <c r="EK19" s="78" t="s">
        <v>399</v>
      </c>
      <c r="EL19" s="78" t="s">
        <v>399</v>
      </c>
      <c r="EM19" s="78" t="s">
        <v>399</v>
      </c>
      <c r="EN19" s="78" t="s">
        <v>399</v>
      </c>
      <c r="EO19" s="78" t="s">
        <v>400</v>
      </c>
      <c r="EP19" s="920" t="s">
        <v>400</v>
      </c>
      <c r="EQ19" s="80"/>
      <c r="ER19" s="81" t="s">
        <v>395</v>
      </c>
      <c r="ES19" s="81" t="s">
        <v>785</v>
      </c>
      <c r="ET19" s="81" t="s">
        <v>786</v>
      </c>
      <c r="EU19" s="81" t="s">
        <v>395</v>
      </c>
      <c r="EV19" s="81" t="s">
        <v>395</v>
      </c>
      <c r="EW19" s="81" t="s">
        <v>395</v>
      </c>
      <c r="EX19" s="81" t="s">
        <v>787</v>
      </c>
      <c r="EY19" s="81" t="s">
        <v>405</v>
      </c>
      <c r="EZ19" s="81" t="s">
        <v>399</v>
      </c>
      <c r="FA19" s="81" t="s">
        <v>406</v>
      </c>
      <c r="FB19" s="81" t="s">
        <v>395</v>
      </c>
      <c r="FC19" s="81" t="s">
        <v>788</v>
      </c>
      <c r="FD19" s="276"/>
      <c r="FE19" s="81" t="s">
        <v>414</v>
      </c>
      <c r="FF19" s="81" t="s">
        <v>453</v>
      </c>
      <c r="FG19" s="81" t="s">
        <v>414</v>
      </c>
      <c r="FH19" s="81" t="s">
        <v>453</v>
      </c>
      <c r="FI19" s="81" t="s">
        <v>441</v>
      </c>
      <c r="FJ19" s="81" t="s">
        <v>441</v>
      </c>
      <c r="FK19" s="81" t="s">
        <v>415</v>
      </c>
      <c r="FL19" s="81" t="s">
        <v>415</v>
      </c>
      <c r="FM19" s="81" t="s">
        <v>414</v>
      </c>
      <c r="FN19" s="81" t="s">
        <v>453</v>
      </c>
      <c r="FO19" s="81" t="s">
        <v>414</v>
      </c>
      <c r="FP19" s="81" t="s">
        <v>453</v>
      </c>
      <c r="FQ19" s="81" t="s">
        <v>527</v>
      </c>
      <c r="FR19" s="81" t="s">
        <v>527</v>
      </c>
      <c r="FS19" s="81" t="s">
        <v>414</v>
      </c>
      <c r="FT19" s="81" t="s">
        <v>453</v>
      </c>
      <c r="FU19" s="81" t="s">
        <v>789</v>
      </c>
      <c r="FV19" s="87"/>
      <c r="FW19" s="81" t="s">
        <v>399</v>
      </c>
      <c r="FX19" s="81" t="s">
        <v>400</v>
      </c>
      <c r="FY19" s="81" t="s">
        <v>400</v>
      </c>
      <c r="FZ19" s="81" t="s">
        <v>399</v>
      </c>
      <c r="GA19" s="81" t="s">
        <v>400</v>
      </c>
      <c r="GB19" s="81" t="s">
        <v>400</v>
      </c>
      <c r="GC19" s="81" t="s">
        <v>399</v>
      </c>
      <c r="GD19" s="81" t="s">
        <v>400</v>
      </c>
      <c r="GE19" s="81" t="s">
        <v>400</v>
      </c>
      <c r="GF19" s="82"/>
      <c r="GG19" s="81" t="s">
        <v>395</v>
      </c>
      <c r="GH19" s="81" t="s">
        <v>399</v>
      </c>
      <c r="GI19" s="81" t="s">
        <v>395</v>
      </c>
      <c r="GJ19" s="81" t="s">
        <v>790</v>
      </c>
      <c r="GK19" s="82"/>
      <c r="GL19" s="81" t="s">
        <v>395</v>
      </c>
      <c r="GM19" s="81" t="s">
        <v>395</v>
      </c>
      <c r="GN19" s="81" t="s">
        <v>395</v>
      </c>
      <c r="GO19" s="81" t="s">
        <v>395</v>
      </c>
      <c r="GP19" s="81" t="s">
        <v>395</v>
      </c>
      <c r="GQ19" s="81" t="s">
        <v>395</v>
      </c>
      <c r="GR19" s="81" t="s">
        <v>399</v>
      </c>
      <c r="GS19" s="81" t="s">
        <v>395</v>
      </c>
      <c r="GT19" s="81" t="s">
        <v>395</v>
      </c>
      <c r="GU19" s="81" t="s">
        <v>399</v>
      </c>
      <c r="GV19" s="81" t="s">
        <v>406</v>
      </c>
      <c r="GW19" s="81">
        <v>2012</v>
      </c>
      <c r="GX19" s="81" t="s">
        <v>791</v>
      </c>
      <c r="GY19" s="81" t="s">
        <v>400</v>
      </c>
      <c r="GZ19" s="82"/>
      <c r="HA19" s="81">
        <v>2008</v>
      </c>
      <c r="HB19" s="81" t="s">
        <v>395</v>
      </c>
      <c r="HC19" s="81" t="s">
        <v>399</v>
      </c>
      <c r="HD19" s="81" t="s">
        <v>395</v>
      </c>
      <c r="HE19" s="81" t="s">
        <v>399</v>
      </c>
      <c r="HF19" s="937" t="s">
        <v>792</v>
      </c>
      <c r="HG19" s="90"/>
      <c r="HH19" s="947" t="s">
        <v>399</v>
      </c>
      <c r="HI19" s="84"/>
      <c r="HJ19" s="83" t="s">
        <v>399</v>
      </c>
      <c r="HK19" s="83" t="s">
        <v>399</v>
      </c>
      <c r="HL19" s="83" t="s">
        <v>399</v>
      </c>
      <c r="HM19" s="83" t="s">
        <v>399</v>
      </c>
      <c r="HN19" s="83" t="s">
        <v>399</v>
      </c>
      <c r="HO19" s="83" t="s">
        <v>399</v>
      </c>
      <c r="HP19" s="83" t="s">
        <v>399</v>
      </c>
      <c r="HQ19" s="83" t="s">
        <v>399</v>
      </c>
      <c r="HR19" s="83" t="s">
        <v>406</v>
      </c>
      <c r="HS19" s="83" t="s">
        <v>445</v>
      </c>
      <c r="HT19" s="83" t="s">
        <v>793</v>
      </c>
      <c r="HU19" s="84"/>
      <c r="HV19" s="83" t="s">
        <v>399</v>
      </c>
      <c r="HW19" s="83" t="s">
        <v>399</v>
      </c>
      <c r="HX19" s="88" t="s">
        <v>794</v>
      </c>
      <c r="HY19" s="764" t="s">
        <v>284</v>
      </c>
    </row>
    <row r="20" spans="1:233" ht="39.950000000000003" customHeight="1">
      <c r="A20" s="961" t="s">
        <v>292</v>
      </c>
      <c r="B20" s="85"/>
      <c r="C20" s="72" t="s">
        <v>395</v>
      </c>
      <c r="D20" s="72" t="s">
        <v>795</v>
      </c>
      <c r="E20" s="107"/>
      <c r="F20" s="72" t="s">
        <v>395</v>
      </c>
      <c r="G20" s="72" t="s">
        <v>796</v>
      </c>
      <c r="H20" s="72" t="s">
        <v>395</v>
      </c>
      <c r="I20" s="72" t="s">
        <v>797</v>
      </c>
      <c r="J20" s="72" t="s">
        <v>395</v>
      </c>
      <c r="K20" s="72" t="s">
        <v>798</v>
      </c>
      <c r="L20" s="72" t="s">
        <v>395</v>
      </c>
      <c r="M20" s="72" t="s">
        <v>410</v>
      </c>
      <c r="N20" s="72" t="s">
        <v>395</v>
      </c>
      <c r="O20" s="72" t="s">
        <v>799</v>
      </c>
      <c r="P20" s="72" t="s">
        <v>395</v>
      </c>
      <c r="Q20" s="72" t="s">
        <v>800</v>
      </c>
      <c r="R20" s="72" t="s">
        <v>395</v>
      </c>
      <c r="S20" s="72" t="s">
        <v>801</v>
      </c>
      <c r="T20" s="72" t="s">
        <v>399</v>
      </c>
      <c r="U20" s="72" t="s">
        <v>400</v>
      </c>
      <c r="V20" s="72" t="s">
        <v>395</v>
      </c>
      <c r="W20" s="72" t="s">
        <v>802</v>
      </c>
      <c r="X20" s="72" t="s">
        <v>478</v>
      </c>
      <c r="Y20" s="72" t="s">
        <v>395</v>
      </c>
      <c r="Z20" s="72" t="s">
        <v>395</v>
      </c>
      <c r="AA20" s="72" t="s">
        <v>803</v>
      </c>
      <c r="AB20" s="903" t="s">
        <v>405</v>
      </c>
      <c r="AC20" s="86"/>
      <c r="AD20" s="73" t="s">
        <v>430</v>
      </c>
      <c r="AE20" s="73" t="s">
        <v>431</v>
      </c>
      <c r="AF20" s="371">
        <v>2000000</v>
      </c>
      <c r="AG20" s="109" t="s">
        <v>804</v>
      </c>
      <c r="AH20" s="109" t="s">
        <v>805</v>
      </c>
      <c r="AI20" s="109" t="s">
        <v>395</v>
      </c>
      <c r="AJ20" s="74" t="s">
        <v>395</v>
      </c>
      <c r="AK20" s="74">
        <v>1200000</v>
      </c>
      <c r="AL20" s="73" t="s">
        <v>806</v>
      </c>
      <c r="AM20" s="73" t="s">
        <v>807</v>
      </c>
      <c r="AN20" s="73" t="s">
        <v>400</v>
      </c>
      <c r="AO20" s="74" t="s">
        <v>400</v>
      </c>
      <c r="AP20" s="73" t="s">
        <v>400</v>
      </c>
      <c r="AQ20" s="73" t="s">
        <v>400</v>
      </c>
      <c r="AR20" s="73" t="s">
        <v>400</v>
      </c>
      <c r="AS20" s="74">
        <v>1200000</v>
      </c>
      <c r="AT20" s="73" t="s">
        <v>400</v>
      </c>
      <c r="AU20" s="73" t="s">
        <v>399</v>
      </c>
      <c r="AV20" s="73" t="s">
        <v>399</v>
      </c>
      <c r="AW20" s="73" t="s">
        <v>406</v>
      </c>
      <c r="AX20" s="74">
        <v>0</v>
      </c>
      <c r="AY20" s="74" t="s">
        <v>806</v>
      </c>
      <c r="AZ20" s="74" t="s">
        <v>808</v>
      </c>
      <c r="BA20" s="73" t="s">
        <v>809</v>
      </c>
      <c r="BB20" s="73" t="s">
        <v>399</v>
      </c>
      <c r="BC20" s="74" t="s">
        <v>406</v>
      </c>
      <c r="BD20" s="74">
        <v>0</v>
      </c>
      <c r="BE20" s="74" t="s">
        <v>806</v>
      </c>
      <c r="BF20" s="74" t="s">
        <v>400</v>
      </c>
      <c r="BG20" s="73" t="s">
        <v>400</v>
      </c>
      <c r="BH20" s="763">
        <v>0</v>
      </c>
      <c r="BI20" s="73" t="s">
        <v>400</v>
      </c>
      <c r="BJ20" s="75"/>
      <c r="BK20" s="73" t="s">
        <v>395</v>
      </c>
      <c r="BL20" s="74" t="s">
        <v>401</v>
      </c>
      <c r="BM20" s="74">
        <v>1200000</v>
      </c>
      <c r="BN20" s="74" t="s">
        <v>806</v>
      </c>
      <c r="BO20" s="74" t="s">
        <v>808</v>
      </c>
      <c r="BP20" s="73" t="s">
        <v>810</v>
      </c>
      <c r="BQ20" s="73" t="s">
        <v>399</v>
      </c>
      <c r="BR20" s="74">
        <v>0</v>
      </c>
      <c r="BS20" s="74" t="s">
        <v>806</v>
      </c>
      <c r="BT20" s="89" t="s">
        <v>400</v>
      </c>
      <c r="BU20" s="74" t="s">
        <v>400</v>
      </c>
      <c r="BV20" s="73" t="s">
        <v>399</v>
      </c>
      <c r="BW20" s="74">
        <v>0</v>
      </c>
      <c r="BX20" s="73" t="s">
        <v>806</v>
      </c>
      <c r="BY20" s="74" t="s">
        <v>400</v>
      </c>
      <c r="BZ20" s="74" t="s">
        <v>400</v>
      </c>
      <c r="CA20" s="763">
        <v>1200000</v>
      </c>
      <c r="CB20" s="74" t="s">
        <v>400</v>
      </c>
      <c r="CC20" s="76">
        <v>0</v>
      </c>
      <c r="CD20" s="847" t="s">
        <v>811</v>
      </c>
      <c r="CE20" s="76" t="s">
        <v>406</v>
      </c>
      <c r="CF20" s="847" t="s">
        <v>812</v>
      </c>
      <c r="CG20" s="76">
        <v>0.6</v>
      </c>
      <c r="CH20" s="847" t="s">
        <v>813</v>
      </c>
      <c r="CI20" s="73" t="s">
        <v>395</v>
      </c>
      <c r="CJ20" s="847" t="s">
        <v>814</v>
      </c>
      <c r="CK20" s="73" t="str">
        <f>IF(ISBLANK('Honduras 2013'!$F$61),"",'Honduras 2013'!$F$61)</f>
        <v>Not applicable</v>
      </c>
      <c r="CL20" s="73" t="str">
        <f>IF(ISBLANK('Honduras 2013'!$F$62),"",'Honduras 2013'!$F$62)</f>
        <v>Not applicable</v>
      </c>
      <c r="CM20" s="73" t="str">
        <f>IF(ISBLANK('Honduras 2013'!$F$63),"",'Honduras 2013'!$F$63)</f>
        <v>Not applicable</v>
      </c>
      <c r="CN20" s="909" t="s">
        <v>400</v>
      </c>
      <c r="CO20" s="106"/>
      <c r="CP20" s="77"/>
      <c r="CQ20" s="78" t="s">
        <v>395</v>
      </c>
      <c r="CR20" s="78" t="s">
        <v>395</v>
      </c>
      <c r="CS20" s="78" t="s">
        <v>395</v>
      </c>
      <c r="CT20" s="78" t="s">
        <v>395</v>
      </c>
      <c r="CU20" s="78" t="s">
        <v>395</v>
      </c>
      <c r="CV20" s="78" t="s">
        <v>395</v>
      </c>
      <c r="CW20" s="78" t="s">
        <v>399</v>
      </c>
      <c r="CX20" s="78" t="s">
        <v>399</v>
      </c>
      <c r="CY20" s="78" t="s">
        <v>395</v>
      </c>
      <c r="CZ20" s="78" t="s">
        <v>395</v>
      </c>
      <c r="DA20" s="78" t="s">
        <v>399</v>
      </c>
      <c r="DB20" s="78" t="s">
        <v>815</v>
      </c>
      <c r="DC20" s="77"/>
      <c r="DD20" s="78" t="s">
        <v>395</v>
      </c>
      <c r="DE20" s="78" t="s">
        <v>399</v>
      </c>
      <c r="DF20" s="78" t="s">
        <v>395</v>
      </c>
      <c r="DG20" s="78" t="s">
        <v>399</v>
      </c>
      <c r="DH20" s="78" t="s">
        <v>395</v>
      </c>
      <c r="DI20" s="78" t="s">
        <v>395</v>
      </c>
      <c r="DJ20" s="78" t="s">
        <v>399</v>
      </c>
      <c r="DK20" s="78" t="s">
        <v>399</v>
      </c>
      <c r="DL20" s="78" t="s">
        <v>395</v>
      </c>
      <c r="DM20" s="78" t="s">
        <v>395</v>
      </c>
      <c r="DN20" s="78" t="s">
        <v>395</v>
      </c>
      <c r="DO20" s="78" t="s">
        <v>399</v>
      </c>
      <c r="DP20" s="79"/>
      <c r="DQ20" s="78" t="s">
        <v>395</v>
      </c>
      <c r="DR20" s="78" t="s">
        <v>399</v>
      </c>
      <c r="DS20" s="78" t="s">
        <v>395</v>
      </c>
      <c r="DT20" s="78" t="s">
        <v>395</v>
      </c>
      <c r="DU20" s="78" t="s">
        <v>395</v>
      </c>
      <c r="DV20" s="78" t="s">
        <v>395</v>
      </c>
      <c r="DW20" s="78" t="s">
        <v>395</v>
      </c>
      <c r="DX20" s="78" t="s">
        <v>399</v>
      </c>
      <c r="DY20" s="78" t="s">
        <v>395</v>
      </c>
      <c r="DZ20" s="78" t="s">
        <v>395</v>
      </c>
      <c r="EA20" s="78" t="s">
        <v>399</v>
      </c>
      <c r="EB20" s="78" t="s">
        <v>816</v>
      </c>
      <c r="EC20" s="79"/>
      <c r="ED20" s="78" t="s">
        <v>395</v>
      </c>
      <c r="EE20" s="78" t="s">
        <v>399</v>
      </c>
      <c r="EF20" s="78" t="s">
        <v>395</v>
      </c>
      <c r="EG20" s="78" t="s">
        <v>399</v>
      </c>
      <c r="EH20" s="78" t="s">
        <v>395</v>
      </c>
      <c r="EI20" s="78" t="s">
        <v>395</v>
      </c>
      <c r="EJ20" s="78" t="s">
        <v>399</v>
      </c>
      <c r="EK20" s="78" t="s">
        <v>399</v>
      </c>
      <c r="EL20" s="78" t="s">
        <v>399</v>
      </c>
      <c r="EM20" s="78" t="s">
        <v>399</v>
      </c>
      <c r="EN20" s="78" t="s">
        <v>399</v>
      </c>
      <c r="EO20" s="78" t="s">
        <v>399</v>
      </c>
      <c r="EP20" s="920" t="s">
        <v>400</v>
      </c>
      <c r="EQ20" s="80"/>
      <c r="ER20" s="81" t="s">
        <v>395</v>
      </c>
      <c r="ES20" s="81" t="s">
        <v>817</v>
      </c>
      <c r="ET20" s="81" t="s">
        <v>818</v>
      </c>
      <c r="EU20" s="81" t="s">
        <v>395</v>
      </c>
      <c r="EV20" s="81" t="s">
        <v>395</v>
      </c>
      <c r="EW20" s="81" t="s">
        <v>399</v>
      </c>
      <c r="EX20" s="81" t="s">
        <v>406</v>
      </c>
      <c r="EY20" s="81" t="s">
        <v>406</v>
      </c>
      <c r="EZ20" s="81" t="s">
        <v>395</v>
      </c>
      <c r="FA20" s="81" t="s">
        <v>819</v>
      </c>
      <c r="FB20" s="81" t="s">
        <v>395</v>
      </c>
      <c r="FC20" s="81" t="s">
        <v>820</v>
      </c>
      <c r="FD20" s="276"/>
      <c r="FE20" s="81" t="s">
        <v>414</v>
      </c>
      <c r="FF20" s="81" t="s">
        <v>415</v>
      </c>
      <c r="FG20" s="81" t="s">
        <v>453</v>
      </c>
      <c r="FH20" s="81" t="s">
        <v>415</v>
      </c>
      <c r="FI20" s="81" t="s">
        <v>406</v>
      </c>
      <c r="FJ20" s="81" t="s">
        <v>415</v>
      </c>
      <c r="FK20" s="81" t="s">
        <v>453</v>
      </c>
      <c r="FL20" s="81" t="s">
        <v>415</v>
      </c>
      <c r="FM20" s="81" t="s">
        <v>414</v>
      </c>
      <c r="FN20" s="81" t="s">
        <v>442</v>
      </c>
      <c r="FO20" s="81" t="s">
        <v>406</v>
      </c>
      <c r="FP20" s="81" t="s">
        <v>406</v>
      </c>
      <c r="FQ20" s="81" t="s">
        <v>415</v>
      </c>
      <c r="FR20" s="81" t="s">
        <v>415</v>
      </c>
      <c r="FS20" s="81" t="s">
        <v>453</v>
      </c>
      <c r="FT20" s="81" t="s">
        <v>406</v>
      </c>
      <c r="FU20" s="81" t="s">
        <v>821</v>
      </c>
      <c r="FV20" s="87"/>
      <c r="FW20" s="81" t="s">
        <v>399</v>
      </c>
      <c r="FX20" s="81" t="s">
        <v>400</v>
      </c>
      <c r="FY20" s="81" t="s">
        <v>400</v>
      </c>
      <c r="FZ20" s="81" t="s">
        <v>395</v>
      </c>
      <c r="GA20" s="81" t="s">
        <v>822</v>
      </c>
      <c r="GB20" s="81" t="s">
        <v>395</v>
      </c>
      <c r="GC20" s="81" t="s">
        <v>395</v>
      </c>
      <c r="GD20" s="81" t="s">
        <v>823</v>
      </c>
      <c r="GE20" s="81" t="s">
        <v>395</v>
      </c>
      <c r="GF20" s="82"/>
      <c r="GG20" s="81" t="s">
        <v>399</v>
      </c>
      <c r="GH20" s="81" t="s">
        <v>399</v>
      </c>
      <c r="GI20" s="81" t="s">
        <v>406</v>
      </c>
      <c r="GJ20" s="81" t="s">
        <v>406</v>
      </c>
      <c r="GK20" s="82"/>
      <c r="GL20" s="81" t="s">
        <v>395</v>
      </c>
      <c r="GM20" s="81" t="s">
        <v>395</v>
      </c>
      <c r="GN20" s="81" t="s">
        <v>395</v>
      </c>
      <c r="GO20" s="81" t="s">
        <v>395</v>
      </c>
      <c r="GP20" s="81" t="s">
        <v>395</v>
      </c>
      <c r="GQ20" s="81" t="s">
        <v>395</v>
      </c>
      <c r="GR20" s="81" t="s">
        <v>395</v>
      </c>
      <c r="GS20" s="81" t="s">
        <v>399</v>
      </c>
      <c r="GT20" s="81" t="s">
        <v>399</v>
      </c>
      <c r="GU20" s="81" t="s">
        <v>399</v>
      </c>
      <c r="GV20" s="81" t="s">
        <v>406</v>
      </c>
      <c r="GW20" s="81">
        <v>2007</v>
      </c>
      <c r="GX20" s="81" t="s">
        <v>824</v>
      </c>
      <c r="GY20" s="81" t="s">
        <v>400</v>
      </c>
      <c r="GZ20" s="82"/>
      <c r="HA20" s="81">
        <v>2001</v>
      </c>
      <c r="HB20" s="81" t="s">
        <v>395</v>
      </c>
      <c r="HC20" s="81" t="s">
        <v>399</v>
      </c>
      <c r="HD20" s="81" t="s">
        <v>399</v>
      </c>
      <c r="HE20" s="81" t="s">
        <v>399</v>
      </c>
      <c r="HF20" s="937" t="s">
        <v>825</v>
      </c>
      <c r="HG20" s="90"/>
      <c r="HH20" s="947" t="s">
        <v>395</v>
      </c>
      <c r="HI20" s="84"/>
      <c r="HJ20" s="83" t="s">
        <v>395</v>
      </c>
      <c r="HK20" s="83" t="s">
        <v>406</v>
      </c>
      <c r="HL20" s="83" t="s">
        <v>399</v>
      </c>
      <c r="HM20" s="83" t="s">
        <v>406</v>
      </c>
      <c r="HN20" s="83" t="s">
        <v>395</v>
      </c>
      <c r="HO20" s="83" t="s">
        <v>399</v>
      </c>
      <c r="HP20" s="83" t="s">
        <v>406</v>
      </c>
      <c r="HQ20" s="83" t="s">
        <v>406</v>
      </c>
      <c r="HR20" s="83" t="s">
        <v>405</v>
      </c>
      <c r="HS20" s="83" t="s">
        <v>826</v>
      </c>
      <c r="HT20" s="83" t="s">
        <v>827</v>
      </c>
      <c r="HU20" s="84"/>
      <c r="HV20" s="83" t="s">
        <v>399</v>
      </c>
      <c r="HW20" s="83" t="s">
        <v>399</v>
      </c>
      <c r="HX20" s="88" t="s">
        <v>828</v>
      </c>
      <c r="HY20" s="815" t="s">
        <v>284</v>
      </c>
    </row>
    <row r="21" spans="1:233" ht="39.950000000000003" customHeight="1">
      <c r="A21" s="961" t="s">
        <v>293</v>
      </c>
      <c r="B21" s="85"/>
      <c r="C21" s="72" t="s">
        <v>399</v>
      </c>
      <c r="D21" s="72" t="s">
        <v>829</v>
      </c>
      <c r="E21" s="107"/>
      <c r="F21" s="72" t="s">
        <v>399</v>
      </c>
      <c r="G21" s="72" t="s">
        <v>400</v>
      </c>
      <c r="H21" s="72" t="s">
        <v>399</v>
      </c>
      <c r="I21" s="72" t="s">
        <v>400</v>
      </c>
      <c r="J21" s="72" t="s">
        <v>399</v>
      </c>
      <c r="K21" s="72" t="s">
        <v>400</v>
      </c>
      <c r="L21" s="72" t="s">
        <v>399</v>
      </c>
      <c r="M21" s="72" t="s">
        <v>400</v>
      </c>
      <c r="N21" s="72" t="s">
        <v>399</v>
      </c>
      <c r="O21" s="72" t="s">
        <v>400</v>
      </c>
      <c r="P21" s="72" t="s">
        <v>399</v>
      </c>
      <c r="Q21" s="72" t="s">
        <v>400</v>
      </c>
      <c r="R21" s="72" t="s">
        <v>399</v>
      </c>
      <c r="S21" s="72" t="s">
        <v>400</v>
      </c>
      <c r="T21" s="72" t="s">
        <v>399</v>
      </c>
      <c r="U21" s="72" t="s">
        <v>400</v>
      </c>
      <c r="V21" s="72" t="s">
        <v>399</v>
      </c>
      <c r="W21" s="72" t="s">
        <v>400</v>
      </c>
      <c r="X21" s="72" t="s">
        <v>406</v>
      </c>
      <c r="Y21" s="72" t="s">
        <v>406</v>
      </c>
      <c r="Z21" s="72" t="s">
        <v>399</v>
      </c>
      <c r="AA21" s="72" t="s">
        <v>406</v>
      </c>
      <c r="AB21" s="903" t="s">
        <v>406</v>
      </c>
      <c r="AC21" s="86"/>
      <c r="AD21" s="73" t="s">
        <v>830</v>
      </c>
      <c r="AE21" s="73" t="s">
        <v>407</v>
      </c>
      <c r="AF21" s="371" t="s">
        <v>405</v>
      </c>
      <c r="AG21" s="109" t="s">
        <v>405</v>
      </c>
      <c r="AH21" s="109" t="s">
        <v>405</v>
      </c>
      <c r="AI21" s="109" t="s">
        <v>395</v>
      </c>
      <c r="AJ21" s="74" t="s">
        <v>395</v>
      </c>
      <c r="AK21" s="74" t="s">
        <v>405</v>
      </c>
      <c r="AL21" s="73" t="s">
        <v>831</v>
      </c>
      <c r="AM21" s="73" t="s">
        <v>400</v>
      </c>
      <c r="AN21" s="73" t="s">
        <v>400</v>
      </c>
      <c r="AO21" s="74" t="s">
        <v>405</v>
      </c>
      <c r="AP21" s="73" t="s">
        <v>831</v>
      </c>
      <c r="AQ21" s="73" t="s">
        <v>400</v>
      </c>
      <c r="AR21" s="73" t="s">
        <v>400</v>
      </c>
      <c r="AS21" s="74" t="s">
        <v>405</v>
      </c>
      <c r="AT21" s="73" t="s">
        <v>400</v>
      </c>
      <c r="AU21" s="73" t="s">
        <v>395</v>
      </c>
      <c r="AV21" s="73" t="s">
        <v>395</v>
      </c>
      <c r="AW21" s="73" t="s">
        <v>568</v>
      </c>
      <c r="AX21" s="74" t="s">
        <v>405</v>
      </c>
      <c r="AY21" s="74" t="s">
        <v>831</v>
      </c>
      <c r="AZ21" s="74" t="s">
        <v>400</v>
      </c>
      <c r="BA21" s="73" t="s">
        <v>400</v>
      </c>
      <c r="BB21" s="73" t="s">
        <v>399</v>
      </c>
      <c r="BC21" s="74" t="s">
        <v>406</v>
      </c>
      <c r="BD21" s="74">
        <v>0</v>
      </c>
      <c r="BE21" s="74" t="s">
        <v>831</v>
      </c>
      <c r="BF21" s="74" t="s">
        <v>400</v>
      </c>
      <c r="BG21" s="73" t="s">
        <v>400</v>
      </c>
      <c r="BH21" s="763" t="s">
        <v>405</v>
      </c>
      <c r="BI21" s="73" t="s">
        <v>400</v>
      </c>
      <c r="BJ21" s="75"/>
      <c r="BK21" s="73" t="s">
        <v>399</v>
      </c>
      <c r="BL21" s="74" t="s">
        <v>406</v>
      </c>
      <c r="BM21" s="74">
        <v>0</v>
      </c>
      <c r="BN21" s="74" t="s">
        <v>831</v>
      </c>
      <c r="BO21" s="74" t="s">
        <v>400</v>
      </c>
      <c r="BP21" s="73" t="s">
        <v>400</v>
      </c>
      <c r="BQ21" s="73" t="s">
        <v>399</v>
      </c>
      <c r="BR21" s="74">
        <v>0</v>
      </c>
      <c r="BS21" s="74" t="s">
        <v>831</v>
      </c>
      <c r="BT21" s="89" t="s">
        <v>400</v>
      </c>
      <c r="BU21" s="74" t="s">
        <v>400</v>
      </c>
      <c r="BV21" s="73" t="s">
        <v>399</v>
      </c>
      <c r="BW21" s="74">
        <v>0</v>
      </c>
      <c r="BX21" s="73" t="s">
        <v>831</v>
      </c>
      <c r="BY21" s="74" t="s">
        <v>400</v>
      </c>
      <c r="BZ21" s="74" t="s">
        <v>400</v>
      </c>
      <c r="CA21" s="763">
        <v>0</v>
      </c>
      <c r="CB21" s="74" t="s">
        <v>400</v>
      </c>
      <c r="CC21" s="76">
        <v>1</v>
      </c>
      <c r="CD21" s="73"/>
      <c r="CE21" s="76">
        <v>1</v>
      </c>
      <c r="CF21" s="73"/>
      <c r="CG21" s="76" t="s">
        <v>405</v>
      </c>
      <c r="CH21" s="73"/>
      <c r="CI21" s="73" t="s">
        <v>399</v>
      </c>
      <c r="CJ21" s="73" t="s">
        <v>400</v>
      </c>
      <c r="CK21" s="73" t="s">
        <v>491</v>
      </c>
      <c r="CL21" s="73" t="s">
        <v>832</v>
      </c>
      <c r="CM21" s="73" t="s">
        <v>399</v>
      </c>
      <c r="CN21" s="909" t="s">
        <v>400</v>
      </c>
      <c r="CO21" s="106"/>
      <c r="CP21" s="77"/>
      <c r="CQ21" s="78" t="s">
        <v>395</v>
      </c>
      <c r="CR21" s="78" t="s">
        <v>395</v>
      </c>
      <c r="CS21" s="78" t="s">
        <v>395</v>
      </c>
      <c r="CT21" s="78" t="s">
        <v>399</v>
      </c>
      <c r="CU21" s="78" t="s">
        <v>395</v>
      </c>
      <c r="CV21" s="78" t="s">
        <v>395</v>
      </c>
      <c r="CW21" s="78" t="s">
        <v>395</v>
      </c>
      <c r="CX21" s="78" t="s">
        <v>395</v>
      </c>
      <c r="CY21" s="78" t="s">
        <v>395</v>
      </c>
      <c r="CZ21" s="78" t="s">
        <v>395</v>
      </c>
      <c r="DA21" s="78" t="s">
        <v>399</v>
      </c>
      <c r="DB21" s="78" t="s">
        <v>400</v>
      </c>
      <c r="DC21" s="77"/>
      <c r="DD21" s="78" t="s">
        <v>395</v>
      </c>
      <c r="DE21" s="78" t="s">
        <v>399</v>
      </c>
      <c r="DF21" s="78" t="s">
        <v>399</v>
      </c>
      <c r="DG21" s="78" t="s">
        <v>399</v>
      </c>
      <c r="DH21" s="78" t="s">
        <v>395</v>
      </c>
      <c r="DI21" s="78" t="s">
        <v>395</v>
      </c>
      <c r="DJ21" s="78" t="s">
        <v>399</v>
      </c>
      <c r="DK21" s="78" t="s">
        <v>395</v>
      </c>
      <c r="DL21" s="78" t="s">
        <v>395</v>
      </c>
      <c r="DM21" s="78" t="s">
        <v>395</v>
      </c>
      <c r="DN21" s="78" t="s">
        <v>399</v>
      </c>
      <c r="DO21" s="78" t="s">
        <v>400</v>
      </c>
      <c r="DP21" s="79"/>
      <c r="DQ21" s="78" t="s">
        <v>395</v>
      </c>
      <c r="DR21" s="78" t="s">
        <v>399</v>
      </c>
      <c r="DS21" s="78" t="s">
        <v>395</v>
      </c>
      <c r="DT21" s="78" t="s">
        <v>399</v>
      </c>
      <c r="DU21" s="78" t="s">
        <v>395</v>
      </c>
      <c r="DV21" s="78" t="s">
        <v>395</v>
      </c>
      <c r="DW21" s="78" t="s">
        <v>399</v>
      </c>
      <c r="DX21" s="78" t="s">
        <v>395</v>
      </c>
      <c r="DY21" s="78" t="s">
        <v>395</v>
      </c>
      <c r="DZ21" s="78" t="s">
        <v>395</v>
      </c>
      <c r="EA21" s="78" t="s">
        <v>395</v>
      </c>
      <c r="EB21" s="78" t="s">
        <v>400</v>
      </c>
      <c r="EC21" s="79"/>
      <c r="ED21" s="78" t="s">
        <v>395</v>
      </c>
      <c r="EE21" s="78" t="s">
        <v>395</v>
      </c>
      <c r="EF21" s="78" t="s">
        <v>395</v>
      </c>
      <c r="EG21" s="78" t="s">
        <v>399</v>
      </c>
      <c r="EH21" s="78" t="s">
        <v>395</v>
      </c>
      <c r="EI21" s="78" t="s">
        <v>395</v>
      </c>
      <c r="EJ21" s="78" t="s">
        <v>399</v>
      </c>
      <c r="EK21" s="78" t="s">
        <v>395</v>
      </c>
      <c r="EL21" s="78" t="s">
        <v>399</v>
      </c>
      <c r="EM21" s="78" t="s">
        <v>399</v>
      </c>
      <c r="EN21" s="78" t="s">
        <v>399</v>
      </c>
      <c r="EO21" s="78" t="s">
        <v>400</v>
      </c>
      <c r="EP21" s="920" t="s">
        <v>833</v>
      </c>
      <c r="EQ21" s="80"/>
      <c r="ER21" s="81" t="s">
        <v>395</v>
      </c>
      <c r="ES21" s="81" t="s">
        <v>834</v>
      </c>
      <c r="ET21" s="81" t="s">
        <v>835</v>
      </c>
      <c r="EU21" s="81" t="s">
        <v>395</v>
      </c>
      <c r="EV21" s="81" t="s">
        <v>395</v>
      </c>
      <c r="EW21" s="81" t="s">
        <v>399</v>
      </c>
      <c r="EX21" s="81" t="s">
        <v>406</v>
      </c>
      <c r="EY21" s="81" t="s">
        <v>406</v>
      </c>
      <c r="EZ21" s="81" t="s">
        <v>399</v>
      </c>
      <c r="FA21" s="81" t="s">
        <v>406</v>
      </c>
      <c r="FB21" s="81" t="s">
        <v>395</v>
      </c>
      <c r="FC21" s="81" t="s">
        <v>836</v>
      </c>
      <c r="FD21" s="276"/>
      <c r="FE21" s="81" t="s">
        <v>414</v>
      </c>
      <c r="FF21" s="81" t="s">
        <v>837</v>
      </c>
      <c r="FG21" s="81" t="s">
        <v>406</v>
      </c>
      <c r="FH21" s="81" t="s">
        <v>415</v>
      </c>
      <c r="FI21" s="81" t="s">
        <v>406</v>
      </c>
      <c r="FJ21" s="81" t="s">
        <v>406</v>
      </c>
      <c r="FK21" s="81" t="s">
        <v>838</v>
      </c>
      <c r="FL21" s="81" t="s">
        <v>441</v>
      </c>
      <c r="FM21" s="81" t="s">
        <v>414</v>
      </c>
      <c r="FN21" s="81" t="s">
        <v>839</v>
      </c>
      <c r="FO21" s="81" t="s">
        <v>414</v>
      </c>
      <c r="FP21" s="81" t="s">
        <v>839</v>
      </c>
      <c r="FQ21" s="81" t="s">
        <v>415</v>
      </c>
      <c r="FR21" s="81" t="s">
        <v>415</v>
      </c>
      <c r="FS21" s="81" t="s">
        <v>414</v>
      </c>
      <c r="FT21" s="81" t="s">
        <v>406</v>
      </c>
      <c r="FU21" s="81" t="s">
        <v>840</v>
      </c>
      <c r="FV21" s="87"/>
      <c r="FW21" s="81" t="s">
        <v>399</v>
      </c>
      <c r="FX21" s="81" t="s">
        <v>400</v>
      </c>
      <c r="FY21" s="81" t="s">
        <v>400</v>
      </c>
      <c r="FZ21" s="81" t="s">
        <v>399</v>
      </c>
      <c r="GA21" s="81" t="s">
        <v>400</v>
      </c>
      <c r="GB21" s="81" t="s">
        <v>400</v>
      </c>
      <c r="GC21" s="81" t="s">
        <v>399</v>
      </c>
      <c r="GD21" s="81" t="s">
        <v>400</v>
      </c>
      <c r="GE21" s="81" t="s">
        <v>400</v>
      </c>
      <c r="GF21" s="82"/>
      <c r="GG21" s="81" t="s">
        <v>399</v>
      </c>
      <c r="GH21" s="81" t="s">
        <v>399</v>
      </c>
      <c r="GI21" s="81" t="s">
        <v>406</v>
      </c>
      <c r="GJ21" s="81" t="s">
        <v>406</v>
      </c>
      <c r="GK21" s="82"/>
      <c r="GL21" s="81" t="s">
        <v>395</v>
      </c>
      <c r="GM21" s="81" t="s">
        <v>399</v>
      </c>
      <c r="GN21" s="81" t="s">
        <v>399</v>
      </c>
      <c r="GO21" s="81" t="s">
        <v>399</v>
      </c>
      <c r="GP21" s="81" t="s">
        <v>395</v>
      </c>
      <c r="GQ21" s="81" t="s">
        <v>395</v>
      </c>
      <c r="GR21" s="81" t="s">
        <v>399</v>
      </c>
      <c r="GS21" s="81" t="s">
        <v>395</v>
      </c>
      <c r="GT21" s="81" t="s">
        <v>399</v>
      </c>
      <c r="GU21" s="81" t="s">
        <v>399</v>
      </c>
      <c r="GV21" s="81" t="s">
        <v>406</v>
      </c>
      <c r="GW21" s="81">
        <v>2011</v>
      </c>
      <c r="GX21" s="81" t="s">
        <v>841</v>
      </c>
      <c r="GY21" s="81" t="s">
        <v>400</v>
      </c>
      <c r="GZ21" s="82"/>
      <c r="HA21" s="81" t="s">
        <v>406</v>
      </c>
      <c r="HB21" s="81" t="s">
        <v>406</v>
      </c>
      <c r="HC21" s="81" t="s">
        <v>406</v>
      </c>
      <c r="HD21" s="81" t="s">
        <v>406</v>
      </c>
      <c r="HE21" s="81" t="s">
        <v>406</v>
      </c>
      <c r="HF21" s="937" t="s">
        <v>603</v>
      </c>
      <c r="HG21" s="90"/>
      <c r="HH21" s="947" t="s">
        <v>399</v>
      </c>
      <c r="HI21" s="84"/>
      <c r="HJ21" s="83" t="s">
        <v>399</v>
      </c>
      <c r="HK21" s="83" t="s">
        <v>406</v>
      </c>
      <c r="HL21" s="83" t="s">
        <v>406</v>
      </c>
      <c r="HM21" s="83" t="s">
        <v>406</v>
      </c>
      <c r="HN21" s="83" t="s">
        <v>399</v>
      </c>
      <c r="HO21" s="83" t="s">
        <v>399</v>
      </c>
      <c r="HP21" s="83" t="s">
        <v>406</v>
      </c>
      <c r="HQ21" s="83" t="s">
        <v>399</v>
      </c>
      <c r="HR21" s="83" t="s">
        <v>406</v>
      </c>
      <c r="HS21" s="83" t="s">
        <v>831</v>
      </c>
      <c r="HT21" s="83" t="s">
        <v>842</v>
      </c>
      <c r="HU21" s="84"/>
      <c r="HV21" s="83" t="s">
        <v>399</v>
      </c>
      <c r="HW21" s="83" t="s">
        <v>399</v>
      </c>
      <c r="HX21" s="88" t="s">
        <v>400</v>
      </c>
      <c r="HY21" s="765" t="s">
        <v>274</v>
      </c>
    </row>
    <row r="22" spans="1:233" ht="39.950000000000003" customHeight="1">
      <c r="A22" s="961" t="s">
        <v>294</v>
      </c>
      <c r="B22" s="85"/>
      <c r="C22" s="72" t="s">
        <v>395</v>
      </c>
      <c r="D22" s="72" t="s">
        <v>843</v>
      </c>
      <c r="E22" s="107"/>
      <c r="F22" s="72" t="s">
        <v>395</v>
      </c>
      <c r="G22" s="72" t="s">
        <v>844</v>
      </c>
      <c r="H22" s="72" t="s">
        <v>395</v>
      </c>
      <c r="I22" s="72" t="s">
        <v>845</v>
      </c>
      <c r="J22" s="72" t="s">
        <v>395</v>
      </c>
      <c r="K22" s="72" t="s">
        <v>846</v>
      </c>
      <c r="L22" s="72" t="s">
        <v>399</v>
      </c>
      <c r="M22" s="72" t="s">
        <v>400</v>
      </c>
      <c r="N22" s="72" t="s">
        <v>399</v>
      </c>
      <c r="O22" s="72" t="s">
        <v>400</v>
      </c>
      <c r="P22" s="72" t="s">
        <v>395</v>
      </c>
      <c r="Q22" s="72" t="s">
        <v>847</v>
      </c>
      <c r="R22" s="72" t="s">
        <v>395</v>
      </c>
      <c r="S22" s="72" t="s">
        <v>848</v>
      </c>
      <c r="T22" s="72" t="s">
        <v>395</v>
      </c>
      <c r="U22" s="72" t="s">
        <v>849</v>
      </c>
      <c r="V22" s="72" t="s">
        <v>395</v>
      </c>
      <c r="W22" s="72" t="s">
        <v>850</v>
      </c>
      <c r="X22" s="72" t="s">
        <v>478</v>
      </c>
      <c r="Y22" s="72" t="s">
        <v>395</v>
      </c>
      <c r="Z22" s="72" t="s">
        <v>395</v>
      </c>
      <c r="AA22" s="72" t="s">
        <v>851</v>
      </c>
      <c r="AB22" s="903" t="s">
        <v>405</v>
      </c>
      <c r="AC22" s="86"/>
      <c r="AD22" s="73" t="s">
        <v>430</v>
      </c>
      <c r="AE22" s="73" t="s">
        <v>431</v>
      </c>
      <c r="AF22" s="371">
        <v>52500000</v>
      </c>
      <c r="AG22" s="109" t="s">
        <v>852</v>
      </c>
      <c r="AH22" s="109" t="s">
        <v>853</v>
      </c>
      <c r="AI22" s="109" t="s">
        <v>395</v>
      </c>
      <c r="AJ22" s="74" t="s">
        <v>395</v>
      </c>
      <c r="AK22" s="74">
        <v>52500000</v>
      </c>
      <c r="AL22" s="73" t="s">
        <v>854</v>
      </c>
      <c r="AM22" s="73" t="s">
        <v>855</v>
      </c>
      <c r="AN22" s="73" t="s">
        <v>400</v>
      </c>
      <c r="AO22" s="74">
        <v>0</v>
      </c>
      <c r="AP22" s="73" t="s">
        <v>405</v>
      </c>
      <c r="AQ22" s="73" t="s">
        <v>400</v>
      </c>
      <c r="AR22" s="73" t="s">
        <v>400</v>
      </c>
      <c r="AS22" s="74">
        <v>52500000</v>
      </c>
      <c r="AT22" s="73" t="s">
        <v>400</v>
      </c>
      <c r="AU22" s="73" t="s">
        <v>395</v>
      </c>
      <c r="AV22" s="73" t="s">
        <v>395</v>
      </c>
      <c r="AW22" s="73" t="s">
        <v>568</v>
      </c>
      <c r="AX22" s="74">
        <v>50900000</v>
      </c>
      <c r="AY22" s="74" t="s">
        <v>445</v>
      </c>
      <c r="AZ22" s="74" t="s">
        <v>856</v>
      </c>
      <c r="BA22" s="73" t="s">
        <v>857</v>
      </c>
      <c r="BB22" s="73" t="s">
        <v>399</v>
      </c>
      <c r="BC22" s="74" t="s">
        <v>406</v>
      </c>
      <c r="BD22" s="74">
        <v>0</v>
      </c>
      <c r="BE22" s="74" t="s">
        <v>405</v>
      </c>
      <c r="BF22" s="74" t="s">
        <v>400</v>
      </c>
      <c r="BG22" s="73" t="s">
        <v>400</v>
      </c>
      <c r="BH22" s="763">
        <v>50900000</v>
      </c>
      <c r="BI22" s="73" t="s">
        <v>400</v>
      </c>
      <c r="BJ22" s="75"/>
      <c r="BK22" s="73" t="s">
        <v>405</v>
      </c>
      <c r="BL22" s="74" t="s">
        <v>401</v>
      </c>
      <c r="BM22" s="74" t="s">
        <v>405</v>
      </c>
      <c r="BN22" s="74" t="s">
        <v>445</v>
      </c>
      <c r="BO22" s="74" t="s">
        <v>856</v>
      </c>
      <c r="BP22" s="73" t="s">
        <v>400</v>
      </c>
      <c r="BQ22" s="73" t="s">
        <v>395</v>
      </c>
      <c r="BR22" s="74">
        <v>428105</v>
      </c>
      <c r="BS22" s="74" t="s">
        <v>445</v>
      </c>
      <c r="BT22" s="89" t="s">
        <v>858</v>
      </c>
      <c r="BU22" s="74" t="s">
        <v>859</v>
      </c>
      <c r="BV22" s="73" t="s">
        <v>399</v>
      </c>
      <c r="BW22" s="74">
        <v>0</v>
      </c>
      <c r="BX22" s="73" t="s">
        <v>445</v>
      </c>
      <c r="BY22" s="74" t="s">
        <v>400</v>
      </c>
      <c r="BZ22" s="74" t="s">
        <v>400</v>
      </c>
      <c r="CA22" s="763" t="s">
        <v>405</v>
      </c>
      <c r="CB22" s="74" t="s">
        <v>400</v>
      </c>
      <c r="CC22" s="76" t="s">
        <v>405</v>
      </c>
      <c r="CD22" s="73" t="s">
        <v>400</v>
      </c>
      <c r="CE22" s="76">
        <v>1</v>
      </c>
      <c r="CF22" s="73"/>
      <c r="CG22" s="76" t="s">
        <v>405</v>
      </c>
      <c r="CH22" s="73"/>
      <c r="CI22" s="73" t="s">
        <v>400</v>
      </c>
      <c r="CJ22" s="73"/>
      <c r="CK22" s="73" t="s">
        <v>491</v>
      </c>
      <c r="CL22" s="73" t="s">
        <v>856</v>
      </c>
      <c r="CM22" s="73" t="s">
        <v>395</v>
      </c>
      <c r="CN22" s="909" t="s">
        <v>860</v>
      </c>
      <c r="CO22" s="106"/>
      <c r="CP22" s="77"/>
      <c r="CQ22" s="78" t="s">
        <v>395</v>
      </c>
      <c r="CR22" s="78" t="s">
        <v>395</v>
      </c>
      <c r="CS22" s="78" t="s">
        <v>395</v>
      </c>
      <c r="CT22" s="78" t="s">
        <v>395</v>
      </c>
      <c r="CU22" s="78" t="s">
        <v>395</v>
      </c>
      <c r="CV22" s="78" t="s">
        <v>395</v>
      </c>
      <c r="CW22" s="78" t="s">
        <v>395</v>
      </c>
      <c r="CX22" s="78" t="s">
        <v>395</v>
      </c>
      <c r="CY22" s="78" t="s">
        <v>395</v>
      </c>
      <c r="CZ22" s="78" t="s">
        <v>395</v>
      </c>
      <c r="DA22" s="78" t="s">
        <v>399</v>
      </c>
      <c r="DB22" s="78" t="s">
        <v>399</v>
      </c>
      <c r="DC22" s="77"/>
      <c r="DD22" s="78" t="s">
        <v>395</v>
      </c>
      <c r="DE22" s="78" t="s">
        <v>399</v>
      </c>
      <c r="DF22" s="78" t="s">
        <v>395</v>
      </c>
      <c r="DG22" s="78" t="s">
        <v>395</v>
      </c>
      <c r="DH22" s="78" t="s">
        <v>395</v>
      </c>
      <c r="DI22" s="78" t="s">
        <v>395</v>
      </c>
      <c r="DJ22" s="78" t="s">
        <v>399</v>
      </c>
      <c r="DK22" s="78" t="s">
        <v>399</v>
      </c>
      <c r="DL22" s="78" t="s">
        <v>395</v>
      </c>
      <c r="DM22" s="78" t="s">
        <v>395</v>
      </c>
      <c r="DN22" s="78" t="s">
        <v>399</v>
      </c>
      <c r="DO22" s="78" t="s">
        <v>399</v>
      </c>
      <c r="DP22" s="79"/>
      <c r="DQ22" s="78" t="s">
        <v>399</v>
      </c>
      <c r="DR22" s="78" t="s">
        <v>399</v>
      </c>
      <c r="DS22" s="78" t="s">
        <v>399</v>
      </c>
      <c r="DT22" s="78" t="s">
        <v>399</v>
      </c>
      <c r="DU22" s="78" t="s">
        <v>399</v>
      </c>
      <c r="DV22" s="78" t="s">
        <v>405</v>
      </c>
      <c r="DW22" s="78" t="s">
        <v>405</v>
      </c>
      <c r="DX22" s="78" t="s">
        <v>399</v>
      </c>
      <c r="DY22" s="78" t="s">
        <v>395</v>
      </c>
      <c r="DZ22" s="78" t="s">
        <v>395</v>
      </c>
      <c r="EA22" s="78" t="s">
        <v>405</v>
      </c>
      <c r="EB22" s="78" t="s">
        <v>399</v>
      </c>
      <c r="EC22" s="79"/>
      <c r="ED22" s="78" t="s">
        <v>395</v>
      </c>
      <c r="EE22" s="78" t="s">
        <v>399</v>
      </c>
      <c r="EF22" s="78" t="s">
        <v>395</v>
      </c>
      <c r="EG22" s="78" t="s">
        <v>395</v>
      </c>
      <c r="EH22" s="78" t="s">
        <v>395</v>
      </c>
      <c r="EI22" s="78" t="s">
        <v>395</v>
      </c>
      <c r="EJ22" s="78" t="s">
        <v>399</v>
      </c>
      <c r="EK22" s="78" t="s">
        <v>399</v>
      </c>
      <c r="EL22" s="78" t="s">
        <v>395</v>
      </c>
      <c r="EM22" s="78" t="s">
        <v>395</v>
      </c>
      <c r="EN22" s="78" t="s">
        <v>399</v>
      </c>
      <c r="EO22" s="78" t="s">
        <v>399</v>
      </c>
      <c r="EP22" s="920" t="s">
        <v>400</v>
      </c>
      <c r="EQ22" s="80"/>
      <c r="ER22" s="81" t="s">
        <v>395</v>
      </c>
      <c r="ES22" s="81" t="s">
        <v>861</v>
      </c>
      <c r="ET22" s="81" t="s">
        <v>405</v>
      </c>
      <c r="EU22" s="81" t="s">
        <v>395</v>
      </c>
      <c r="EV22" s="81" t="s">
        <v>395</v>
      </c>
      <c r="EW22" s="81" t="s">
        <v>399</v>
      </c>
      <c r="EX22" s="81" t="s">
        <v>406</v>
      </c>
      <c r="EY22" s="81" t="s">
        <v>406</v>
      </c>
      <c r="EZ22" s="81" t="s">
        <v>405</v>
      </c>
      <c r="FA22" s="81" t="s">
        <v>405</v>
      </c>
      <c r="FB22" s="81" t="s">
        <v>395</v>
      </c>
      <c r="FC22" s="81" t="s">
        <v>862</v>
      </c>
      <c r="FD22" s="276"/>
      <c r="FE22" s="81" t="s">
        <v>863</v>
      </c>
      <c r="FF22" s="81" t="s">
        <v>527</v>
      </c>
      <c r="FG22" s="81" t="s">
        <v>863</v>
      </c>
      <c r="FH22" s="81" t="s">
        <v>527</v>
      </c>
      <c r="FI22" s="81" t="s">
        <v>863</v>
      </c>
      <c r="FJ22" s="81" t="s">
        <v>527</v>
      </c>
      <c r="FK22" s="81" t="s">
        <v>863</v>
      </c>
      <c r="FL22" s="81" t="s">
        <v>527</v>
      </c>
      <c r="FM22" s="81" t="s">
        <v>863</v>
      </c>
      <c r="FN22" s="81" t="s">
        <v>414</v>
      </c>
      <c r="FO22" s="81" t="s">
        <v>406</v>
      </c>
      <c r="FP22" s="81" t="s">
        <v>527</v>
      </c>
      <c r="FQ22" s="81" t="s">
        <v>415</v>
      </c>
      <c r="FR22" s="81" t="s">
        <v>415</v>
      </c>
      <c r="FS22" s="81" t="s">
        <v>406</v>
      </c>
      <c r="FT22" s="81" t="s">
        <v>406</v>
      </c>
      <c r="FU22" s="81" t="s">
        <v>864</v>
      </c>
      <c r="FV22" s="87"/>
      <c r="FW22" s="81" t="s">
        <v>395</v>
      </c>
      <c r="FX22" s="81" t="s">
        <v>865</v>
      </c>
      <c r="FY22" s="81" t="s">
        <v>395</v>
      </c>
      <c r="FZ22" s="81" t="s">
        <v>399</v>
      </c>
      <c r="GA22" s="81" t="s">
        <v>400</v>
      </c>
      <c r="GB22" s="81" t="s">
        <v>400</v>
      </c>
      <c r="GC22" s="81" t="s">
        <v>399</v>
      </c>
      <c r="GD22" s="81" t="s">
        <v>400</v>
      </c>
      <c r="GE22" s="81" t="s">
        <v>400</v>
      </c>
      <c r="GF22" s="82"/>
      <c r="GG22" s="81" t="s">
        <v>395</v>
      </c>
      <c r="GH22" s="81" t="s">
        <v>399</v>
      </c>
      <c r="GI22" s="81" t="s">
        <v>405</v>
      </c>
      <c r="GJ22" s="81" t="s">
        <v>405</v>
      </c>
      <c r="GK22" s="82"/>
      <c r="GL22" s="81" t="s">
        <v>395</v>
      </c>
      <c r="GM22" s="81" t="s">
        <v>399</v>
      </c>
      <c r="GN22" s="81" t="s">
        <v>399</v>
      </c>
      <c r="GO22" s="81" t="s">
        <v>395</v>
      </c>
      <c r="GP22" s="81" t="s">
        <v>399</v>
      </c>
      <c r="GQ22" s="81" t="s">
        <v>399</v>
      </c>
      <c r="GR22" s="81" t="s">
        <v>399</v>
      </c>
      <c r="GS22" s="81" t="s">
        <v>399</v>
      </c>
      <c r="GT22" s="81" t="s">
        <v>399</v>
      </c>
      <c r="GU22" s="81" t="s">
        <v>399</v>
      </c>
      <c r="GV22" s="81" t="s">
        <v>406</v>
      </c>
      <c r="GW22" s="81" t="s">
        <v>866</v>
      </c>
      <c r="GX22" s="81" t="s">
        <v>867</v>
      </c>
      <c r="GY22" s="81" t="s">
        <v>400</v>
      </c>
      <c r="GZ22" s="82"/>
      <c r="HA22" s="81" t="s">
        <v>406</v>
      </c>
      <c r="HB22" s="81" t="s">
        <v>406</v>
      </c>
      <c r="HC22" s="81" t="s">
        <v>406</v>
      </c>
      <c r="HD22" s="81" t="s">
        <v>406</v>
      </c>
      <c r="HE22" s="81" t="s">
        <v>406</v>
      </c>
      <c r="HF22" s="937" t="s">
        <v>603</v>
      </c>
      <c r="HG22" s="90"/>
      <c r="HH22" s="947" t="s">
        <v>399</v>
      </c>
      <c r="HI22" s="84"/>
      <c r="HJ22" s="83" t="s">
        <v>399</v>
      </c>
      <c r="HK22" s="83" t="s">
        <v>406</v>
      </c>
      <c r="HL22" s="83" t="s">
        <v>399</v>
      </c>
      <c r="HM22" s="83" t="s">
        <v>399</v>
      </c>
      <c r="HN22" s="83" t="s">
        <v>399</v>
      </c>
      <c r="HO22" s="83" t="s">
        <v>399</v>
      </c>
      <c r="HP22" s="83" t="s">
        <v>406</v>
      </c>
      <c r="HQ22" s="83" t="s">
        <v>406</v>
      </c>
      <c r="HR22" s="83" t="s">
        <v>406</v>
      </c>
      <c r="HS22" s="83" t="s">
        <v>868</v>
      </c>
      <c r="HT22" s="83" t="s">
        <v>869</v>
      </c>
      <c r="HU22" s="84"/>
      <c r="HV22" s="83" t="s">
        <v>399</v>
      </c>
      <c r="HW22" s="83" t="s">
        <v>399</v>
      </c>
      <c r="HX22" s="88" t="s">
        <v>870</v>
      </c>
      <c r="HY22" s="817" t="s">
        <v>274</v>
      </c>
    </row>
    <row r="23" spans="1:233" ht="39.950000000000003" customHeight="1">
      <c r="A23" s="961" t="s">
        <v>295</v>
      </c>
      <c r="B23" s="85"/>
      <c r="C23" s="72" t="s">
        <v>395</v>
      </c>
      <c r="D23" s="72" t="s">
        <v>871</v>
      </c>
      <c r="E23" s="107"/>
      <c r="F23" s="72" t="s">
        <v>395</v>
      </c>
      <c r="G23" s="72" t="s">
        <v>872</v>
      </c>
      <c r="H23" s="72" t="s">
        <v>395</v>
      </c>
      <c r="I23" s="72" t="s">
        <v>873</v>
      </c>
      <c r="J23" s="72" t="s">
        <v>399</v>
      </c>
      <c r="K23" s="72" t="s">
        <v>400</v>
      </c>
      <c r="L23" s="72" t="s">
        <v>395</v>
      </c>
      <c r="M23" s="72" t="s">
        <v>874</v>
      </c>
      <c r="N23" s="72" t="s">
        <v>395</v>
      </c>
      <c r="O23" s="72" t="s">
        <v>401</v>
      </c>
      <c r="P23" s="72" t="s">
        <v>395</v>
      </c>
      <c r="Q23" s="72" t="s">
        <v>875</v>
      </c>
      <c r="R23" s="72" t="s">
        <v>395</v>
      </c>
      <c r="S23" s="72" t="s">
        <v>876</v>
      </c>
      <c r="T23" s="72" t="s">
        <v>399</v>
      </c>
      <c r="U23" s="72" t="s">
        <v>400</v>
      </c>
      <c r="V23" s="72" t="s">
        <v>400</v>
      </c>
      <c r="W23" s="72" t="s">
        <v>400</v>
      </c>
      <c r="X23" s="72" t="s">
        <v>478</v>
      </c>
      <c r="Y23" s="72" t="s">
        <v>399</v>
      </c>
      <c r="Z23" s="72" t="s">
        <v>395</v>
      </c>
      <c r="AA23" s="72" t="s">
        <v>877</v>
      </c>
      <c r="AB23" s="903" t="s">
        <v>878</v>
      </c>
      <c r="AC23" s="86"/>
      <c r="AD23" s="73" t="s">
        <v>481</v>
      </c>
      <c r="AE23" s="73" t="s">
        <v>482</v>
      </c>
      <c r="AF23" s="371">
        <v>15649965</v>
      </c>
      <c r="AG23" s="963" t="s">
        <v>485</v>
      </c>
      <c r="AH23" s="109" t="s">
        <v>879</v>
      </c>
      <c r="AI23" s="109" t="s">
        <v>395</v>
      </c>
      <c r="AJ23" s="74" t="s">
        <v>395</v>
      </c>
      <c r="AK23" s="74">
        <v>5967465.7534246603</v>
      </c>
      <c r="AL23" s="847" t="s">
        <v>485</v>
      </c>
      <c r="AM23" s="73" t="s">
        <v>699</v>
      </c>
      <c r="AN23" s="73" t="s">
        <v>880</v>
      </c>
      <c r="AO23" s="74">
        <v>14300000</v>
      </c>
      <c r="AP23" s="847" t="s">
        <v>485</v>
      </c>
      <c r="AQ23" s="73" t="s">
        <v>881</v>
      </c>
      <c r="AR23" s="73" t="s">
        <v>882</v>
      </c>
      <c r="AS23" s="74">
        <v>20267465.753424659</v>
      </c>
      <c r="AT23" s="73" t="s">
        <v>400</v>
      </c>
      <c r="AU23" s="73" t="s">
        <v>395</v>
      </c>
      <c r="AV23" s="73" t="s">
        <v>395</v>
      </c>
      <c r="AW23" s="73" t="s">
        <v>568</v>
      </c>
      <c r="AX23" s="74">
        <v>5967465.7534246603</v>
      </c>
      <c r="AY23" s="964" t="s">
        <v>485</v>
      </c>
      <c r="AZ23" s="74" t="s">
        <v>699</v>
      </c>
      <c r="BA23" s="73" t="s">
        <v>880</v>
      </c>
      <c r="BB23" s="73" t="s">
        <v>395</v>
      </c>
      <c r="BC23" s="74" t="s">
        <v>883</v>
      </c>
      <c r="BD23" s="74">
        <v>5131248</v>
      </c>
      <c r="BE23" s="964" t="s">
        <v>485</v>
      </c>
      <c r="BF23" s="74" t="s">
        <v>673</v>
      </c>
      <c r="BG23" s="73" t="s">
        <v>400</v>
      </c>
      <c r="BH23" s="763">
        <v>11098713.753424659</v>
      </c>
      <c r="BI23" s="73" t="s">
        <v>400</v>
      </c>
      <c r="BJ23" s="75"/>
      <c r="BK23" s="73" t="s">
        <v>395</v>
      </c>
      <c r="BL23" s="74" t="s">
        <v>884</v>
      </c>
      <c r="BM23" s="74">
        <v>1590895</v>
      </c>
      <c r="BN23" s="964" t="s">
        <v>485</v>
      </c>
      <c r="BO23" s="74" t="s">
        <v>673</v>
      </c>
      <c r="BP23" s="73" t="s">
        <v>885</v>
      </c>
      <c r="BQ23" s="73" t="s">
        <v>399</v>
      </c>
      <c r="BR23" s="74">
        <v>0</v>
      </c>
      <c r="BS23" s="964" t="s">
        <v>485</v>
      </c>
      <c r="BT23" s="89" t="s">
        <v>400</v>
      </c>
      <c r="BU23" s="74" t="s">
        <v>400</v>
      </c>
      <c r="BV23" s="73" t="s">
        <v>399</v>
      </c>
      <c r="BW23" s="74">
        <v>0</v>
      </c>
      <c r="BX23" s="847" t="s">
        <v>485</v>
      </c>
      <c r="BY23" s="74" t="s">
        <v>400</v>
      </c>
      <c r="BZ23" s="74" t="s">
        <v>400</v>
      </c>
      <c r="CA23" s="763">
        <v>1590895</v>
      </c>
      <c r="CB23" s="74" t="s">
        <v>400</v>
      </c>
      <c r="CC23" s="76">
        <v>0.87463009845984019</v>
      </c>
      <c r="CD23" s="73"/>
      <c r="CE23" s="76">
        <v>0.53767183170962651</v>
      </c>
      <c r="CF23" s="73"/>
      <c r="CG23" s="76">
        <v>0.81083943340605935</v>
      </c>
      <c r="CH23" s="73" t="s">
        <v>886</v>
      </c>
      <c r="CI23" s="73" t="s">
        <v>400</v>
      </c>
      <c r="CJ23" s="73"/>
      <c r="CK23" s="73" t="s">
        <v>491</v>
      </c>
      <c r="CL23" s="73" t="s">
        <v>876</v>
      </c>
      <c r="CM23" s="73" t="s">
        <v>395</v>
      </c>
      <c r="CN23" s="909" t="s">
        <v>400</v>
      </c>
      <c r="CO23" s="106"/>
      <c r="CP23" s="77"/>
      <c r="CQ23" s="78" t="s">
        <v>395</v>
      </c>
      <c r="CR23" s="78" t="s">
        <v>395</v>
      </c>
      <c r="CS23" s="78" t="s">
        <v>395</v>
      </c>
      <c r="CT23" s="78" t="s">
        <v>395</v>
      </c>
      <c r="CU23" s="78" t="s">
        <v>395</v>
      </c>
      <c r="CV23" s="78" t="s">
        <v>395</v>
      </c>
      <c r="CW23" s="78" t="s">
        <v>395</v>
      </c>
      <c r="CX23" s="78" t="s">
        <v>395</v>
      </c>
      <c r="CY23" s="78" t="s">
        <v>395</v>
      </c>
      <c r="CZ23" s="78" t="s">
        <v>395</v>
      </c>
      <c r="DA23" s="78" t="s">
        <v>399</v>
      </c>
      <c r="DB23" s="78" t="s">
        <v>400</v>
      </c>
      <c r="DC23" s="77"/>
      <c r="DD23" s="78" t="s">
        <v>395</v>
      </c>
      <c r="DE23" s="78" t="s">
        <v>395</v>
      </c>
      <c r="DF23" s="78" t="s">
        <v>395</v>
      </c>
      <c r="DG23" s="78" t="s">
        <v>395</v>
      </c>
      <c r="DH23" s="78" t="s">
        <v>395</v>
      </c>
      <c r="DI23" s="78" t="s">
        <v>395</v>
      </c>
      <c r="DJ23" s="78" t="s">
        <v>395</v>
      </c>
      <c r="DK23" s="78" t="s">
        <v>395</v>
      </c>
      <c r="DL23" s="78" t="s">
        <v>395</v>
      </c>
      <c r="DM23" s="78" t="s">
        <v>395</v>
      </c>
      <c r="DN23" s="78" t="s">
        <v>395</v>
      </c>
      <c r="DO23" s="78" t="s">
        <v>400</v>
      </c>
      <c r="DP23" s="79"/>
      <c r="DQ23" s="78" t="s">
        <v>395</v>
      </c>
      <c r="DR23" s="78" t="s">
        <v>395</v>
      </c>
      <c r="DS23" s="78" t="s">
        <v>395</v>
      </c>
      <c r="DT23" s="78" t="s">
        <v>395</v>
      </c>
      <c r="DU23" s="78" t="s">
        <v>395</v>
      </c>
      <c r="DV23" s="78" t="s">
        <v>395</v>
      </c>
      <c r="DW23" s="78" t="s">
        <v>395</v>
      </c>
      <c r="DX23" s="78" t="s">
        <v>395</v>
      </c>
      <c r="DY23" s="78" t="s">
        <v>395</v>
      </c>
      <c r="DZ23" s="78" t="s">
        <v>395</v>
      </c>
      <c r="EA23" s="78" t="s">
        <v>399</v>
      </c>
      <c r="EB23" s="78" t="s">
        <v>400</v>
      </c>
      <c r="EC23" s="79"/>
      <c r="ED23" s="78" t="s">
        <v>395</v>
      </c>
      <c r="EE23" s="78" t="s">
        <v>399</v>
      </c>
      <c r="EF23" s="78" t="s">
        <v>395</v>
      </c>
      <c r="EG23" s="78" t="s">
        <v>395</v>
      </c>
      <c r="EH23" s="78" t="s">
        <v>395</v>
      </c>
      <c r="EI23" s="78" t="s">
        <v>395</v>
      </c>
      <c r="EJ23" s="78" t="s">
        <v>395</v>
      </c>
      <c r="EK23" s="78" t="s">
        <v>399</v>
      </c>
      <c r="EL23" s="78" t="s">
        <v>395</v>
      </c>
      <c r="EM23" s="78" t="s">
        <v>395</v>
      </c>
      <c r="EN23" s="78" t="s">
        <v>399</v>
      </c>
      <c r="EO23" s="78" t="s">
        <v>400</v>
      </c>
      <c r="EP23" s="920" t="s">
        <v>400</v>
      </c>
      <c r="EQ23" s="80"/>
      <c r="ER23" s="81" t="s">
        <v>395</v>
      </c>
      <c r="ES23" s="81" t="s">
        <v>887</v>
      </c>
      <c r="ET23" s="81" t="s">
        <v>888</v>
      </c>
      <c r="EU23" s="81" t="s">
        <v>395</v>
      </c>
      <c r="EV23" s="81" t="s">
        <v>395</v>
      </c>
      <c r="EW23" s="81" t="s">
        <v>399</v>
      </c>
      <c r="EX23" s="81" t="s">
        <v>406</v>
      </c>
      <c r="EY23" s="81" t="s">
        <v>406</v>
      </c>
      <c r="EZ23" s="81" t="s">
        <v>399</v>
      </c>
      <c r="FA23" s="81" t="s">
        <v>406</v>
      </c>
      <c r="FB23" s="81" t="s">
        <v>395</v>
      </c>
      <c r="FC23" s="81" t="s">
        <v>889</v>
      </c>
      <c r="FD23" s="276"/>
      <c r="FE23" s="81" t="s">
        <v>414</v>
      </c>
      <c r="FF23" s="81" t="s">
        <v>441</v>
      </c>
      <c r="FG23" s="81" t="s">
        <v>441</v>
      </c>
      <c r="FH23" s="81" t="s">
        <v>441</v>
      </c>
      <c r="FI23" s="81" t="s">
        <v>441</v>
      </c>
      <c r="FJ23" s="81" t="s">
        <v>441</v>
      </c>
      <c r="FK23" s="81" t="s">
        <v>441</v>
      </c>
      <c r="FL23" s="81" t="s">
        <v>441</v>
      </c>
      <c r="FM23" s="81" t="s">
        <v>414</v>
      </c>
      <c r="FN23" s="81" t="s">
        <v>441</v>
      </c>
      <c r="FO23" s="81" t="s">
        <v>441</v>
      </c>
      <c r="FP23" s="81" t="s">
        <v>441</v>
      </c>
      <c r="FQ23" s="81" t="s">
        <v>442</v>
      </c>
      <c r="FR23" s="81" t="s">
        <v>442</v>
      </c>
      <c r="FS23" s="81" t="s">
        <v>441</v>
      </c>
      <c r="FT23" s="81" t="s">
        <v>441</v>
      </c>
      <c r="FU23" s="81" t="s">
        <v>890</v>
      </c>
      <c r="FV23" s="87"/>
      <c r="FW23" s="81" t="s">
        <v>399</v>
      </c>
      <c r="FX23" s="81" t="s">
        <v>400</v>
      </c>
      <c r="FY23" s="81" t="s">
        <v>400</v>
      </c>
      <c r="FZ23" s="81" t="s">
        <v>399</v>
      </c>
      <c r="GA23" s="81" t="s">
        <v>400</v>
      </c>
      <c r="GB23" s="81" t="s">
        <v>400</v>
      </c>
      <c r="GC23" s="81" t="s">
        <v>399</v>
      </c>
      <c r="GD23" s="81" t="s">
        <v>400</v>
      </c>
      <c r="GE23" s="81" t="s">
        <v>400</v>
      </c>
      <c r="GF23" s="82"/>
      <c r="GG23" s="81" t="s">
        <v>399</v>
      </c>
      <c r="GH23" s="81" t="s">
        <v>399</v>
      </c>
      <c r="GI23" s="81" t="s">
        <v>406</v>
      </c>
      <c r="GJ23" s="81" t="s">
        <v>406</v>
      </c>
      <c r="GK23" s="82"/>
      <c r="GL23" s="81" t="s">
        <v>395</v>
      </c>
      <c r="GM23" s="81" t="s">
        <v>395</v>
      </c>
      <c r="GN23" s="81" t="s">
        <v>395</v>
      </c>
      <c r="GO23" s="81" t="s">
        <v>395</v>
      </c>
      <c r="GP23" s="81" t="s">
        <v>395</v>
      </c>
      <c r="GQ23" s="81" t="s">
        <v>395</v>
      </c>
      <c r="GR23" s="81" t="s">
        <v>395</v>
      </c>
      <c r="GS23" s="81" t="s">
        <v>395</v>
      </c>
      <c r="GT23" s="81" t="s">
        <v>399</v>
      </c>
      <c r="GU23" s="81" t="s">
        <v>399</v>
      </c>
      <c r="GV23" s="81" t="s">
        <v>406</v>
      </c>
      <c r="GW23" s="81">
        <v>2010</v>
      </c>
      <c r="GX23" s="81" t="s">
        <v>891</v>
      </c>
      <c r="GY23" s="81" t="s">
        <v>400</v>
      </c>
      <c r="GZ23" s="82"/>
      <c r="HA23" s="81">
        <v>2005</v>
      </c>
      <c r="HB23" s="81" t="s">
        <v>399</v>
      </c>
      <c r="HC23" s="81" t="s">
        <v>399</v>
      </c>
      <c r="HD23" s="81" t="s">
        <v>395</v>
      </c>
      <c r="HE23" s="81" t="s">
        <v>399</v>
      </c>
      <c r="HF23" s="937" t="s">
        <v>400</v>
      </c>
      <c r="HG23" s="90"/>
      <c r="HH23" s="947" t="s">
        <v>395</v>
      </c>
      <c r="HI23" s="84"/>
      <c r="HJ23" s="83" t="s">
        <v>399</v>
      </c>
      <c r="HK23" s="83" t="s">
        <v>399</v>
      </c>
      <c r="HL23" s="83" t="s">
        <v>395</v>
      </c>
      <c r="HM23" s="83" t="s">
        <v>395</v>
      </c>
      <c r="HN23" s="83" t="s">
        <v>399</v>
      </c>
      <c r="HO23" s="83" t="s">
        <v>399</v>
      </c>
      <c r="HP23" s="83" t="s">
        <v>395</v>
      </c>
      <c r="HQ23" s="83" t="s">
        <v>395</v>
      </c>
      <c r="HR23" s="83" t="s">
        <v>406</v>
      </c>
      <c r="HS23" s="83" t="s">
        <v>831</v>
      </c>
      <c r="HT23" s="83" t="s">
        <v>892</v>
      </c>
      <c r="HU23" s="84"/>
      <c r="HV23" s="83" t="s">
        <v>395</v>
      </c>
      <c r="HW23" s="83" t="s">
        <v>399</v>
      </c>
      <c r="HX23" s="88" t="s">
        <v>893</v>
      </c>
      <c r="HY23" s="762" t="s">
        <v>280</v>
      </c>
    </row>
    <row r="24" spans="1:233" ht="39.950000000000003" customHeight="1">
      <c r="A24" s="961" t="s">
        <v>296</v>
      </c>
      <c r="B24" s="85"/>
      <c r="C24" s="72" t="s">
        <v>395</v>
      </c>
      <c r="D24" s="72" t="s">
        <v>894</v>
      </c>
      <c r="E24" s="107"/>
      <c r="F24" s="72" t="s">
        <v>395</v>
      </c>
      <c r="G24" s="72" t="s">
        <v>775</v>
      </c>
      <c r="H24" s="72" t="s">
        <v>395</v>
      </c>
      <c r="I24" s="72" t="s">
        <v>895</v>
      </c>
      <c r="J24" s="72" t="s">
        <v>395</v>
      </c>
      <c r="K24" s="72" t="s">
        <v>896</v>
      </c>
      <c r="L24" s="72" t="s">
        <v>395</v>
      </c>
      <c r="M24" s="72" t="s">
        <v>479</v>
      </c>
      <c r="N24" s="72" t="s">
        <v>395</v>
      </c>
      <c r="O24" s="72" t="s">
        <v>665</v>
      </c>
      <c r="P24" s="72" t="s">
        <v>395</v>
      </c>
      <c r="Q24" s="72" t="s">
        <v>897</v>
      </c>
      <c r="R24" s="72" t="s">
        <v>395</v>
      </c>
      <c r="S24" s="72" t="s">
        <v>898</v>
      </c>
      <c r="T24" s="72" t="s">
        <v>395</v>
      </c>
      <c r="U24" s="72" t="s">
        <v>899</v>
      </c>
      <c r="V24" s="72" t="s">
        <v>400</v>
      </c>
      <c r="W24" s="72" t="s">
        <v>400</v>
      </c>
      <c r="X24" s="72" t="s">
        <v>635</v>
      </c>
      <c r="Y24" s="72" t="s">
        <v>395</v>
      </c>
      <c r="Z24" s="72" t="s">
        <v>395</v>
      </c>
      <c r="AA24" s="72" t="s">
        <v>900</v>
      </c>
      <c r="AB24" s="903" t="s">
        <v>901</v>
      </c>
      <c r="AC24" s="86"/>
      <c r="AD24" s="73" t="s">
        <v>481</v>
      </c>
      <c r="AE24" s="73" t="s">
        <v>482</v>
      </c>
      <c r="AF24" s="371">
        <v>1254669</v>
      </c>
      <c r="AG24" s="963" t="s">
        <v>902</v>
      </c>
      <c r="AH24" s="109" t="s">
        <v>903</v>
      </c>
      <c r="AI24" s="109" t="s">
        <v>395</v>
      </c>
      <c r="AJ24" s="74" t="s">
        <v>395</v>
      </c>
      <c r="AK24" s="74">
        <v>10000</v>
      </c>
      <c r="AL24" s="73" t="s">
        <v>485</v>
      </c>
      <c r="AM24" s="73" t="s">
        <v>699</v>
      </c>
      <c r="AN24" s="73" t="s">
        <v>904</v>
      </c>
      <c r="AO24" s="74">
        <v>0</v>
      </c>
      <c r="AP24" s="73" t="s">
        <v>485</v>
      </c>
      <c r="AQ24" s="73" t="s">
        <v>400</v>
      </c>
      <c r="AR24" s="73" t="s">
        <v>400</v>
      </c>
      <c r="AS24" s="74">
        <v>10000</v>
      </c>
      <c r="AT24" s="73" t="s">
        <v>400</v>
      </c>
      <c r="AU24" s="73" t="s">
        <v>399</v>
      </c>
      <c r="AV24" s="73" t="s">
        <v>399</v>
      </c>
      <c r="AW24" s="73" t="s">
        <v>406</v>
      </c>
      <c r="AX24" s="74">
        <v>0</v>
      </c>
      <c r="AY24" s="74" t="s">
        <v>485</v>
      </c>
      <c r="AZ24" s="74" t="s">
        <v>905</v>
      </c>
      <c r="BA24" s="73" t="s">
        <v>906</v>
      </c>
      <c r="BB24" s="73" t="s">
        <v>399</v>
      </c>
      <c r="BC24" s="74" t="s">
        <v>406</v>
      </c>
      <c r="BD24" s="74">
        <v>0</v>
      </c>
      <c r="BE24" s="74" t="s">
        <v>485</v>
      </c>
      <c r="BF24" s="74" t="s">
        <v>907</v>
      </c>
      <c r="BG24" s="73" t="s">
        <v>400</v>
      </c>
      <c r="BH24" s="763">
        <v>0</v>
      </c>
      <c r="BI24" s="73" t="s">
        <v>400</v>
      </c>
      <c r="BJ24" s="75"/>
      <c r="BK24" s="73" t="s">
        <v>395</v>
      </c>
      <c r="BL24" s="74" t="s">
        <v>759</v>
      </c>
      <c r="BM24" s="74">
        <v>466594</v>
      </c>
      <c r="BN24" s="74" t="s">
        <v>445</v>
      </c>
      <c r="BO24" s="74" t="s">
        <v>808</v>
      </c>
      <c r="BP24" s="73" t="s">
        <v>908</v>
      </c>
      <c r="BQ24" s="73" t="s">
        <v>399</v>
      </c>
      <c r="BR24" s="74">
        <v>0</v>
      </c>
      <c r="BS24" s="74" t="s">
        <v>445</v>
      </c>
      <c r="BT24" s="89" t="s">
        <v>400</v>
      </c>
      <c r="BU24" s="74" t="s">
        <v>400</v>
      </c>
      <c r="BV24" s="73" t="s">
        <v>399</v>
      </c>
      <c r="BW24" s="74">
        <v>0</v>
      </c>
      <c r="BX24" s="73" t="s">
        <v>445</v>
      </c>
      <c r="BY24" s="74" t="s">
        <v>400</v>
      </c>
      <c r="BZ24" s="74" t="s">
        <v>400</v>
      </c>
      <c r="CA24" s="763">
        <v>466594</v>
      </c>
      <c r="CB24" s="74" t="s">
        <v>400</v>
      </c>
      <c r="CC24" s="76">
        <v>0</v>
      </c>
      <c r="CD24" s="73"/>
      <c r="CE24" s="76" t="s">
        <v>406</v>
      </c>
      <c r="CF24" s="847" t="s">
        <v>909</v>
      </c>
      <c r="CG24" s="76">
        <v>0.37188613092377354</v>
      </c>
      <c r="CH24" s="847" t="s">
        <v>910</v>
      </c>
      <c r="CI24" s="73" t="s">
        <v>395</v>
      </c>
      <c r="CJ24" s="847" t="s">
        <v>911</v>
      </c>
      <c r="CK24" s="73" t="s">
        <v>406</v>
      </c>
      <c r="CL24" s="73" t="s">
        <v>406</v>
      </c>
      <c r="CM24" s="73" t="s">
        <v>406</v>
      </c>
      <c r="CN24" s="909" t="s">
        <v>912</v>
      </c>
      <c r="CO24" s="106"/>
      <c r="CP24" s="77"/>
      <c r="CQ24" s="78" t="s">
        <v>395</v>
      </c>
      <c r="CR24" s="78" t="s">
        <v>395</v>
      </c>
      <c r="CS24" s="78" t="s">
        <v>395</v>
      </c>
      <c r="CT24" s="78" t="s">
        <v>395</v>
      </c>
      <c r="CU24" s="78" t="s">
        <v>395</v>
      </c>
      <c r="CV24" s="78" t="s">
        <v>395</v>
      </c>
      <c r="CW24" s="78" t="s">
        <v>395</v>
      </c>
      <c r="CX24" s="78" t="s">
        <v>395</v>
      </c>
      <c r="CY24" s="78" t="s">
        <v>399</v>
      </c>
      <c r="CZ24" s="78" t="s">
        <v>395</v>
      </c>
      <c r="DA24" s="78" t="s">
        <v>399</v>
      </c>
      <c r="DB24" s="78" t="s">
        <v>399</v>
      </c>
      <c r="DC24" s="77"/>
      <c r="DD24" s="78" t="s">
        <v>395</v>
      </c>
      <c r="DE24" s="78" t="s">
        <v>395</v>
      </c>
      <c r="DF24" s="78" t="s">
        <v>395</v>
      </c>
      <c r="DG24" s="78" t="s">
        <v>395</v>
      </c>
      <c r="DH24" s="78" t="s">
        <v>395</v>
      </c>
      <c r="DI24" s="78" t="s">
        <v>395</v>
      </c>
      <c r="DJ24" s="78" t="s">
        <v>395</v>
      </c>
      <c r="DK24" s="78" t="s">
        <v>395</v>
      </c>
      <c r="DL24" s="78" t="s">
        <v>399</v>
      </c>
      <c r="DM24" s="78" t="s">
        <v>395</v>
      </c>
      <c r="DN24" s="78" t="s">
        <v>395</v>
      </c>
      <c r="DO24" s="78" t="s">
        <v>399</v>
      </c>
      <c r="DP24" s="79"/>
      <c r="DQ24" s="78" t="s">
        <v>395</v>
      </c>
      <c r="DR24" s="78" t="s">
        <v>395</v>
      </c>
      <c r="DS24" s="78" t="s">
        <v>395</v>
      </c>
      <c r="DT24" s="78" t="s">
        <v>395</v>
      </c>
      <c r="DU24" s="78" t="s">
        <v>395</v>
      </c>
      <c r="DV24" s="78" t="s">
        <v>395</v>
      </c>
      <c r="DW24" s="78" t="s">
        <v>395</v>
      </c>
      <c r="DX24" s="78" t="s">
        <v>395</v>
      </c>
      <c r="DY24" s="78" t="s">
        <v>399</v>
      </c>
      <c r="DZ24" s="78" t="s">
        <v>395</v>
      </c>
      <c r="EA24" s="78" t="s">
        <v>395</v>
      </c>
      <c r="EB24" s="78" t="s">
        <v>399</v>
      </c>
      <c r="EC24" s="79"/>
      <c r="ED24" s="78" t="s">
        <v>399</v>
      </c>
      <c r="EE24" s="78" t="s">
        <v>399</v>
      </c>
      <c r="EF24" s="78" t="s">
        <v>399</v>
      </c>
      <c r="EG24" s="78" t="s">
        <v>399</v>
      </c>
      <c r="EH24" s="78" t="s">
        <v>399</v>
      </c>
      <c r="EI24" s="78" t="s">
        <v>395</v>
      </c>
      <c r="EJ24" s="78" t="s">
        <v>399</v>
      </c>
      <c r="EK24" s="78" t="s">
        <v>399</v>
      </c>
      <c r="EL24" s="78" t="s">
        <v>399</v>
      </c>
      <c r="EM24" s="78" t="s">
        <v>399</v>
      </c>
      <c r="EN24" s="78" t="s">
        <v>399</v>
      </c>
      <c r="EO24" s="78" t="s">
        <v>399</v>
      </c>
      <c r="EP24" s="920" t="s">
        <v>913</v>
      </c>
      <c r="EQ24" s="80"/>
      <c r="ER24" s="81" t="s">
        <v>395</v>
      </c>
      <c r="ES24" s="81" t="s">
        <v>525</v>
      </c>
      <c r="ET24" s="81" t="s">
        <v>914</v>
      </c>
      <c r="EU24" s="81" t="s">
        <v>395</v>
      </c>
      <c r="EV24" s="81" t="s">
        <v>395</v>
      </c>
      <c r="EW24" s="81" t="s">
        <v>399</v>
      </c>
      <c r="EX24" s="81" t="s">
        <v>406</v>
      </c>
      <c r="EY24" s="81" t="s">
        <v>406</v>
      </c>
      <c r="EZ24" s="81" t="s">
        <v>395</v>
      </c>
      <c r="FA24" s="81" t="s">
        <v>915</v>
      </c>
      <c r="FB24" s="81" t="s">
        <v>395</v>
      </c>
      <c r="FC24" s="81" t="s">
        <v>916</v>
      </c>
      <c r="FD24" s="276"/>
      <c r="FE24" s="81" t="s">
        <v>414</v>
      </c>
      <c r="FF24" s="81" t="s">
        <v>453</v>
      </c>
      <c r="FG24" s="81" t="s">
        <v>414</v>
      </c>
      <c r="FH24" s="81" t="s">
        <v>453</v>
      </c>
      <c r="FI24" s="81" t="s">
        <v>527</v>
      </c>
      <c r="FJ24" s="81" t="s">
        <v>406</v>
      </c>
      <c r="FK24" s="81" t="s">
        <v>527</v>
      </c>
      <c r="FL24" s="81" t="s">
        <v>406</v>
      </c>
      <c r="FM24" s="81" t="s">
        <v>414</v>
      </c>
      <c r="FN24" s="81" t="s">
        <v>453</v>
      </c>
      <c r="FO24" s="81" t="s">
        <v>527</v>
      </c>
      <c r="FP24" s="81" t="s">
        <v>453</v>
      </c>
      <c r="FQ24" s="81" t="s">
        <v>415</v>
      </c>
      <c r="FR24" s="81" t="s">
        <v>415</v>
      </c>
      <c r="FS24" s="81" t="s">
        <v>527</v>
      </c>
      <c r="FT24" s="81" t="s">
        <v>406</v>
      </c>
      <c r="FU24" s="81" t="s">
        <v>400</v>
      </c>
      <c r="FV24" s="87"/>
      <c r="FW24" s="81" t="s">
        <v>399</v>
      </c>
      <c r="FX24" s="81" t="s">
        <v>400</v>
      </c>
      <c r="FY24" s="81" t="s">
        <v>400</v>
      </c>
      <c r="FZ24" s="81" t="s">
        <v>399</v>
      </c>
      <c r="GA24" s="81" t="s">
        <v>400</v>
      </c>
      <c r="GB24" s="81" t="s">
        <v>400</v>
      </c>
      <c r="GC24" s="81" t="s">
        <v>399</v>
      </c>
      <c r="GD24" s="81" t="s">
        <v>400</v>
      </c>
      <c r="GE24" s="81" t="s">
        <v>400</v>
      </c>
      <c r="GF24" s="82"/>
      <c r="GG24" s="81" t="s">
        <v>399</v>
      </c>
      <c r="GH24" s="81" t="s">
        <v>399</v>
      </c>
      <c r="GI24" s="81" t="s">
        <v>406</v>
      </c>
      <c r="GJ24" s="81" t="s">
        <v>406</v>
      </c>
      <c r="GK24" s="82"/>
      <c r="GL24" s="81" t="s">
        <v>395</v>
      </c>
      <c r="GM24" s="81" t="s">
        <v>395</v>
      </c>
      <c r="GN24" s="81" t="s">
        <v>395</v>
      </c>
      <c r="GO24" s="81" t="s">
        <v>399</v>
      </c>
      <c r="GP24" s="81" t="s">
        <v>395</v>
      </c>
      <c r="GQ24" s="81" t="s">
        <v>395</v>
      </c>
      <c r="GR24" s="81" t="s">
        <v>395</v>
      </c>
      <c r="GS24" s="81" t="s">
        <v>395</v>
      </c>
      <c r="GT24" s="81" t="s">
        <v>399</v>
      </c>
      <c r="GU24" s="81" t="s">
        <v>395</v>
      </c>
      <c r="GV24" s="81" t="s">
        <v>917</v>
      </c>
      <c r="GW24" s="81" t="s">
        <v>918</v>
      </c>
      <c r="GX24" s="81" t="s">
        <v>919</v>
      </c>
      <c r="GY24" s="81" t="s">
        <v>400</v>
      </c>
      <c r="GZ24" s="82"/>
      <c r="HA24" s="81">
        <v>2008</v>
      </c>
      <c r="HB24" s="81" t="s">
        <v>399</v>
      </c>
      <c r="HC24" s="81" t="s">
        <v>399</v>
      </c>
      <c r="HD24" s="81" t="s">
        <v>395</v>
      </c>
      <c r="HE24" s="81" t="s">
        <v>399</v>
      </c>
      <c r="HF24" s="937" t="s">
        <v>400</v>
      </c>
      <c r="HG24" s="90"/>
      <c r="HH24" s="947" t="s">
        <v>395</v>
      </c>
      <c r="HI24" s="84"/>
      <c r="HJ24" s="83" t="s">
        <v>399</v>
      </c>
      <c r="HK24" s="83" t="s">
        <v>399</v>
      </c>
      <c r="HL24" s="83" t="s">
        <v>399</v>
      </c>
      <c r="HM24" s="83" t="s">
        <v>399</v>
      </c>
      <c r="HN24" s="83" t="s">
        <v>399</v>
      </c>
      <c r="HO24" s="83" t="s">
        <v>399</v>
      </c>
      <c r="HP24" s="83" t="s">
        <v>395</v>
      </c>
      <c r="HQ24" s="83" t="s">
        <v>395</v>
      </c>
      <c r="HR24" s="83" t="s">
        <v>399</v>
      </c>
      <c r="HS24" s="83" t="s">
        <v>445</v>
      </c>
      <c r="HT24" s="83" t="s">
        <v>920</v>
      </c>
      <c r="HU24" s="84"/>
      <c r="HV24" s="83" t="s">
        <v>395</v>
      </c>
      <c r="HW24" s="83" t="s">
        <v>399</v>
      </c>
      <c r="HX24" s="88" t="s">
        <v>921</v>
      </c>
      <c r="HY24" s="762" t="s">
        <v>280</v>
      </c>
    </row>
    <row r="25" spans="1:233" ht="39.950000000000003" customHeight="1">
      <c r="A25" s="961" t="s">
        <v>297</v>
      </c>
      <c r="B25" s="85"/>
      <c r="C25" s="72" t="s">
        <v>395</v>
      </c>
      <c r="D25" s="72" t="s">
        <v>922</v>
      </c>
      <c r="E25" s="107"/>
      <c r="F25" s="72" t="s">
        <v>395</v>
      </c>
      <c r="G25" s="72" t="s">
        <v>775</v>
      </c>
      <c r="H25" s="72" t="s">
        <v>395</v>
      </c>
      <c r="I25" s="72" t="s">
        <v>923</v>
      </c>
      <c r="J25" s="72" t="s">
        <v>399</v>
      </c>
      <c r="K25" s="72" t="s">
        <v>400</v>
      </c>
      <c r="L25" s="72" t="s">
        <v>395</v>
      </c>
      <c r="M25" s="72" t="s">
        <v>924</v>
      </c>
      <c r="N25" s="72" t="s">
        <v>395</v>
      </c>
      <c r="O25" s="72" t="s">
        <v>401</v>
      </c>
      <c r="P25" s="72" t="s">
        <v>395</v>
      </c>
      <c r="Q25" s="72" t="s">
        <v>925</v>
      </c>
      <c r="R25" s="72" t="s">
        <v>395</v>
      </c>
      <c r="S25" s="72" t="s">
        <v>926</v>
      </c>
      <c r="T25" s="72" t="s">
        <v>395</v>
      </c>
      <c r="U25" s="72" t="s">
        <v>749</v>
      </c>
      <c r="V25" s="72" t="s">
        <v>395</v>
      </c>
      <c r="W25" s="72" t="s">
        <v>927</v>
      </c>
      <c r="X25" s="72" t="s">
        <v>405</v>
      </c>
      <c r="Y25" s="72" t="s">
        <v>395</v>
      </c>
      <c r="Z25" s="72" t="s">
        <v>395</v>
      </c>
      <c r="AA25" s="72" t="s">
        <v>928</v>
      </c>
      <c r="AB25" s="903" t="s">
        <v>541</v>
      </c>
      <c r="AC25" s="86"/>
      <c r="AD25" s="73" t="s">
        <v>430</v>
      </c>
      <c r="AE25" s="73" t="s">
        <v>431</v>
      </c>
      <c r="AF25" s="371">
        <v>5232246.4000000004</v>
      </c>
      <c r="AG25" s="963" t="s">
        <v>445</v>
      </c>
      <c r="AH25" s="109" t="s">
        <v>929</v>
      </c>
      <c r="AI25" s="109" t="s">
        <v>395</v>
      </c>
      <c r="AJ25" s="74" t="s">
        <v>395</v>
      </c>
      <c r="AK25" s="74">
        <v>47315</v>
      </c>
      <c r="AL25" s="847" t="s">
        <v>445</v>
      </c>
      <c r="AM25" s="73" t="s">
        <v>930</v>
      </c>
      <c r="AN25" s="73" t="s">
        <v>400</v>
      </c>
      <c r="AO25" s="74">
        <v>5184931.4000000004</v>
      </c>
      <c r="AP25" s="847" t="s">
        <v>445</v>
      </c>
      <c r="AQ25" s="73" t="s">
        <v>930</v>
      </c>
      <c r="AR25" s="73" t="s">
        <v>400</v>
      </c>
      <c r="AS25" s="74">
        <v>5232246.4000000004</v>
      </c>
      <c r="AT25" s="73" t="s">
        <v>400</v>
      </c>
      <c r="AU25" s="73" t="s">
        <v>395</v>
      </c>
      <c r="AV25" s="73" t="s">
        <v>395</v>
      </c>
      <c r="AW25" s="73" t="s">
        <v>568</v>
      </c>
      <c r="AX25" s="74">
        <v>47315</v>
      </c>
      <c r="AY25" s="964" t="s">
        <v>445</v>
      </c>
      <c r="AZ25" s="74" t="s">
        <v>930</v>
      </c>
      <c r="BA25" s="73" t="s">
        <v>400</v>
      </c>
      <c r="BB25" s="73" t="s">
        <v>395</v>
      </c>
      <c r="BC25" s="74" t="s">
        <v>401</v>
      </c>
      <c r="BD25" s="74">
        <v>1374680</v>
      </c>
      <c r="BE25" s="964" t="s">
        <v>445</v>
      </c>
      <c r="BF25" s="74" t="s">
        <v>930</v>
      </c>
      <c r="BG25" s="73" t="s">
        <v>400</v>
      </c>
      <c r="BH25" s="763">
        <v>1421995</v>
      </c>
      <c r="BI25" s="73" t="s">
        <v>400</v>
      </c>
      <c r="BJ25" s="75"/>
      <c r="BK25" s="73" t="s">
        <v>395</v>
      </c>
      <c r="BL25" s="74" t="s">
        <v>401</v>
      </c>
      <c r="BM25" s="74">
        <v>4080904</v>
      </c>
      <c r="BN25" s="964" t="s">
        <v>445</v>
      </c>
      <c r="BO25" s="74" t="s">
        <v>647</v>
      </c>
      <c r="BP25" s="73" t="s">
        <v>931</v>
      </c>
      <c r="BQ25" s="73" t="s">
        <v>405</v>
      </c>
      <c r="BR25" s="74" t="s">
        <v>400</v>
      </c>
      <c r="BS25" s="964" t="s">
        <v>445</v>
      </c>
      <c r="BT25" s="89" t="s">
        <v>400</v>
      </c>
      <c r="BU25" s="74" t="s">
        <v>400</v>
      </c>
      <c r="BV25" s="73" t="s">
        <v>405</v>
      </c>
      <c r="BW25" s="74" t="s">
        <v>400</v>
      </c>
      <c r="BX25" s="847" t="s">
        <v>445</v>
      </c>
      <c r="BY25" s="74" t="s">
        <v>400</v>
      </c>
      <c r="BZ25" s="74" t="s">
        <v>400</v>
      </c>
      <c r="CA25" s="763">
        <v>4080904</v>
      </c>
      <c r="CB25" s="74" t="s">
        <v>400</v>
      </c>
      <c r="CC25" s="76">
        <v>0.25840834076729374</v>
      </c>
      <c r="CD25" s="73"/>
      <c r="CE25" s="76">
        <v>3.3273675364540664E-2</v>
      </c>
      <c r="CF25" s="73"/>
      <c r="CG25" s="76">
        <v>1.0517278008925572</v>
      </c>
      <c r="CH25" s="73"/>
      <c r="CI25" s="73" t="s">
        <v>400</v>
      </c>
      <c r="CJ25" s="73"/>
      <c r="CK25" s="73" t="s">
        <v>491</v>
      </c>
      <c r="CL25" s="73" t="s">
        <v>926</v>
      </c>
      <c r="CM25" s="73" t="s">
        <v>395</v>
      </c>
      <c r="CN25" s="909" t="s">
        <v>932</v>
      </c>
      <c r="CO25" s="106"/>
      <c r="CP25" s="77"/>
      <c r="CQ25" s="78" t="s">
        <v>395</v>
      </c>
      <c r="CR25" s="78" t="s">
        <v>395</v>
      </c>
      <c r="CS25" s="78" t="s">
        <v>395</v>
      </c>
      <c r="CT25" s="78" t="s">
        <v>405</v>
      </c>
      <c r="CU25" s="78" t="s">
        <v>405</v>
      </c>
      <c r="CV25" s="78" t="s">
        <v>395</v>
      </c>
      <c r="CW25" s="78" t="s">
        <v>405</v>
      </c>
      <c r="CX25" s="78" t="s">
        <v>395</v>
      </c>
      <c r="CY25" s="78" t="s">
        <v>406</v>
      </c>
      <c r="CZ25" s="78" t="s">
        <v>406</v>
      </c>
      <c r="DA25" s="78" t="s">
        <v>405</v>
      </c>
      <c r="DB25" s="78" t="s">
        <v>400</v>
      </c>
      <c r="DC25" s="77"/>
      <c r="DD25" s="78" t="s">
        <v>395</v>
      </c>
      <c r="DE25" s="78" t="s">
        <v>395</v>
      </c>
      <c r="DF25" s="78" t="s">
        <v>395</v>
      </c>
      <c r="DG25" s="78" t="s">
        <v>395</v>
      </c>
      <c r="DH25" s="78" t="s">
        <v>395</v>
      </c>
      <c r="DI25" s="78" t="s">
        <v>395</v>
      </c>
      <c r="DJ25" s="78" t="s">
        <v>399</v>
      </c>
      <c r="DK25" s="78" t="s">
        <v>395</v>
      </c>
      <c r="DL25" s="78" t="s">
        <v>395</v>
      </c>
      <c r="DM25" s="78" t="s">
        <v>395</v>
      </c>
      <c r="DN25" s="78" t="s">
        <v>395</v>
      </c>
      <c r="DO25" s="78" t="s">
        <v>400</v>
      </c>
      <c r="DP25" s="79"/>
      <c r="DQ25" s="78" t="s">
        <v>395</v>
      </c>
      <c r="DR25" s="78" t="s">
        <v>395</v>
      </c>
      <c r="DS25" s="78" t="s">
        <v>395</v>
      </c>
      <c r="DT25" s="78" t="s">
        <v>395</v>
      </c>
      <c r="DU25" s="78" t="s">
        <v>395</v>
      </c>
      <c r="DV25" s="78" t="s">
        <v>395</v>
      </c>
      <c r="DW25" s="78" t="s">
        <v>395</v>
      </c>
      <c r="DX25" s="78" t="s">
        <v>395</v>
      </c>
      <c r="DY25" s="78" t="s">
        <v>395</v>
      </c>
      <c r="DZ25" s="78" t="s">
        <v>395</v>
      </c>
      <c r="EA25" s="78" t="s">
        <v>395</v>
      </c>
      <c r="EB25" s="78" t="s">
        <v>400</v>
      </c>
      <c r="EC25" s="79"/>
      <c r="ED25" s="78" t="s">
        <v>395</v>
      </c>
      <c r="EE25" s="78" t="s">
        <v>399</v>
      </c>
      <c r="EF25" s="78" t="s">
        <v>395</v>
      </c>
      <c r="EG25" s="78" t="s">
        <v>395</v>
      </c>
      <c r="EH25" s="78" t="s">
        <v>395</v>
      </c>
      <c r="EI25" s="78" t="s">
        <v>395</v>
      </c>
      <c r="EJ25" s="78" t="s">
        <v>395</v>
      </c>
      <c r="EK25" s="78" t="s">
        <v>399</v>
      </c>
      <c r="EL25" s="78" t="s">
        <v>399</v>
      </c>
      <c r="EM25" s="78" t="s">
        <v>399</v>
      </c>
      <c r="EN25" s="78" t="s">
        <v>395</v>
      </c>
      <c r="EO25" s="78" t="s">
        <v>400</v>
      </c>
      <c r="EP25" s="920" t="s">
        <v>933</v>
      </c>
      <c r="EQ25" s="80"/>
      <c r="ER25" s="81" t="s">
        <v>395</v>
      </c>
      <c r="ES25" s="81" t="s">
        <v>934</v>
      </c>
      <c r="ET25" s="81" t="s">
        <v>914</v>
      </c>
      <c r="EU25" s="81" t="s">
        <v>395</v>
      </c>
      <c r="EV25" s="81" t="s">
        <v>395</v>
      </c>
      <c r="EW25" s="81" t="s">
        <v>395</v>
      </c>
      <c r="EX25" s="81" t="s">
        <v>935</v>
      </c>
      <c r="EY25" s="81" t="s">
        <v>936</v>
      </c>
      <c r="EZ25" s="81" t="s">
        <v>395</v>
      </c>
      <c r="FA25" s="81" t="s">
        <v>937</v>
      </c>
      <c r="FB25" s="81" t="s">
        <v>395</v>
      </c>
      <c r="FC25" s="81" t="s">
        <v>938</v>
      </c>
      <c r="FD25" s="276"/>
      <c r="FE25" s="81" t="s">
        <v>414</v>
      </c>
      <c r="FF25" s="81" t="s">
        <v>414</v>
      </c>
      <c r="FG25" s="81" t="s">
        <v>414</v>
      </c>
      <c r="FH25" s="81" t="s">
        <v>414</v>
      </c>
      <c r="FI25" s="81" t="s">
        <v>527</v>
      </c>
      <c r="FJ25" s="81" t="s">
        <v>527</v>
      </c>
      <c r="FK25" s="81" t="s">
        <v>453</v>
      </c>
      <c r="FL25" s="81" t="s">
        <v>527</v>
      </c>
      <c r="FM25" s="81" t="s">
        <v>414</v>
      </c>
      <c r="FN25" s="81" t="s">
        <v>414</v>
      </c>
      <c r="FO25" s="81" t="s">
        <v>527</v>
      </c>
      <c r="FP25" s="81" t="s">
        <v>527</v>
      </c>
      <c r="FQ25" s="81" t="s">
        <v>415</v>
      </c>
      <c r="FR25" s="81" t="s">
        <v>415</v>
      </c>
      <c r="FS25" s="81" t="s">
        <v>414</v>
      </c>
      <c r="FT25" s="81" t="s">
        <v>414</v>
      </c>
      <c r="FU25" s="81" t="s">
        <v>400</v>
      </c>
      <c r="FV25" s="87"/>
      <c r="FW25" s="81" t="s">
        <v>399</v>
      </c>
      <c r="FX25" s="81" t="s">
        <v>400</v>
      </c>
      <c r="FY25" s="81" t="s">
        <v>400</v>
      </c>
      <c r="FZ25" s="81" t="s">
        <v>399</v>
      </c>
      <c r="GA25" s="81" t="s">
        <v>400</v>
      </c>
      <c r="GB25" s="81" t="s">
        <v>400</v>
      </c>
      <c r="GC25" s="81" t="s">
        <v>399</v>
      </c>
      <c r="GD25" s="81" t="s">
        <v>400</v>
      </c>
      <c r="GE25" s="81" t="s">
        <v>400</v>
      </c>
      <c r="GF25" s="82"/>
      <c r="GG25" s="81" t="s">
        <v>399</v>
      </c>
      <c r="GH25" s="81" t="s">
        <v>399</v>
      </c>
      <c r="GI25" s="81" t="s">
        <v>406</v>
      </c>
      <c r="GJ25" s="81" t="s">
        <v>406</v>
      </c>
      <c r="GK25" s="82"/>
      <c r="GL25" s="81" t="s">
        <v>395</v>
      </c>
      <c r="GM25" s="81" t="s">
        <v>395</v>
      </c>
      <c r="GN25" s="81" t="s">
        <v>395</v>
      </c>
      <c r="GO25" s="81" t="s">
        <v>395</v>
      </c>
      <c r="GP25" s="81" t="s">
        <v>395</v>
      </c>
      <c r="GQ25" s="81" t="s">
        <v>395</v>
      </c>
      <c r="GR25" s="81" t="s">
        <v>395</v>
      </c>
      <c r="GS25" s="81" t="s">
        <v>395</v>
      </c>
      <c r="GT25" s="81" t="s">
        <v>399</v>
      </c>
      <c r="GU25" s="81" t="s">
        <v>399</v>
      </c>
      <c r="GV25" s="81" t="s">
        <v>406</v>
      </c>
      <c r="GW25" s="81">
        <v>2012</v>
      </c>
      <c r="GX25" s="81" t="s">
        <v>939</v>
      </c>
      <c r="GY25" s="81" t="s">
        <v>940</v>
      </c>
      <c r="GZ25" s="82"/>
      <c r="HA25" s="81">
        <v>2007</v>
      </c>
      <c r="HB25" s="81" t="s">
        <v>395</v>
      </c>
      <c r="HC25" s="81" t="s">
        <v>395</v>
      </c>
      <c r="HD25" s="81" t="s">
        <v>395</v>
      </c>
      <c r="HE25" s="81" t="s">
        <v>399</v>
      </c>
      <c r="HF25" s="937" t="s">
        <v>400</v>
      </c>
      <c r="HG25" s="90"/>
      <c r="HH25" s="947" t="s">
        <v>395</v>
      </c>
      <c r="HI25" s="84"/>
      <c r="HJ25" s="83" t="s">
        <v>399</v>
      </c>
      <c r="HK25" s="83" t="s">
        <v>399</v>
      </c>
      <c r="HL25" s="83" t="s">
        <v>395</v>
      </c>
      <c r="HM25" s="83" t="s">
        <v>399</v>
      </c>
      <c r="HN25" s="83" t="s">
        <v>399</v>
      </c>
      <c r="HO25" s="83" t="s">
        <v>405</v>
      </c>
      <c r="HP25" s="83" t="s">
        <v>406</v>
      </c>
      <c r="HQ25" s="83" t="s">
        <v>399</v>
      </c>
      <c r="HR25" s="83" t="s">
        <v>406</v>
      </c>
      <c r="HS25" s="83" t="s">
        <v>445</v>
      </c>
      <c r="HT25" s="83" t="s">
        <v>941</v>
      </c>
      <c r="HU25" s="84"/>
      <c r="HV25" s="83" t="s">
        <v>395</v>
      </c>
      <c r="HW25" s="83" t="s">
        <v>399</v>
      </c>
      <c r="HX25" s="88" t="s">
        <v>942</v>
      </c>
      <c r="HY25" s="816" t="s">
        <v>280</v>
      </c>
    </row>
    <row r="26" spans="1:233" ht="39.950000000000003" customHeight="1">
      <c r="A26" s="961" t="s">
        <v>298</v>
      </c>
      <c r="B26" s="85"/>
      <c r="C26" s="72" t="s">
        <v>395</v>
      </c>
      <c r="D26" s="72" t="s">
        <v>943</v>
      </c>
      <c r="E26" s="107"/>
      <c r="F26" s="72" t="s">
        <v>395</v>
      </c>
      <c r="G26" s="72" t="s">
        <v>944</v>
      </c>
      <c r="H26" s="72" t="s">
        <v>395</v>
      </c>
      <c r="I26" s="72" t="s">
        <v>945</v>
      </c>
      <c r="J26" s="72" t="s">
        <v>395</v>
      </c>
      <c r="K26" s="72" t="s">
        <v>946</v>
      </c>
      <c r="L26" s="72" t="s">
        <v>395</v>
      </c>
      <c r="M26" s="72" t="s">
        <v>947</v>
      </c>
      <c r="N26" s="72" t="s">
        <v>395</v>
      </c>
      <c r="O26" s="72" t="s">
        <v>777</v>
      </c>
      <c r="P26" s="72" t="s">
        <v>395</v>
      </c>
      <c r="Q26" s="72" t="s">
        <v>948</v>
      </c>
      <c r="R26" s="72" t="s">
        <v>395</v>
      </c>
      <c r="S26" s="72" t="s">
        <v>949</v>
      </c>
      <c r="T26" s="72" t="s">
        <v>395</v>
      </c>
      <c r="U26" s="72" t="s">
        <v>950</v>
      </c>
      <c r="V26" s="72" t="s">
        <v>395</v>
      </c>
      <c r="W26" s="72" t="s">
        <v>951</v>
      </c>
      <c r="X26" s="72" t="s">
        <v>478</v>
      </c>
      <c r="Y26" s="72" t="s">
        <v>399</v>
      </c>
      <c r="Z26" s="72" t="s">
        <v>399</v>
      </c>
      <c r="AA26" s="72" t="s">
        <v>406</v>
      </c>
      <c r="AB26" s="903" t="s">
        <v>406</v>
      </c>
      <c r="AC26" s="86"/>
      <c r="AD26" s="73" t="s">
        <v>481</v>
      </c>
      <c r="AE26" s="73" t="s">
        <v>482</v>
      </c>
      <c r="AF26" s="371">
        <v>4004852</v>
      </c>
      <c r="AG26" s="963" t="s">
        <v>485</v>
      </c>
      <c r="AH26" s="109" t="s">
        <v>952</v>
      </c>
      <c r="AI26" s="109" t="s">
        <v>399</v>
      </c>
      <c r="AJ26" s="74" t="s">
        <v>399</v>
      </c>
      <c r="AK26" s="74">
        <v>0</v>
      </c>
      <c r="AL26" s="847" t="s">
        <v>485</v>
      </c>
      <c r="AM26" s="73" t="s">
        <v>400</v>
      </c>
      <c r="AN26" s="73" t="s">
        <v>400</v>
      </c>
      <c r="AO26" s="74">
        <v>0</v>
      </c>
      <c r="AP26" s="847" t="s">
        <v>485</v>
      </c>
      <c r="AQ26" s="73" t="s">
        <v>400</v>
      </c>
      <c r="AR26" s="73" t="s">
        <v>400</v>
      </c>
      <c r="AS26" s="74">
        <v>0</v>
      </c>
      <c r="AT26" s="73" t="s">
        <v>400</v>
      </c>
      <c r="AU26" s="73" t="s">
        <v>399</v>
      </c>
      <c r="AV26" s="73" t="s">
        <v>399</v>
      </c>
      <c r="AW26" s="73" t="s">
        <v>406</v>
      </c>
      <c r="AX26" s="74">
        <v>0</v>
      </c>
      <c r="AY26" s="964" t="s">
        <v>485</v>
      </c>
      <c r="AZ26" s="74" t="s">
        <v>400</v>
      </c>
      <c r="BA26" s="73" t="s">
        <v>400</v>
      </c>
      <c r="BB26" s="73" t="s">
        <v>399</v>
      </c>
      <c r="BC26" s="74" t="s">
        <v>406</v>
      </c>
      <c r="BD26" s="74">
        <v>0</v>
      </c>
      <c r="BE26" s="964" t="s">
        <v>485</v>
      </c>
      <c r="BF26" s="74" t="s">
        <v>400</v>
      </c>
      <c r="BG26" s="73" t="s">
        <v>400</v>
      </c>
      <c r="BH26" s="763">
        <v>0</v>
      </c>
      <c r="BI26" s="73" t="s">
        <v>400</v>
      </c>
      <c r="BJ26" s="75"/>
      <c r="BK26" s="73" t="s">
        <v>395</v>
      </c>
      <c r="BL26" s="74" t="s">
        <v>759</v>
      </c>
      <c r="BM26" s="74">
        <v>4716297</v>
      </c>
      <c r="BN26" s="964" t="s">
        <v>485</v>
      </c>
      <c r="BO26" s="74" t="s">
        <v>673</v>
      </c>
      <c r="BP26" s="73" t="s">
        <v>400</v>
      </c>
      <c r="BQ26" s="73" t="s">
        <v>399</v>
      </c>
      <c r="BR26" s="74">
        <v>0</v>
      </c>
      <c r="BS26" s="964" t="s">
        <v>485</v>
      </c>
      <c r="BT26" s="89" t="s">
        <v>400</v>
      </c>
      <c r="BU26" s="74" t="s">
        <v>400</v>
      </c>
      <c r="BV26" s="73" t="s">
        <v>399</v>
      </c>
      <c r="BW26" s="74">
        <v>0</v>
      </c>
      <c r="BX26" s="847" t="s">
        <v>485</v>
      </c>
      <c r="BY26" s="74" t="s">
        <v>400</v>
      </c>
      <c r="BZ26" s="74" t="s">
        <v>400</v>
      </c>
      <c r="CA26" s="763">
        <v>4716297</v>
      </c>
      <c r="CB26" s="74" t="s">
        <v>400</v>
      </c>
      <c r="CC26" s="76">
        <v>0</v>
      </c>
      <c r="CD26" s="73"/>
      <c r="CE26" s="76" t="s">
        <v>406</v>
      </c>
      <c r="CF26" s="73"/>
      <c r="CG26" s="76">
        <v>1.1776457656862227</v>
      </c>
      <c r="CH26" s="73"/>
      <c r="CI26" s="73" t="s">
        <v>400</v>
      </c>
      <c r="CJ26" s="73"/>
      <c r="CK26" s="73" t="s">
        <v>406</v>
      </c>
      <c r="CL26" s="73" t="s">
        <v>406</v>
      </c>
      <c r="CM26" s="73" t="s">
        <v>406</v>
      </c>
      <c r="CN26" s="909" t="s">
        <v>953</v>
      </c>
      <c r="CO26" s="106"/>
      <c r="CP26" s="77"/>
      <c r="CQ26" s="78" t="s">
        <v>395</v>
      </c>
      <c r="CR26" s="78" t="s">
        <v>395</v>
      </c>
      <c r="CS26" s="78" t="s">
        <v>395</v>
      </c>
      <c r="CT26" s="78" t="s">
        <v>395</v>
      </c>
      <c r="CU26" s="78" t="s">
        <v>395</v>
      </c>
      <c r="CV26" s="78" t="s">
        <v>395</v>
      </c>
      <c r="CW26" s="78" t="s">
        <v>395</v>
      </c>
      <c r="CX26" s="78" t="s">
        <v>395</v>
      </c>
      <c r="CY26" s="78" t="s">
        <v>395</v>
      </c>
      <c r="CZ26" s="78" t="s">
        <v>395</v>
      </c>
      <c r="DA26" s="78" t="s">
        <v>399</v>
      </c>
      <c r="DB26" s="78" t="s">
        <v>400</v>
      </c>
      <c r="DC26" s="77"/>
      <c r="DD26" s="78" t="s">
        <v>395</v>
      </c>
      <c r="DE26" s="78" t="s">
        <v>395</v>
      </c>
      <c r="DF26" s="78" t="s">
        <v>395</v>
      </c>
      <c r="DG26" s="78" t="s">
        <v>395</v>
      </c>
      <c r="DH26" s="78" t="s">
        <v>395</v>
      </c>
      <c r="DI26" s="78" t="s">
        <v>395</v>
      </c>
      <c r="DJ26" s="78" t="s">
        <v>395</v>
      </c>
      <c r="DK26" s="78" t="s">
        <v>395</v>
      </c>
      <c r="DL26" s="78" t="s">
        <v>395</v>
      </c>
      <c r="DM26" s="78" t="s">
        <v>395</v>
      </c>
      <c r="DN26" s="78" t="s">
        <v>395</v>
      </c>
      <c r="DO26" s="78" t="s">
        <v>400</v>
      </c>
      <c r="DP26" s="79"/>
      <c r="DQ26" s="78" t="s">
        <v>395</v>
      </c>
      <c r="DR26" s="78" t="s">
        <v>395</v>
      </c>
      <c r="DS26" s="78" t="s">
        <v>395</v>
      </c>
      <c r="DT26" s="78" t="s">
        <v>395</v>
      </c>
      <c r="DU26" s="78" t="s">
        <v>395</v>
      </c>
      <c r="DV26" s="78" t="s">
        <v>395</v>
      </c>
      <c r="DW26" s="78" t="s">
        <v>395</v>
      </c>
      <c r="DX26" s="78" t="s">
        <v>395</v>
      </c>
      <c r="DY26" s="78" t="s">
        <v>395</v>
      </c>
      <c r="DZ26" s="78" t="s">
        <v>395</v>
      </c>
      <c r="EA26" s="78" t="s">
        <v>395</v>
      </c>
      <c r="EB26" s="78" t="s">
        <v>400</v>
      </c>
      <c r="EC26" s="79"/>
      <c r="ED26" s="78" t="s">
        <v>395</v>
      </c>
      <c r="EE26" s="78" t="s">
        <v>395</v>
      </c>
      <c r="EF26" s="78" t="s">
        <v>395</v>
      </c>
      <c r="EG26" s="78" t="s">
        <v>395</v>
      </c>
      <c r="EH26" s="78" t="s">
        <v>399</v>
      </c>
      <c r="EI26" s="78" t="s">
        <v>395</v>
      </c>
      <c r="EJ26" s="78" t="s">
        <v>395</v>
      </c>
      <c r="EK26" s="78" t="s">
        <v>399</v>
      </c>
      <c r="EL26" s="78" t="s">
        <v>399</v>
      </c>
      <c r="EM26" s="78" t="s">
        <v>399</v>
      </c>
      <c r="EN26" s="78" t="s">
        <v>399</v>
      </c>
      <c r="EO26" s="78" t="s">
        <v>400</v>
      </c>
      <c r="EP26" s="920" t="s">
        <v>400</v>
      </c>
      <c r="EQ26" s="80"/>
      <c r="ER26" s="81" t="s">
        <v>395</v>
      </c>
      <c r="ES26" s="81" t="s">
        <v>954</v>
      </c>
      <c r="ET26" s="81" t="s">
        <v>439</v>
      </c>
      <c r="EU26" s="81" t="s">
        <v>395</v>
      </c>
      <c r="EV26" s="81" t="s">
        <v>395</v>
      </c>
      <c r="EW26" s="81" t="s">
        <v>395</v>
      </c>
      <c r="EX26" s="81" t="s">
        <v>955</v>
      </c>
      <c r="EY26" s="81" t="s">
        <v>956</v>
      </c>
      <c r="EZ26" s="81" t="s">
        <v>399</v>
      </c>
      <c r="FA26" s="81" t="s">
        <v>406</v>
      </c>
      <c r="FB26" s="81" t="s">
        <v>395</v>
      </c>
      <c r="FC26" s="81" t="s">
        <v>957</v>
      </c>
      <c r="FD26" s="276"/>
      <c r="FE26" s="81" t="s">
        <v>414</v>
      </c>
      <c r="FF26" s="81" t="s">
        <v>414</v>
      </c>
      <c r="FG26" s="81" t="s">
        <v>414</v>
      </c>
      <c r="FH26" s="81" t="s">
        <v>527</v>
      </c>
      <c r="FI26" s="81" t="s">
        <v>527</v>
      </c>
      <c r="FJ26" s="81" t="s">
        <v>527</v>
      </c>
      <c r="FK26" s="81" t="s">
        <v>441</v>
      </c>
      <c r="FL26" s="81" t="s">
        <v>441</v>
      </c>
      <c r="FM26" s="81" t="s">
        <v>414</v>
      </c>
      <c r="FN26" s="81" t="s">
        <v>414</v>
      </c>
      <c r="FO26" s="81" t="s">
        <v>527</v>
      </c>
      <c r="FP26" s="81" t="s">
        <v>527</v>
      </c>
      <c r="FQ26" s="81" t="s">
        <v>442</v>
      </c>
      <c r="FR26" s="81" t="s">
        <v>442</v>
      </c>
      <c r="FS26" s="81" t="s">
        <v>414</v>
      </c>
      <c r="FT26" s="81" t="s">
        <v>414</v>
      </c>
      <c r="FU26" s="81" t="s">
        <v>406</v>
      </c>
      <c r="FV26" s="87"/>
      <c r="FW26" s="81" t="s">
        <v>399</v>
      </c>
      <c r="FX26" s="81" t="s">
        <v>400</v>
      </c>
      <c r="FY26" s="81" t="s">
        <v>400</v>
      </c>
      <c r="FZ26" s="81" t="s">
        <v>399</v>
      </c>
      <c r="GA26" s="81" t="s">
        <v>400</v>
      </c>
      <c r="GB26" s="81" t="s">
        <v>400</v>
      </c>
      <c r="GC26" s="81" t="s">
        <v>399</v>
      </c>
      <c r="GD26" s="81" t="s">
        <v>400</v>
      </c>
      <c r="GE26" s="81" t="s">
        <v>400</v>
      </c>
      <c r="GF26" s="82"/>
      <c r="GG26" s="81" t="s">
        <v>399</v>
      </c>
      <c r="GH26" s="81" t="s">
        <v>399</v>
      </c>
      <c r="GI26" s="81" t="s">
        <v>406</v>
      </c>
      <c r="GJ26" s="81" t="s">
        <v>406</v>
      </c>
      <c r="GK26" s="82"/>
      <c r="GL26" s="81" t="s">
        <v>395</v>
      </c>
      <c r="GM26" s="81" t="s">
        <v>395</v>
      </c>
      <c r="GN26" s="81" t="s">
        <v>395</v>
      </c>
      <c r="GO26" s="81" t="s">
        <v>395</v>
      </c>
      <c r="GP26" s="81" t="s">
        <v>395</v>
      </c>
      <c r="GQ26" s="81" t="s">
        <v>395</v>
      </c>
      <c r="GR26" s="81" t="s">
        <v>399</v>
      </c>
      <c r="GS26" s="81" t="s">
        <v>395</v>
      </c>
      <c r="GT26" s="81" t="s">
        <v>399</v>
      </c>
      <c r="GU26" s="81" t="s">
        <v>399</v>
      </c>
      <c r="GV26" s="81" t="s">
        <v>406</v>
      </c>
      <c r="GW26" s="81">
        <v>2009</v>
      </c>
      <c r="GX26" s="81" t="s">
        <v>958</v>
      </c>
      <c r="GY26" s="81" t="s">
        <v>400</v>
      </c>
      <c r="GZ26" s="82"/>
      <c r="HA26" s="81">
        <v>2012</v>
      </c>
      <c r="HB26" s="81" t="s">
        <v>395</v>
      </c>
      <c r="HC26" s="81" t="s">
        <v>395</v>
      </c>
      <c r="HD26" s="81" t="s">
        <v>395</v>
      </c>
      <c r="HE26" s="81" t="s">
        <v>399</v>
      </c>
      <c r="HF26" s="937" t="s">
        <v>400</v>
      </c>
      <c r="HG26" s="90"/>
      <c r="HH26" s="947" t="s">
        <v>395</v>
      </c>
      <c r="HI26" s="84"/>
      <c r="HJ26" s="83" t="s">
        <v>399</v>
      </c>
      <c r="HK26" s="83" t="s">
        <v>395</v>
      </c>
      <c r="HL26" s="83" t="s">
        <v>399</v>
      </c>
      <c r="HM26" s="83" t="s">
        <v>399</v>
      </c>
      <c r="HN26" s="83" t="s">
        <v>399</v>
      </c>
      <c r="HO26" s="83" t="s">
        <v>399</v>
      </c>
      <c r="HP26" s="83" t="s">
        <v>399</v>
      </c>
      <c r="HQ26" s="83" t="s">
        <v>399</v>
      </c>
      <c r="HR26" s="83" t="s">
        <v>395</v>
      </c>
      <c r="HS26" s="83" t="s">
        <v>485</v>
      </c>
      <c r="HT26" s="83" t="s">
        <v>959</v>
      </c>
      <c r="HU26" s="84"/>
      <c r="HV26" s="83" t="s">
        <v>395</v>
      </c>
      <c r="HW26" s="83" t="s">
        <v>399</v>
      </c>
      <c r="HX26" s="88" t="s">
        <v>400</v>
      </c>
      <c r="HY26" s="816" t="s">
        <v>280</v>
      </c>
    </row>
    <row r="27" spans="1:233" ht="39.950000000000003" customHeight="1">
      <c r="A27" s="961" t="s">
        <v>299</v>
      </c>
      <c r="B27" s="85"/>
      <c r="C27" s="72" t="s">
        <v>395</v>
      </c>
      <c r="D27" s="72" t="s">
        <v>960</v>
      </c>
      <c r="E27" s="107"/>
      <c r="F27" s="72" t="s">
        <v>395</v>
      </c>
      <c r="G27" s="72" t="s">
        <v>775</v>
      </c>
      <c r="H27" s="72" t="s">
        <v>395</v>
      </c>
      <c r="I27" s="72" t="s">
        <v>961</v>
      </c>
      <c r="J27" s="72" t="s">
        <v>395</v>
      </c>
      <c r="K27" s="72" t="s">
        <v>962</v>
      </c>
      <c r="L27" s="72" t="s">
        <v>395</v>
      </c>
      <c r="M27" s="72" t="s">
        <v>963</v>
      </c>
      <c r="N27" s="72" t="s">
        <v>395</v>
      </c>
      <c r="O27" s="72" t="s">
        <v>665</v>
      </c>
      <c r="P27" s="72" t="s">
        <v>395</v>
      </c>
      <c r="Q27" s="72" t="s">
        <v>964</v>
      </c>
      <c r="R27" s="72" t="s">
        <v>395</v>
      </c>
      <c r="S27" s="72" t="s">
        <v>965</v>
      </c>
      <c r="T27" s="72" t="s">
        <v>395</v>
      </c>
      <c r="U27" s="72" t="s">
        <v>966</v>
      </c>
      <c r="V27" s="72" t="s">
        <v>395</v>
      </c>
      <c r="W27" s="72" t="s">
        <v>967</v>
      </c>
      <c r="X27" s="72" t="s">
        <v>404</v>
      </c>
      <c r="Y27" s="72" t="s">
        <v>395</v>
      </c>
      <c r="Z27" s="72" t="s">
        <v>395</v>
      </c>
      <c r="AA27" s="72" t="s">
        <v>968</v>
      </c>
      <c r="AB27" s="903" t="s">
        <v>969</v>
      </c>
      <c r="AC27" s="86"/>
      <c r="AD27" s="73" t="s">
        <v>430</v>
      </c>
      <c r="AE27" s="73" t="s">
        <v>431</v>
      </c>
      <c r="AF27" s="371">
        <v>9360603</v>
      </c>
      <c r="AG27" s="963" t="s">
        <v>445</v>
      </c>
      <c r="AH27" s="109" t="s">
        <v>970</v>
      </c>
      <c r="AI27" s="109" t="s">
        <v>395</v>
      </c>
      <c r="AJ27" s="74" t="s">
        <v>395</v>
      </c>
      <c r="AK27" s="74">
        <v>33760</v>
      </c>
      <c r="AL27" s="847" t="s">
        <v>445</v>
      </c>
      <c r="AM27" s="73" t="s">
        <v>971</v>
      </c>
      <c r="AN27" s="73" t="s">
        <v>972</v>
      </c>
      <c r="AO27" s="74">
        <v>0</v>
      </c>
      <c r="AP27" s="847" t="s">
        <v>445</v>
      </c>
      <c r="AQ27" s="73" t="s">
        <v>400</v>
      </c>
      <c r="AR27" s="73" t="s">
        <v>973</v>
      </c>
      <c r="AS27" s="74">
        <v>33760</v>
      </c>
      <c r="AT27" s="73" t="s">
        <v>400</v>
      </c>
      <c r="AU27" s="73" t="s">
        <v>395</v>
      </c>
      <c r="AV27" s="73" t="s">
        <v>395</v>
      </c>
      <c r="AW27" s="73" t="s">
        <v>974</v>
      </c>
      <c r="AX27" s="74">
        <v>33760</v>
      </c>
      <c r="AY27" s="964" t="s">
        <v>445</v>
      </c>
      <c r="AZ27" s="74" t="s">
        <v>971</v>
      </c>
      <c r="BA27" s="73" t="s">
        <v>400</v>
      </c>
      <c r="BB27" s="73" t="s">
        <v>399</v>
      </c>
      <c r="BC27" s="74" t="s">
        <v>406</v>
      </c>
      <c r="BD27" s="74">
        <v>0</v>
      </c>
      <c r="BE27" s="964" t="s">
        <v>445</v>
      </c>
      <c r="BF27" s="74" t="s">
        <v>400</v>
      </c>
      <c r="BG27" s="73" t="s">
        <v>400</v>
      </c>
      <c r="BH27" s="763">
        <v>33760</v>
      </c>
      <c r="BI27" s="73" t="s">
        <v>400</v>
      </c>
      <c r="BJ27" s="75"/>
      <c r="BK27" s="73" t="s">
        <v>395</v>
      </c>
      <c r="BL27" s="74" t="s">
        <v>401</v>
      </c>
      <c r="BM27" s="74">
        <v>2021064.8</v>
      </c>
      <c r="BN27" s="964" t="s">
        <v>445</v>
      </c>
      <c r="BO27" s="74" t="s">
        <v>400</v>
      </c>
      <c r="BP27" s="73" t="s">
        <v>400</v>
      </c>
      <c r="BQ27" s="73" t="s">
        <v>405</v>
      </c>
      <c r="BR27" s="74" t="s">
        <v>400</v>
      </c>
      <c r="BS27" s="964" t="s">
        <v>445</v>
      </c>
      <c r="BT27" s="89" t="s">
        <v>400</v>
      </c>
      <c r="BU27" s="74" t="s">
        <v>975</v>
      </c>
      <c r="BV27" s="73" t="s">
        <v>405</v>
      </c>
      <c r="BW27" s="74" t="s">
        <v>400</v>
      </c>
      <c r="BX27" s="847" t="s">
        <v>445</v>
      </c>
      <c r="BY27" s="74" t="s">
        <v>400</v>
      </c>
      <c r="BZ27" s="74" t="s">
        <v>400</v>
      </c>
      <c r="CA27" s="763">
        <v>2021064.8</v>
      </c>
      <c r="CB27" s="74" t="s">
        <v>976</v>
      </c>
      <c r="CC27" s="76">
        <v>1.6429624559719153E-2</v>
      </c>
      <c r="CD27" s="73"/>
      <c r="CE27" s="76">
        <v>1</v>
      </c>
      <c r="CF27" s="73"/>
      <c r="CG27" s="76">
        <v>0.21951842205037433</v>
      </c>
      <c r="CH27" s="847" t="s">
        <v>977</v>
      </c>
      <c r="CI27" s="73" t="s">
        <v>395</v>
      </c>
      <c r="CJ27" s="73"/>
      <c r="CK27" s="73" t="s">
        <v>491</v>
      </c>
      <c r="CL27" s="73" t="s">
        <v>965</v>
      </c>
      <c r="CM27" s="73" t="s">
        <v>395</v>
      </c>
      <c r="CN27" s="909" t="s">
        <v>978</v>
      </c>
      <c r="CO27" s="106"/>
      <c r="CP27" s="77"/>
      <c r="CQ27" s="78" t="s">
        <v>395</v>
      </c>
      <c r="CR27" s="78" t="s">
        <v>395</v>
      </c>
      <c r="CS27" s="78" t="s">
        <v>395</v>
      </c>
      <c r="CT27" s="78" t="s">
        <v>395</v>
      </c>
      <c r="CU27" s="78" t="s">
        <v>395</v>
      </c>
      <c r="CV27" s="78" t="s">
        <v>395</v>
      </c>
      <c r="CW27" s="78" t="s">
        <v>395</v>
      </c>
      <c r="CX27" s="78" t="s">
        <v>395</v>
      </c>
      <c r="CY27" s="78" t="s">
        <v>399</v>
      </c>
      <c r="CZ27" s="78" t="s">
        <v>399</v>
      </c>
      <c r="DA27" s="78" t="s">
        <v>395</v>
      </c>
      <c r="DB27" s="78" t="s">
        <v>399</v>
      </c>
      <c r="DC27" s="77"/>
      <c r="DD27" s="78" t="s">
        <v>395</v>
      </c>
      <c r="DE27" s="78" t="s">
        <v>395</v>
      </c>
      <c r="DF27" s="78" t="s">
        <v>395</v>
      </c>
      <c r="DG27" s="78" t="s">
        <v>395</v>
      </c>
      <c r="DH27" s="78" t="s">
        <v>395</v>
      </c>
      <c r="DI27" s="78" t="s">
        <v>395</v>
      </c>
      <c r="DJ27" s="78" t="s">
        <v>395</v>
      </c>
      <c r="DK27" s="78" t="s">
        <v>399</v>
      </c>
      <c r="DL27" s="78" t="s">
        <v>395</v>
      </c>
      <c r="DM27" s="78" t="s">
        <v>395</v>
      </c>
      <c r="DN27" s="78" t="s">
        <v>395</v>
      </c>
      <c r="DO27" s="78" t="s">
        <v>399</v>
      </c>
      <c r="DP27" s="79"/>
      <c r="DQ27" s="78" t="s">
        <v>395</v>
      </c>
      <c r="DR27" s="78" t="s">
        <v>395</v>
      </c>
      <c r="DS27" s="78" t="s">
        <v>395</v>
      </c>
      <c r="DT27" s="78" t="s">
        <v>395</v>
      </c>
      <c r="DU27" s="78" t="s">
        <v>395</v>
      </c>
      <c r="DV27" s="78" t="s">
        <v>395</v>
      </c>
      <c r="DW27" s="78" t="s">
        <v>395</v>
      </c>
      <c r="DX27" s="78" t="s">
        <v>399</v>
      </c>
      <c r="DY27" s="78" t="s">
        <v>399</v>
      </c>
      <c r="DZ27" s="78" t="s">
        <v>399</v>
      </c>
      <c r="EA27" s="78" t="s">
        <v>395</v>
      </c>
      <c r="EB27" s="78" t="s">
        <v>399</v>
      </c>
      <c r="EC27" s="79"/>
      <c r="ED27" s="78" t="s">
        <v>395</v>
      </c>
      <c r="EE27" s="78" t="s">
        <v>395</v>
      </c>
      <c r="EF27" s="78" t="s">
        <v>395</v>
      </c>
      <c r="EG27" s="78" t="s">
        <v>395</v>
      </c>
      <c r="EH27" s="78" t="s">
        <v>395</v>
      </c>
      <c r="EI27" s="78" t="s">
        <v>395</v>
      </c>
      <c r="EJ27" s="78" t="s">
        <v>395</v>
      </c>
      <c r="EK27" s="78" t="s">
        <v>399</v>
      </c>
      <c r="EL27" s="78" t="s">
        <v>399</v>
      </c>
      <c r="EM27" s="78" t="s">
        <v>399</v>
      </c>
      <c r="EN27" s="78" t="s">
        <v>395</v>
      </c>
      <c r="EO27" s="78" t="s">
        <v>399</v>
      </c>
      <c r="EP27" s="920" t="s">
        <v>400</v>
      </c>
      <c r="EQ27" s="80"/>
      <c r="ER27" s="81" t="s">
        <v>395</v>
      </c>
      <c r="ES27" s="81" t="s">
        <v>979</v>
      </c>
      <c r="ET27" s="81" t="s">
        <v>980</v>
      </c>
      <c r="EU27" s="81" t="s">
        <v>399</v>
      </c>
      <c r="EV27" s="81" t="s">
        <v>395</v>
      </c>
      <c r="EW27" s="81" t="s">
        <v>395</v>
      </c>
      <c r="EX27" s="81" t="s">
        <v>981</v>
      </c>
      <c r="EY27" s="81" t="s">
        <v>405</v>
      </c>
      <c r="EZ27" s="81" t="s">
        <v>399</v>
      </c>
      <c r="FA27" s="81" t="s">
        <v>982</v>
      </c>
      <c r="FB27" s="81" t="s">
        <v>399</v>
      </c>
      <c r="FC27" s="81" t="s">
        <v>406</v>
      </c>
      <c r="FD27" s="276"/>
      <c r="FE27" s="81" t="s">
        <v>414</v>
      </c>
      <c r="FF27" s="81" t="s">
        <v>414</v>
      </c>
      <c r="FG27" s="81" t="s">
        <v>527</v>
      </c>
      <c r="FH27" s="81" t="s">
        <v>527</v>
      </c>
      <c r="FI27" s="81" t="s">
        <v>527</v>
      </c>
      <c r="FJ27" s="81" t="s">
        <v>527</v>
      </c>
      <c r="FK27" s="81" t="s">
        <v>527</v>
      </c>
      <c r="FL27" s="81" t="s">
        <v>453</v>
      </c>
      <c r="FM27" s="81" t="s">
        <v>414</v>
      </c>
      <c r="FN27" s="81" t="s">
        <v>414</v>
      </c>
      <c r="FO27" s="81" t="s">
        <v>406</v>
      </c>
      <c r="FP27" s="81" t="s">
        <v>405</v>
      </c>
      <c r="FQ27" s="81" t="s">
        <v>415</v>
      </c>
      <c r="FR27" s="81" t="s">
        <v>453</v>
      </c>
      <c r="FS27" s="81" t="s">
        <v>414</v>
      </c>
      <c r="FT27" s="81" t="s">
        <v>414</v>
      </c>
      <c r="FU27" s="81" t="s">
        <v>983</v>
      </c>
      <c r="FV27" s="87"/>
      <c r="FW27" s="81" t="s">
        <v>399</v>
      </c>
      <c r="FX27" s="81" t="s">
        <v>400</v>
      </c>
      <c r="FY27" s="81" t="s">
        <v>400</v>
      </c>
      <c r="FZ27" s="81" t="s">
        <v>399</v>
      </c>
      <c r="GA27" s="81" t="s">
        <v>400</v>
      </c>
      <c r="GB27" s="81" t="s">
        <v>400</v>
      </c>
      <c r="GC27" s="81" t="s">
        <v>399</v>
      </c>
      <c r="GD27" s="81" t="s">
        <v>400</v>
      </c>
      <c r="GE27" s="81" t="s">
        <v>400</v>
      </c>
      <c r="GF27" s="82"/>
      <c r="GG27" s="81" t="s">
        <v>395</v>
      </c>
      <c r="GH27" s="81" t="s">
        <v>395</v>
      </c>
      <c r="GI27" s="81" t="s">
        <v>395</v>
      </c>
      <c r="GJ27" s="81" t="s">
        <v>984</v>
      </c>
      <c r="GK27" s="82"/>
      <c r="GL27" s="81" t="s">
        <v>395</v>
      </c>
      <c r="GM27" s="81" t="s">
        <v>395</v>
      </c>
      <c r="GN27" s="81" t="s">
        <v>395</v>
      </c>
      <c r="GO27" s="81" t="s">
        <v>395</v>
      </c>
      <c r="GP27" s="81" t="s">
        <v>395</v>
      </c>
      <c r="GQ27" s="81" t="s">
        <v>395</v>
      </c>
      <c r="GR27" s="81" t="s">
        <v>395</v>
      </c>
      <c r="GS27" s="81" t="s">
        <v>399</v>
      </c>
      <c r="GT27" s="81" t="s">
        <v>395</v>
      </c>
      <c r="GU27" s="81" t="s">
        <v>395</v>
      </c>
      <c r="GV27" s="81" t="s">
        <v>985</v>
      </c>
      <c r="GW27" s="81">
        <v>2012</v>
      </c>
      <c r="GX27" s="81" t="s">
        <v>986</v>
      </c>
      <c r="GY27" s="81" t="s">
        <v>987</v>
      </c>
      <c r="GZ27" s="82"/>
      <c r="HA27" s="81">
        <v>2008</v>
      </c>
      <c r="HB27" s="81" t="s">
        <v>399</v>
      </c>
      <c r="HC27" s="81" t="s">
        <v>399</v>
      </c>
      <c r="HD27" s="81" t="s">
        <v>399</v>
      </c>
      <c r="HE27" s="81" t="s">
        <v>399</v>
      </c>
      <c r="HF27" s="937" t="s">
        <v>400</v>
      </c>
      <c r="HG27" s="90"/>
      <c r="HH27" s="947" t="s">
        <v>395</v>
      </c>
      <c r="HI27" s="84"/>
      <c r="HJ27" s="83" t="s">
        <v>399</v>
      </c>
      <c r="HK27" s="83" t="s">
        <v>399</v>
      </c>
      <c r="HL27" s="83" t="s">
        <v>395</v>
      </c>
      <c r="HM27" s="83" t="s">
        <v>395</v>
      </c>
      <c r="HN27" s="83" t="s">
        <v>399</v>
      </c>
      <c r="HO27" s="83" t="s">
        <v>399</v>
      </c>
      <c r="HP27" s="83" t="s">
        <v>399</v>
      </c>
      <c r="HQ27" s="83" t="s">
        <v>406</v>
      </c>
      <c r="HR27" s="83" t="s">
        <v>399</v>
      </c>
      <c r="HS27" s="83" t="s">
        <v>445</v>
      </c>
      <c r="HT27" s="83" t="s">
        <v>988</v>
      </c>
      <c r="HU27" s="84"/>
      <c r="HV27" s="83" t="s">
        <v>395</v>
      </c>
      <c r="HW27" s="83" t="s">
        <v>395</v>
      </c>
      <c r="HX27" s="88" t="s">
        <v>989</v>
      </c>
      <c r="HY27" s="762" t="s">
        <v>280</v>
      </c>
    </row>
    <row r="28" spans="1:233" ht="39.950000000000003" customHeight="1">
      <c r="A28" s="961" t="s">
        <v>300</v>
      </c>
      <c r="B28" s="85"/>
      <c r="C28" s="72" t="s">
        <v>399</v>
      </c>
      <c r="D28" s="72" t="s">
        <v>406</v>
      </c>
      <c r="E28" s="107"/>
      <c r="F28" s="72" t="s">
        <v>406</v>
      </c>
      <c r="G28" s="72" t="s">
        <v>400</v>
      </c>
      <c r="H28" s="72" t="s">
        <v>406</v>
      </c>
      <c r="I28" s="72" t="s">
        <v>400</v>
      </c>
      <c r="J28" s="72" t="s">
        <v>406</v>
      </c>
      <c r="K28" s="72" t="s">
        <v>400</v>
      </c>
      <c r="L28" s="72" t="s">
        <v>406</v>
      </c>
      <c r="M28" s="72" t="s">
        <v>400</v>
      </c>
      <c r="N28" s="72" t="s">
        <v>406</v>
      </c>
      <c r="O28" s="72" t="s">
        <v>400</v>
      </c>
      <c r="P28" s="72" t="s">
        <v>406</v>
      </c>
      <c r="Q28" s="72" t="s">
        <v>400</v>
      </c>
      <c r="R28" s="72" t="s">
        <v>406</v>
      </c>
      <c r="S28" s="72" t="s">
        <v>400</v>
      </c>
      <c r="T28" s="72" t="s">
        <v>406</v>
      </c>
      <c r="U28" s="72" t="s">
        <v>400</v>
      </c>
      <c r="V28" s="72" t="s">
        <v>406</v>
      </c>
      <c r="W28" s="72" t="s">
        <v>400</v>
      </c>
      <c r="X28" s="72" t="s">
        <v>406</v>
      </c>
      <c r="Y28" s="72" t="s">
        <v>406</v>
      </c>
      <c r="Z28" s="72" t="s">
        <v>399</v>
      </c>
      <c r="AA28" s="72" t="s">
        <v>406</v>
      </c>
      <c r="AB28" s="903" t="s">
        <v>406</v>
      </c>
      <c r="AC28" s="86"/>
      <c r="AD28" s="73" t="s">
        <v>430</v>
      </c>
      <c r="AE28" s="73" t="s">
        <v>431</v>
      </c>
      <c r="AF28" s="371" t="s">
        <v>990</v>
      </c>
      <c r="AG28" s="109" t="s">
        <v>406</v>
      </c>
      <c r="AH28" s="109" t="s">
        <v>406</v>
      </c>
      <c r="AI28" s="109" t="s">
        <v>399</v>
      </c>
      <c r="AJ28" s="74" t="s">
        <v>399</v>
      </c>
      <c r="AK28" s="74">
        <v>0</v>
      </c>
      <c r="AL28" s="847" t="s">
        <v>445</v>
      </c>
      <c r="AM28" s="73" t="s">
        <v>400</v>
      </c>
      <c r="AN28" s="73" t="s">
        <v>400</v>
      </c>
      <c r="AO28" s="74">
        <v>0</v>
      </c>
      <c r="AP28" s="847" t="s">
        <v>445</v>
      </c>
      <c r="AQ28" s="73" t="s">
        <v>400</v>
      </c>
      <c r="AR28" s="73" t="s">
        <v>400</v>
      </c>
      <c r="AS28" s="74">
        <v>0</v>
      </c>
      <c r="AT28" s="73" t="s">
        <v>991</v>
      </c>
      <c r="AU28" s="73" t="s">
        <v>399</v>
      </c>
      <c r="AV28" s="73" t="s">
        <v>399</v>
      </c>
      <c r="AW28" s="73" t="s">
        <v>406</v>
      </c>
      <c r="AX28" s="74">
        <v>0</v>
      </c>
      <c r="AY28" s="964" t="s">
        <v>445</v>
      </c>
      <c r="AZ28" s="74" t="s">
        <v>400</v>
      </c>
      <c r="BA28" s="73" t="s">
        <v>400</v>
      </c>
      <c r="BB28" s="73" t="s">
        <v>399</v>
      </c>
      <c r="BC28" s="74" t="s">
        <v>406</v>
      </c>
      <c r="BD28" s="74">
        <v>0</v>
      </c>
      <c r="BE28" s="964" t="s">
        <v>445</v>
      </c>
      <c r="BF28" s="74" t="s">
        <v>400</v>
      </c>
      <c r="BG28" s="73" t="s">
        <v>400</v>
      </c>
      <c r="BH28" s="763">
        <v>0</v>
      </c>
      <c r="BI28" s="73" t="s">
        <v>400</v>
      </c>
      <c r="BJ28" s="75"/>
      <c r="BK28" s="73" t="s">
        <v>395</v>
      </c>
      <c r="BL28" s="74" t="s">
        <v>401</v>
      </c>
      <c r="BM28" s="74">
        <v>13981</v>
      </c>
      <c r="BN28" s="964" t="s">
        <v>445</v>
      </c>
      <c r="BO28" s="74" t="s">
        <v>647</v>
      </c>
      <c r="BP28" s="73" t="s">
        <v>992</v>
      </c>
      <c r="BQ28" s="73" t="s">
        <v>399</v>
      </c>
      <c r="BR28" s="74">
        <v>0</v>
      </c>
      <c r="BS28" s="964" t="s">
        <v>445</v>
      </c>
      <c r="BT28" s="89" t="s">
        <v>400</v>
      </c>
      <c r="BU28" s="74" t="s">
        <v>400</v>
      </c>
      <c r="BV28" s="73" t="s">
        <v>399</v>
      </c>
      <c r="BW28" s="74">
        <v>0</v>
      </c>
      <c r="BX28" s="847" t="s">
        <v>445</v>
      </c>
      <c r="BY28" s="74" t="s">
        <v>400</v>
      </c>
      <c r="BZ28" s="74" t="s">
        <v>400</v>
      </c>
      <c r="CA28" s="763">
        <v>13981</v>
      </c>
      <c r="CB28" s="74" t="s">
        <v>400</v>
      </c>
      <c r="CC28" s="76">
        <v>0</v>
      </c>
      <c r="CD28" s="73"/>
      <c r="CE28" s="76" t="s">
        <v>406</v>
      </c>
      <c r="CF28" s="73"/>
      <c r="CG28" s="76" t="s">
        <v>405</v>
      </c>
      <c r="CH28" s="73"/>
      <c r="CI28" s="73" t="s">
        <v>400</v>
      </c>
      <c r="CJ28" s="73"/>
      <c r="CK28" s="73" t="s">
        <v>406</v>
      </c>
      <c r="CL28" s="73" t="s">
        <v>406</v>
      </c>
      <c r="CM28" s="73" t="s">
        <v>406</v>
      </c>
      <c r="CN28" s="909" t="s">
        <v>993</v>
      </c>
      <c r="CO28" s="106"/>
      <c r="CP28" s="77"/>
      <c r="CQ28" s="78" t="s">
        <v>395</v>
      </c>
      <c r="CR28" s="78" t="s">
        <v>395</v>
      </c>
      <c r="CS28" s="78" t="s">
        <v>395</v>
      </c>
      <c r="CT28" s="78" t="s">
        <v>395</v>
      </c>
      <c r="CU28" s="78" t="s">
        <v>395</v>
      </c>
      <c r="CV28" s="78" t="s">
        <v>395</v>
      </c>
      <c r="CW28" s="78" t="s">
        <v>399</v>
      </c>
      <c r="CX28" s="78" t="s">
        <v>395</v>
      </c>
      <c r="CY28" s="78" t="s">
        <v>399</v>
      </c>
      <c r="CZ28" s="78" t="s">
        <v>395</v>
      </c>
      <c r="DA28" s="78" t="s">
        <v>399</v>
      </c>
      <c r="DB28" s="78" t="s">
        <v>400</v>
      </c>
      <c r="DC28" s="77"/>
      <c r="DD28" s="78" t="s">
        <v>395</v>
      </c>
      <c r="DE28" s="78" t="s">
        <v>395</v>
      </c>
      <c r="DF28" s="78" t="s">
        <v>395</v>
      </c>
      <c r="DG28" s="78" t="s">
        <v>395</v>
      </c>
      <c r="DH28" s="78" t="s">
        <v>395</v>
      </c>
      <c r="DI28" s="78" t="s">
        <v>395</v>
      </c>
      <c r="DJ28" s="78" t="s">
        <v>395</v>
      </c>
      <c r="DK28" s="78" t="s">
        <v>399</v>
      </c>
      <c r="DL28" s="78" t="s">
        <v>399</v>
      </c>
      <c r="DM28" s="78" t="s">
        <v>395</v>
      </c>
      <c r="DN28" s="78" t="s">
        <v>399</v>
      </c>
      <c r="DO28" s="78" t="s">
        <v>400</v>
      </c>
      <c r="DP28" s="79"/>
      <c r="DQ28" s="78" t="s">
        <v>395</v>
      </c>
      <c r="DR28" s="78" t="s">
        <v>395</v>
      </c>
      <c r="DS28" s="78" t="s">
        <v>395</v>
      </c>
      <c r="DT28" s="78" t="s">
        <v>395</v>
      </c>
      <c r="DU28" s="78" t="s">
        <v>395</v>
      </c>
      <c r="DV28" s="78" t="s">
        <v>395</v>
      </c>
      <c r="DW28" s="78" t="s">
        <v>395</v>
      </c>
      <c r="DX28" s="78" t="s">
        <v>395</v>
      </c>
      <c r="DY28" s="78" t="s">
        <v>399</v>
      </c>
      <c r="DZ28" s="78" t="s">
        <v>399</v>
      </c>
      <c r="EA28" s="78" t="s">
        <v>399</v>
      </c>
      <c r="EB28" s="78" t="s">
        <v>400</v>
      </c>
      <c r="EC28" s="79"/>
      <c r="ED28" s="78" t="s">
        <v>406</v>
      </c>
      <c r="EE28" s="78" t="s">
        <v>406</v>
      </c>
      <c r="EF28" s="78" t="s">
        <v>406</v>
      </c>
      <c r="EG28" s="78" t="s">
        <v>406</v>
      </c>
      <c r="EH28" s="78" t="s">
        <v>406</v>
      </c>
      <c r="EI28" s="78" t="s">
        <v>406</v>
      </c>
      <c r="EJ28" s="78" t="s">
        <v>406</v>
      </c>
      <c r="EK28" s="78" t="s">
        <v>406</v>
      </c>
      <c r="EL28" s="78" t="s">
        <v>406</v>
      </c>
      <c r="EM28" s="78" t="s">
        <v>406</v>
      </c>
      <c r="EN28" s="78" t="s">
        <v>406</v>
      </c>
      <c r="EO28" s="78" t="s">
        <v>400</v>
      </c>
      <c r="EP28" s="920" t="s">
        <v>994</v>
      </c>
      <c r="EQ28" s="80"/>
      <c r="ER28" s="81" t="s">
        <v>395</v>
      </c>
      <c r="ES28" s="81" t="s">
        <v>405</v>
      </c>
      <c r="ET28" s="81" t="s">
        <v>619</v>
      </c>
      <c r="EU28" s="81" t="s">
        <v>395</v>
      </c>
      <c r="EV28" s="81" t="s">
        <v>399</v>
      </c>
      <c r="EW28" s="81" t="s">
        <v>399</v>
      </c>
      <c r="EX28" s="81" t="s">
        <v>406</v>
      </c>
      <c r="EY28" s="81" t="s">
        <v>406</v>
      </c>
      <c r="EZ28" s="81" t="s">
        <v>399</v>
      </c>
      <c r="FA28" s="81" t="s">
        <v>406</v>
      </c>
      <c r="FB28" s="81" t="s">
        <v>405</v>
      </c>
      <c r="FC28" s="81" t="s">
        <v>405</v>
      </c>
      <c r="FD28" s="276"/>
      <c r="FE28" s="81" t="s">
        <v>414</v>
      </c>
      <c r="FF28" s="81" t="s">
        <v>527</v>
      </c>
      <c r="FG28" s="81" t="s">
        <v>838</v>
      </c>
      <c r="FH28" s="81" t="s">
        <v>527</v>
      </c>
      <c r="FI28" s="81" t="s">
        <v>527</v>
      </c>
      <c r="FJ28" s="81" t="s">
        <v>527</v>
      </c>
      <c r="FK28" s="81" t="s">
        <v>527</v>
      </c>
      <c r="FL28" s="81" t="s">
        <v>527</v>
      </c>
      <c r="FM28" s="81" t="s">
        <v>414</v>
      </c>
      <c r="FN28" s="81" t="s">
        <v>527</v>
      </c>
      <c r="FO28" s="81" t="s">
        <v>406</v>
      </c>
      <c r="FP28" s="81" t="s">
        <v>527</v>
      </c>
      <c r="FQ28" s="81" t="s">
        <v>415</v>
      </c>
      <c r="FR28" s="81" t="s">
        <v>415</v>
      </c>
      <c r="FS28" s="81" t="s">
        <v>406</v>
      </c>
      <c r="FT28" s="81" t="s">
        <v>406</v>
      </c>
      <c r="FU28" s="81" t="s">
        <v>864</v>
      </c>
      <c r="FV28" s="87"/>
      <c r="FW28" s="81" t="s">
        <v>399</v>
      </c>
      <c r="FX28" s="81" t="s">
        <v>400</v>
      </c>
      <c r="FY28" s="81" t="s">
        <v>400</v>
      </c>
      <c r="FZ28" s="81" t="s">
        <v>399</v>
      </c>
      <c r="GA28" s="81" t="s">
        <v>400</v>
      </c>
      <c r="GB28" s="81" t="s">
        <v>400</v>
      </c>
      <c r="GC28" s="81" t="s">
        <v>399</v>
      </c>
      <c r="GD28" s="81" t="s">
        <v>400</v>
      </c>
      <c r="GE28" s="81" t="s">
        <v>400</v>
      </c>
      <c r="GF28" s="82"/>
      <c r="GG28" s="81" t="s">
        <v>399</v>
      </c>
      <c r="GH28" s="81" t="s">
        <v>399</v>
      </c>
      <c r="GI28" s="81" t="s">
        <v>406</v>
      </c>
      <c r="GJ28" s="81" t="s">
        <v>406</v>
      </c>
      <c r="GK28" s="82"/>
      <c r="GL28" s="81" t="s">
        <v>395</v>
      </c>
      <c r="GM28" s="81" t="s">
        <v>395</v>
      </c>
      <c r="GN28" s="81" t="s">
        <v>395</v>
      </c>
      <c r="GO28" s="81" t="s">
        <v>399</v>
      </c>
      <c r="GP28" s="81" t="s">
        <v>395</v>
      </c>
      <c r="GQ28" s="81" t="s">
        <v>395</v>
      </c>
      <c r="GR28" s="81" t="s">
        <v>395</v>
      </c>
      <c r="GS28" s="81" t="s">
        <v>399</v>
      </c>
      <c r="GT28" s="81" t="s">
        <v>399</v>
      </c>
      <c r="GU28" s="81" t="s">
        <v>405</v>
      </c>
      <c r="GV28" s="81" t="s">
        <v>405</v>
      </c>
      <c r="GW28" s="81">
        <v>2012</v>
      </c>
      <c r="GX28" s="81" t="s">
        <v>995</v>
      </c>
      <c r="GY28" s="81" t="s">
        <v>996</v>
      </c>
      <c r="GZ28" s="82"/>
      <c r="HA28" s="81">
        <v>2011</v>
      </c>
      <c r="HB28" s="81" t="s">
        <v>399</v>
      </c>
      <c r="HC28" s="81" t="s">
        <v>399</v>
      </c>
      <c r="HD28" s="81" t="s">
        <v>399</v>
      </c>
      <c r="HE28" s="81" t="s">
        <v>399</v>
      </c>
      <c r="HF28" s="937" t="s">
        <v>400</v>
      </c>
      <c r="HG28" s="90"/>
      <c r="HH28" s="947" t="s">
        <v>395</v>
      </c>
      <c r="HI28" s="84"/>
      <c r="HJ28" s="83" t="s">
        <v>399</v>
      </c>
      <c r="HK28" s="83" t="s">
        <v>399</v>
      </c>
      <c r="HL28" s="83" t="s">
        <v>395</v>
      </c>
      <c r="HM28" s="83" t="s">
        <v>395</v>
      </c>
      <c r="HN28" s="83" t="s">
        <v>399</v>
      </c>
      <c r="HO28" s="83" t="s">
        <v>399</v>
      </c>
      <c r="HP28" s="83" t="s">
        <v>399</v>
      </c>
      <c r="HQ28" s="83" t="s">
        <v>406</v>
      </c>
      <c r="HR28" s="83" t="s">
        <v>406</v>
      </c>
      <c r="HS28" s="83" t="s">
        <v>997</v>
      </c>
      <c r="HT28" s="83" t="s">
        <v>998</v>
      </c>
      <c r="HU28" s="84"/>
      <c r="HV28" s="83" t="s">
        <v>395</v>
      </c>
      <c r="HW28" s="83" t="s">
        <v>395</v>
      </c>
      <c r="HX28" s="88" t="s">
        <v>999</v>
      </c>
      <c r="HY28" s="762" t="s">
        <v>280</v>
      </c>
    </row>
    <row r="29" spans="1:233" ht="39.950000000000003" customHeight="1">
      <c r="A29" s="961" t="s">
        <v>301</v>
      </c>
      <c r="B29" s="85"/>
      <c r="C29" s="72" t="s">
        <v>395</v>
      </c>
      <c r="D29" s="72" t="s">
        <v>1000</v>
      </c>
      <c r="E29" s="107"/>
      <c r="F29" s="72" t="s">
        <v>395</v>
      </c>
      <c r="G29" s="72" t="s">
        <v>1001</v>
      </c>
      <c r="H29" s="72" t="s">
        <v>399</v>
      </c>
      <c r="I29" s="72" t="s">
        <v>400</v>
      </c>
      <c r="J29" s="72" t="s">
        <v>399</v>
      </c>
      <c r="K29" s="72" t="s">
        <v>400</v>
      </c>
      <c r="L29" s="72" t="s">
        <v>395</v>
      </c>
      <c r="M29" s="72" t="s">
        <v>479</v>
      </c>
      <c r="N29" s="72" t="s">
        <v>395</v>
      </c>
      <c r="O29" s="72" t="s">
        <v>401</v>
      </c>
      <c r="P29" s="72" t="s">
        <v>395</v>
      </c>
      <c r="Q29" s="72" t="s">
        <v>1002</v>
      </c>
      <c r="R29" s="72" t="s">
        <v>395</v>
      </c>
      <c r="S29" s="72" t="s">
        <v>1003</v>
      </c>
      <c r="T29" s="72" t="s">
        <v>399</v>
      </c>
      <c r="U29" s="72" t="s">
        <v>400</v>
      </c>
      <c r="V29" s="72" t="s">
        <v>399</v>
      </c>
      <c r="W29" s="72" t="s">
        <v>400</v>
      </c>
      <c r="X29" s="72" t="s">
        <v>635</v>
      </c>
      <c r="Y29" s="72" t="s">
        <v>399</v>
      </c>
      <c r="Z29" s="72" t="s">
        <v>395</v>
      </c>
      <c r="AA29" s="72" t="s">
        <v>1004</v>
      </c>
      <c r="AB29" s="903" t="s">
        <v>1005</v>
      </c>
      <c r="AC29" s="86"/>
      <c r="AD29" s="73" t="s">
        <v>430</v>
      </c>
      <c r="AE29" s="73" t="s">
        <v>431</v>
      </c>
      <c r="AF29" s="371">
        <v>7889594.3250000002</v>
      </c>
      <c r="AG29" s="109" t="s">
        <v>445</v>
      </c>
      <c r="AH29" s="109" t="s">
        <v>1006</v>
      </c>
      <c r="AI29" s="109" t="s">
        <v>395</v>
      </c>
      <c r="AJ29" s="74" t="s">
        <v>399</v>
      </c>
      <c r="AK29" s="74">
        <v>0</v>
      </c>
      <c r="AL29" s="73" t="s">
        <v>445</v>
      </c>
      <c r="AM29" s="73" t="s">
        <v>400</v>
      </c>
      <c r="AN29" s="73" t="s">
        <v>400</v>
      </c>
      <c r="AO29" s="74">
        <v>0</v>
      </c>
      <c r="AP29" s="73" t="s">
        <v>445</v>
      </c>
      <c r="AQ29" s="73" t="s">
        <v>400</v>
      </c>
      <c r="AR29" s="73" t="s">
        <v>400</v>
      </c>
      <c r="AS29" s="74">
        <v>0</v>
      </c>
      <c r="AT29" s="73" t="s">
        <v>400</v>
      </c>
      <c r="AU29" s="73" t="s">
        <v>399</v>
      </c>
      <c r="AV29" s="73" t="s">
        <v>399</v>
      </c>
      <c r="AW29" s="73" t="s">
        <v>406</v>
      </c>
      <c r="AX29" s="74">
        <v>0</v>
      </c>
      <c r="AY29" s="74" t="s">
        <v>445</v>
      </c>
      <c r="AZ29" s="74" t="s">
        <v>400</v>
      </c>
      <c r="BA29" s="73" t="s">
        <v>400</v>
      </c>
      <c r="BB29" s="73" t="s">
        <v>399</v>
      </c>
      <c r="BC29" s="74" t="s">
        <v>406</v>
      </c>
      <c r="BD29" s="74">
        <v>0</v>
      </c>
      <c r="BE29" s="74" t="s">
        <v>445</v>
      </c>
      <c r="BF29" s="74" t="s">
        <v>400</v>
      </c>
      <c r="BG29" s="73" t="s">
        <v>400</v>
      </c>
      <c r="BH29" s="763">
        <v>0</v>
      </c>
      <c r="BI29" s="73" t="s">
        <v>400</v>
      </c>
      <c r="BJ29" s="75"/>
      <c r="BK29" s="73" t="s">
        <v>395</v>
      </c>
      <c r="BL29" s="74" t="s">
        <v>521</v>
      </c>
      <c r="BM29" s="74">
        <v>4637103</v>
      </c>
      <c r="BN29" s="74" t="s">
        <v>445</v>
      </c>
      <c r="BO29" s="74" t="s">
        <v>647</v>
      </c>
      <c r="BP29" s="73" t="s">
        <v>400</v>
      </c>
      <c r="BQ29" s="73" t="s">
        <v>399</v>
      </c>
      <c r="BR29" s="74">
        <v>0</v>
      </c>
      <c r="BS29" s="74" t="s">
        <v>445</v>
      </c>
      <c r="BT29" s="89" t="s">
        <v>1007</v>
      </c>
      <c r="BU29" s="74" t="s">
        <v>400</v>
      </c>
      <c r="BV29" s="73" t="s">
        <v>399</v>
      </c>
      <c r="BW29" s="74">
        <v>0</v>
      </c>
      <c r="BX29" s="73" t="s">
        <v>445</v>
      </c>
      <c r="BY29" s="74" t="s">
        <v>1008</v>
      </c>
      <c r="BZ29" s="74" t="s">
        <v>400</v>
      </c>
      <c r="CA29" s="763">
        <v>4637103</v>
      </c>
      <c r="CB29" s="74" t="s">
        <v>400</v>
      </c>
      <c r="CC29" s="76">
        <v>0</v>
      </c>
      <c r="CD29" s="73"/>
      <c r="CE29" s="76" t="s">
        <v>406</v>
      </c>
      <c r="CF29" s="73"/>
      <c r="CG29" s="76">
        <v>0.58774923132692247</v>
      </c>
      <c r="CH29" s="73"/>
      <c r="CI29" s="73" t="s">
        <v>400</v>
      </c>
      <c r="CJ29" s="73"/>
      <c r="CK29" s="73" t="s">
        <v>406</v>
      </c>
      <c r="CL29" s="73" t="s">
        <v>406</v>
      </c>
      <c r="CM29" s="73" t="s">
        <v>406</v>
      </c>
      <c r="CN29" s="909" t="s">
        <v>400</v>
      </c>
      <c r="CO29" s="106"/>
      <c r="CP29" s="77"/>
      <c r="CQ29" s="78" t="s">
        <v>395</v>
      </c>
      <c r="CR29" s="78" t="s">
        <v>395</v>
      </c>
      <c r="CS29" s="78" t="s">
        <v>395</v>
      </c>
      <c r="CT29" s="78" t="s">
        <v>395</v>
      </c>
      <c r="CU29" s="78" t="s">
        <v>395</v>
      </c>
      <c r="CV29" s="78" t="s">
        <v>395</v>
      </c>
      <c r="CW29" s="78" t="s">
        <v>395</v>
      </c>
      <c r="CX29" s="78" t="s">
        <v>395</v>
      </c>
      <c r="CY29" s="78" t="s">
        <v>395</v>
      </c>
      <c r="CZ29" s="78" t="s">
        <v>399</v>
      </c>
      <c r="DA29" s="78" t="s">
        <v>399</v>
      </c>
      <c r="DB29" s="78" t="s">
        <v>400</v>
      </c>
      <c r="DC29" s="77"/>
      <c r="DD29" s="78" t="s">
        <v>395</v>
      </c>
      <c r="DE29" s="78" t="s">
        <v>395</v>
      </c>
      <c r="DF29" s="78" t="s">
        <v>395</v>
      </c>
      <c r="DG29" s="78" t="s">
        <v>395</v>
      </c>
      <c r="DH29" s="78" t="s">
        <v>395</v>
      </c>
      <c r="DI29" s="78" t="s">
        <v>395</v>
      </c>
      <c r="DJ29" s="78" t="s">
        <v>395</v>
      </c>
      <c r="DK29" s="78" t="s">
        <v>399</v>
      </c>
      <c r="DL29" s="78" t="s">
        <v>395</v>
      </c>
      <c r="DM29" s="78" t="s">
        <v>395</v>
      </c>
      <c r="DN29" s="78" t="s">
        <v>399</v>
      </c>
      <c r="DO29" s="78" t="s">
        <v>400</v>
      </c>
      <c r="DP29" s="79"/>
      <c r="DQ29" s="78" t="s">
        <v>399</v>
      </c>
      <c r="DR29" s="78" t="s">
        <v>399</v>
      </c>
      <c r="DS29" s="78" t="s">
        <v>399</v>
      </c>
      <c r="DT29" s="78" t="s">
        <v>399</v>
      </c>
      <c r="DU29" s="78" t="s">
        <v>399</v>
      </c>
      <c r="DV29" s="78" t="s">
        <v>395</v>
      </c>
      <c r="DW29" s="78" t="s">
        <v>395</v>
      </c>
      <c r="DX29" s="78" t="s">
        <v>399</v>
      </c>
      <c r="DY29" s="78" t="s">
        <v>399</v>
      </c>
      <c r="DZ29" s="78" t="s">
        <v>399</v>
      </c>
      <c r="EA29" s="78" t="s">
        <v>399</v>
      </c>
      <c r="EB29" s="78" t="s">
        <v>400</v>
      </c>
      <c r="EC29" s="79"/>
      <c r="ED29" s="78" t="s">
        <v>399</v>
      </c>
      <c r="EE29" s="78" t="s">
        <v>399</v>
      </c>
      <c r="EF29" s="78" t="s">
        <v>399</v>
      </c>
      <c r="EG29" s="78" t="s">
        <v>399</v>
      </c>
      <c r="EH29" s="78" t="s">
        <v>399</v>
      </c>
      <c r="EI29" s="78" t="s">
        <v>395</v>
      </c>
      <c r="EJ29" s="78" t="s">
        <v>395</v>
      </c>
      <c r="EK29" s="78" t="s">
        <v>399</v>
      </c>
      <c r="EL29" s="78" t="s">
        <v>399</v>
      </c>
      <c r="EM29" s="78" t="s">
        <v>399</v>
      </c>
      <c r="EN29" s="78" t="s">
        <v>399</v>
      </c>
      <c r="EO29" s="78" t="s">
        <v>400</v>
      </c>
      <c r="EP29" s="920" t="s">
        <v>1009</v>
      </c>
      <c r="EQ29" s="80"/>
      <c r="ER29" s="81" t="s">
        <v>395</v>
      </c>
      <c r="ES29" s="81" t="s">
        <v>1010</v>
      </c>
      <c r="ET29" s="81" t="s">
        <v>1011</v>
      </c>
      <c r="EU29" s="81" t="s">
        <v>395</v>
      </c>
      <c r="EV29" s="81" t="s">
        <v>395</v>
      </c>
      <c r="EW29" s="81" t="s">
        <v>399</v>
      </c>
      <c r="EX29" s="81" t="s">
        <v>1012</v>
      </c>
      <c r="EY29" s="81" t="s">
        <v>406</v>
      </c>
      <c r="EZ29" s="81" t="s">
        <v>399</v>
      </c>
      <c r="FA29" s="81" t="s">
        <v>406</v>
      </c>
      <c r="FB29" s="81" t="s">
        <v>395</v>
      </c>
      <c r="FC29" s="81" t="s">
        <v>1013</v>
      </c>
      <c r="FD29" s="276"/>
      <c r="FE29" s="81" t="s">
        <v>441</v>
      </c>
      <c r="FF29" s="81" t="s">
        <v>441</v>
      </c>
      <c r="FG29" s="81" t="s">
        <v>441</v>
      </c>
      <c r="FH29" s="81" t="s">
        <v>441</v>
      </c>
      <c r="FI29" s="81" t="s">
        <v>442</v>
      </c>
      <c r="FJ29" s="81" t="s">
        <v>442</v>
      </c>
      <c r="FK29" s="81" t="s">
        <v>442</v>
      </c>
      <c r="FL29" s="81" t="s">
        <v>442</v>
      </c>
      <c r="FM29" s="81" t="s">
        <v>414</v>
      </c>
      <c r="FN29" s="81" t="s">
        <v>414</v>
      </c>
      <c r="FO29" s="81" t="s">
        <v>406</v>
      </c>
      <c r="FP29" s="81" t="s">
        <v>405</v>
      </c>
      <c r="FQ29" s="81" t="s">
        <v>442</v>
      </c>
      <c r="FR29" s="81" t="s">
        <v>405</v>
      </c>
      <c r="FS29" s="81" t="s">
        <v>406</v>
      </c>
      <c r="FT29" s="81" t="s">
        <v>405</v>
      </c>
      <c r="FU29" s="81" t="s">
        <v>1014</v>
      </c>
      <c r="FV29" s="87"/>
      <c r="FW29" s="81" t="s">
        <v>399</v>
      </c>
      <c r="FX29" s="81" t="s">
        <v>400</v>
      </c>
      <c r="FY29" s="81" t="s">
        <v>400</v>
      </c>
      <c r="FZ29" s="81" t="s">
        <v>399</v>
      </c>
      <c r="GA29" s="81" t="s">
        <v>400</v>
      </c>
      <c r="GB29" s="81" t="s">
        <v>400</v>
      </c>
      <c r="GC29" s="81" t="s">
        <v>399</v>
      </c>
      <c r="GD29" s="81" t="s">
        <v>400</v>
      </c>
      <c r="GE29" s="81" t="s">
        <v>400</v>
      </c>
      <c r="GF29" s="82"/>
      <c r="GG29" s="81" t="s">
        <v>399</v>
      </c>
      <c r="GH29" s="81" t="s">
        <v>399</v>
      </c>
      <c r="GI29" s="81" t="s">
        <v>406</v>
      </c>
      <c r="GJ29" s="81" t="s">
        <v>406</v>
      </c>
      <c r="GK29" s="82"/>
      <c r="GL29" s="81" t="s">
        <v>395</v>
      </c>
      <c r="GM29" s="81" t="s">
        <v>395</v>
      </c>
      <c r="GN29" s="81" t="s">
        <v>395</v>
      </c>
      <c r="GO29" s="81" t="s">
        <v>395</v>
      </c>
      <c r="GP29" s="81" t="s">
        <v>395</v>
      </c>
      <c r="GQ29" s="81" t="s">
        <v>395</v>
      </c>
      <c r="GR29" s="81" t="s">
        <v>395</v>
      </c>
      <c r="GS29" s="81" t="s">
        <v>395</v>
      </c>
      <c r="GT29" s="81" t="s">
        <v>399</v>
      </c>
      <c r="GU29" s="81" t="s">
        <v>399</v>
      </c>
      <c r="GV29" s="81" t="s">
        <v>406</v>
      </c>
      <c r="GW29" s="81">
        <v>2007</v>
      </c>
      <c r="GX29" s="81" t="s">
        <v>1015</v>
      </c>
      <c r="GY29" s="81" t="s">
        <v>400</v>
      </c>
      <c r="GZ29" s="82"/>
      <c r="HA29" s="81">
        <v>2011</v>
      </c>
      <c r="HB29" s="81" t="s">
        <v>399</v>
      </c>
      <c r="HC29" s="81" t="s">
        <v>399</v>
      </c>
      <c r="HD29" s="81" t="s">
        <v>399</v>
      </c>
      <c r="HE29" s="81" t="s">
        <v>399</v>
      </c>
      <c r="HF29" s="937" t="s">
        <v>1016</v>
      </c>
      <c r="HG29" s="90"/>
      <c r="HH29" s="947" t="s">
        <v>395</v>
      </c>
      <c r="HI29" s="84"/>
      <c r="HJ29" s="83" t="s">
        <v>399</v>
      </c>
      <c r="HK29" s="83" t="s">
        <v>399</v>
      </c>
      <c r="HL29" s="83" t="s">
        <v>399</v>
      </c>
      <c r="HM29" s="83" t="s">
        <v>406</v>
      </c>
      <c r="HN29" s="83" t="s">
        <v>395</v>
      </c>
      <c r="HO29" s="83" t="s">
        <v>399</v>
      </c>
      <c r="HP29" s="83" t="s">
        <v>399</v>
      </c>
      <c r="HQ29" s="83" t="s">
        <v>406</v>
      </c>
      <c r="HR29" s="83" t="s">
        <v>406</v>
      </c>
      <c r="HS29" s="83" t="s">
        <v>445</v>
      </c>
      <c r="HT29" s="83" t="s">
        <v>1017</v>
      </c>
      <c r="HU29" s="84"/>
      <c r="HV29" s="83" t="s">
        <v>395</v>
      </c>
      <c r="HW29" s="83" t="s">
        <v>399</v>
      </c>
      <c r="HX29" s="88" t="s">
        <v>1018</v>
      </c>
      <c r="HY29" s="762" t="s">
        <v>280</v>
      </c>
    </row>
    <row r="30" spans="1:233" ht="39.950000000000003" customHeight="1">
      <c r="A30" s="961" t="s">
        <v>302</v>
      </c>
      <c r="B30" s="85"/>
      <c r="C30" s="72" t="s">
        <v>395</v>
      </c>
      <c r="D30" s="72" t="s">
        <v>1019</v>
      </c>
      <c r="E30" s="107"/>
      <c r="F30" s="72" t="s">
        <v>395</v>
      </c>
      <c r="G30" s="72" t="s">
        <v>1020</v>
      </c>
      <c r="H30" s="72" t="s">
        <v>395</v>
      </c>
      <c r="I30" s="72" t="s">
        <v>1021</v>
      </c>
      <c r="J30" s="72" t="s">
        <v>399</v>
      </c>
      <c r="K30" s="72" t="s">
        <v>400</v>
      </c>
      <c r="L30" s="72" t="s">
        <v>395</v>
      </c>
      <c r="M30" s="72" t="s">
        <v>1022</v>
      </c>
      <c r="N30" s="72" t="s">
        <v>395</v>
      </c>
      <c r="O30" s="72" t="s">
        <v>777</v>
      </c>
      <c r="P30" s="72" t="s">
        <v>395</v>
      </c>
      <c r="Q30" s="72" t="s">
        <v>1023</v>
      </c>
      <c r="R30" s="72" t="s">
        <v>395</v>
      </c>
      <c r="S30" s="72" t="s">
        <v>1024</v>
      </c>
      <c r="T30" s="72" t="s">
        <v>395</v>
      </c>
      <c r="U30" s="72" t="s">
        <v>1025</v>
      </c>
      <c r="V30" s="72" t="s">
        <v>399</v>
      </c>
      <c r="W30" s="72" t="s">
        <v>400</v>
      </c>
      <c r="X30" s="72" t="s">
        <v>478</v>
      </c>
      <c r="Y30" s="72" t="s">
        <v>395</v>
      </c>
      <c r="Z30" s="72" t="s">
        <v>395</v>
      </c>
      <c r="AA30" s="72" t="s">
        <v>1026</v>
      </c>
      <c r="AB30" s="903" t="s">
        <v>541</v>
      </c>
      <c r="AC30" s="86"/>
      <c r="AD30" s="73" t="s">
        <v>481</v>
      </c>
      <c r="AE30" s="73" t="s">
        <v>482</v>
      </c>
      <c r="AF30" s="371">
        <v>3932041</v>
      </c>
      <c r="AG30" s="963" t="s">
        <v>485</v>
      </c>
      <c r="AH30" s="109" t="s">
        <v>1026</v>
      </c>
      <c r="AI30" s="109" t="s">
        <v>395</v>
      </c>
      <c r="AJ30" s="74" t="s">
        <v>395</v>
      </c>
      <c r="AK30" s="74">
        <v>2318591</v>
      </c>
      <c r="AL30" s="847" t="s">
        <v>485</v>
      </c>
      <c r="AM30" s="73" t="s">
        <v>1027</v>
      </c>
      <c r="AN30" s="73" t="s">
        <v>400</v>
      </c>
      <c r="AO30" s="74">
        <v>1613450</v>
      </c>
      <c r="AP30" s="847" t="s">
        <v>485</v>
      </c>
      <c r="AQ30" s="73" t="s">
        <v>1027</v>
      </c>
      <c r="AR30" s="73" t="s">
        <v>400</v>
      </c>
      <c r="AS30" s="74">
        <v>3932041</v>
      </c>
      <c r="AT30" s="73" t="s">
        <v>400</v>
      </c>
      <c r="AU30" s="73" t="s">
        <v>395</v>
      </c>
      <c r="AV30" s="73" t="s">
        <v>395</v>
      </c>
      <c r="AW30" s="73" t="s">
        <v>1028</v>
      </c>
      <c r="AX30" s="74">
        <v>2318591</v>
      </c>
      <c r="AY30" s="964" t="s">
        <v>485</v>
      </c>
      <c r="AZ30" s="74" t="s">
        <v>1027</v>
      </c>
      <c r="BA30" s="73" t="s">
        <v>400</v>
      </c>
      <c r="BB30" s="73" t="s">
        <v>395</v>
      </c>
      <c r="BC30" s="74" t="s">
        <v>1029</v>
      </c>
      <c r="BD30" s="74">
        <v>579648</v>
      </c>
      <c r="BE30" s="964" t="s">
        <v>485</v>
      </c>
      <c r="BF30" s="74" t="s">
        <v>1027</v>
      </c>
      <c r="BG30" s="73" t="s">
        <v>400</v>
      </c>
      <c r="BH30" s="763">
        <v>2898239</v>
      </c>
      <c r="BI30" s="73" t="s">
        <v>400</v>
      </c>
      <c r="BJ30" s="75"/>
      <c r="BK30" s="73" t="s">
        <v>395</v>
      </c>
      <c r="BL30" s="74" t="s">
        <v>1030</v>
      </c>
      <c r="BM30" s="74">
        <v>1033802</v>
      </c>
      <c r="BN30" s="964" t="s">
        <v>485</v>
      </c>
      <c r="BO30" s="74" t="s">
        <v>1031</v>
      </c>
      <c r="BP30" s="73" t="s">
        <v>400</v>
      </c>
      <c r="BQ30" s="73" t="s">
        <v>395</v>
      </c>
      <c r="BR30" s="74">
        <v>105000</v>
      </c>
      <c r="BS30" s="964" t="s">
        <v>485</v>
      </c>
      <c r="BT30" s="89" t="s">
        <v>1032</v>
      </c>
      <c r="BU30" s="74" t="s">
        <v>400</v>
      </c>
      <c r="BV30" s="73" t="s">
        <v>405</v>
      </c>
      <c r="BW30" s="74">
        <v>0</v>
      </c>
      <c r="BX30" s="847" t="s">
        <v>485</v>
      </c>
      <c r="BY30" s="74" t="s">
        <v>400</v>
      </c>
      <c r="BZ30" s="74" t="s">
        <v>400</v>
      </c>
      <c r="CA30" s="763">
        <v>1138802</v>
      </c>
      <c r="CB30" s="74" t="s">
        <v>400</v>
      </c>
      <c r="CC30" s="76">
        <v>0.71791170810502047</v>
      </c>
      <c r="CD30" s="73"/>
      <c r="CE30" s="76">
        <v>0.7999999309925786</v>
      </c>
      <c r="CF30" s="73"/>
      <c r="CG30" s="76">
        <v>1.026703689000191</v>
      </c>
      <c r="CH30" s="73"/>
      <c r="CI30" s="73" t="s">
        <v>399</v>
      </c>
      <c r="CJ30" s="73"/>
      <c r="CK30" s="73" t="s">
        <v>491</v>
      </c>
      <c r="CL30" s="73" t="s">
        <v>1026</v>
      </c>
      <c r="CM30" s="73" t="s">
        <v>395</v>
      </c>
      <c r="CN30" s="909" t="s">
        <v>400</v>
      </c>
      <c r="CO30" s="106"/>
      <c r="CP30" s="77"/>
      <c r="CQ30" s="78" t="s">
        <v>395</v>
      </c>
      <c r="CR30" s="78" t="s">
        <v>395</v>
      </c>
      <c r="CS30" s="78" t="s">
        <v>395</v>
      </c>
      <c r="CT30" s="78" t="s">
        <v>395</v>
      </c>
      <c r="CU30" s="78" t="s">
        <v>395</v>
      </c>
      <c r="CV30" s="78" t="s">
        <v>395</v>
      </c>
      <c r="CW30" s="78" t="s">
        <v>395</v>
      </c>
      <c r="CX30" s="78" t="s">
        <v>395</v>
      </c>
      <c r="CY30" s="78" t="s">
        <v>395</v>
      </c>
      <c r="CZ30" s="78" t="s">
        <v>395</v>
      </c>
      <c r="DA30" s="78" t="s">
        <v>399</v>
      </c>
      <c r="DB30" s="78" t="s">
        <v>400</v>
      </c>
      <c r="DC30" s="77"/>
      <c r="DD30" s="78" t="s">
        <v>395</v>
      </c>
      <c r="DE30" s="78" t="s">
        <v>399</v>
      </c>
      <c r="DF30" s="78" t="s">
        <v>395</v>
      </c>
      <c r="DG30" s="78" t="s">
        <v>395</v>
      </c>
      <c r="DH30" s="78" t="s">
        <v>395</v>
      </c>
      <c r="DI30" s="78" t="s">
        <v>395</v>
      </c>
      <c r="DJ30" s="78" t="s">
        <v>399</v>
      </c>
      <c r="DK30" s="78" t="s">
        <v>399</v>
      </c>
      <c r="DL30" s="78" t="s">
        <v>395</v>
      </c>
      <c r="DM30" s="78" t="s">
        <v>395</v>
      </c>
      <c r="DN30" s="78" t="s">
        <v>399</v>
      </c>
      <c r="DO30" s="78" t="s">
        <v>400</v>
      </c>
      <c r="DP30" s="79"/>
      <c r="DQ30" s="78" t="s">
        <v>395</v>
      </c>
      <c r="DR30" s="78" t="s">
        <v>399</v>
      </c>
      <c r="DS30" s="78" t="s">
        <v>395</v>
      </c>
      <c r="DT30" s="78" t="s">
        <v>395</v>
      </c>
      <c r="DU30" s="78" t="s">
        <v>395</v>
      </c>
      <c r="DV30" s="78" t="s">
        <v>395</v>
      </c>
      <c r="DW30" s="78" t="s">
        <v>399</v>
      </c>
      <c r="DX30" s="78" t="s">
        <v>395</v>
      </c>
      <c r="DY30" s="78" t="s">
        <v>395</v>
      </c>
      <c r="DZ30" s="78" t="s">
        <v>395</v>
      </c>
      <c r="EA30" s="78" t="s">
        <v>399</v>
      </c>
      <c r="EB30" s="78" t="s">
        <v>400</v>
      </c>
      <c r="EC30" s="79"/>
      <c r="ED30" s="78" t="s">
        <v>395</v>
      </c>
      <c r="EE30" s="78" t="s">
        <v>399</v>
      </c>
      <c r="EF30" s="78" t="s">
        <v>395</v>
      </c>
      <c r="EG30" s="78" t="s">
        <v>395</v>
      </c>
      <c r="EH30" s="78" t="s">
        <v>395</v>
      </c>
      <c r="EI30" s="78" t="s">
        <v>395</v>
      </c>
      <c r="EJ30" s="78" t="s">
        <v>399</v>
      </c>
      <c r="EK30" s="78" t="s">
        <v>395</v>
      </c>
      <c r="EL30" s="78" t="s">
        <v>395</v>
      </c>
      <c r="EM30" s="78" t="s">
        <v>395</v>
      </c>
      <c r="EN30" s="78" t="s">
        <v>399</v>
      </c>
      <c r="EO30" s="78" t="s">
        <v>400</v>
      </c>
      <c r="EP30" s="920" t="s">
        <v>400</v>
      </c>
      <c r="EQ30" s="80"/>
      <c r="ER30" s="81" t="s">
        <v>395</v>
      </c>
      <c r="ES30" s="81" t="s">
        <v>1033</v>
      </c>
      <c r="ET30" s="81" t="s">
        <v>1034</v>
      </c>
      <c r="EU30" s="81" t="s">
        <v>395</v>
      </c>
      <c r="EV30" s="81" t="s">
        <v>395</v>
      </c>
      <c r="EW30" s="81" t="s">
        <v>395</v>
      </c>
      <c r="EX30" s="81" t="s">
        <v>411</v>
      </c>
      <c r="EY30" s="81" t="s">
        <v>1035</v>
      </c>
      <c r="EZ30" s="81" t="s">
        <v>399</v>
      </c>
      <c r="FA30" s="81" t="s">
        <v>406</v>
      </c>
      <c r="FB30" s="81" t="s">
        <v>395</v>
      </c>
      <c r="FC30" s="81" t="s">
        <v>1036</v>
      </c>
      <c r="FD30" s="276"/>
      <c r="FE30" s="81" t="s">
        <v>1037</v>
      </c>
      <c r="FF30" s="81" t="s">
        <v>1038</v>
      </c>
      <c r="FG30" s="81" t="s">
        <v>1039</v>
      </c>
      <c r="FH30" s="81" t="s">
        <v>1040</v>
      </c>
      <c r="FI30" s="81" t="s">
        <v>1041</v>
      </c>
      <c r="FJ30" s="81" t="s">
        <v>1041</v>
      </c>
      <c r="FK30" s="81" t="s">
        <v>1041</v>
      </c>
      <c r="FL30" s="81" t="s">
        <v>1041</v>
      </c>
      <c r="FM30" s="81" t="s">
        <v>1037</v>
      </c>
      <c r="FN30" s="81" t="s">
        <v>1038</v>
      </c>
      <c r="FO30" s="81" t="s">
        <v>406</v>
      </c>
      <c r="FP30" s="81" t="s">
        <v>1038</v>
      </c>
      <c r="FQ30" s="81" t="s">
        <v>1042</v>
      </c>
      <c r="FR30" s="81" t="s">
        <v>1042</v>
      </c>
      <c r="FS30" s="81" t="s">
        <v>406</v>
      </c>
      <c r="FT30" s="81" t="s">
        <v>406</v>
      </c>
      <c r="FU30" s="81" t="s">
        <v>864</v>
      </c>
      <c r="FV30" s="87"/>
      <c r="FW30" s="81" t="s">
        <v>399</v>
      </c>
      <c r="FX30" s="81" t="s">
        <v>400</v>
      </c>
      <c r="FY30" s="81" t="s">
        <v>400</v>
      </c>
      <c r="FZ30" s="81" t="s">
        <v>399</v>
      </c>
      <c r="GA30" s="81" t="s">
        <v>400</v>
      </c>
      <c r="GB30" s="81" t="s">
        <v>400</v>
      </c>
      <c r="GC30" s="81" t="s">
        <v>399</v>
      </c>
      <c r="GD30" s="81" t="s">
        <v>400</v>
      </c>
      <c r="GE30" s="81" t="s">
        <v>400</v>
      </c>
      <c r="GF30" s="82"/>
      <c r="GG30" s="81" t="s">
        <v>399</v>
      </c>
      <c r="GH30" s="81" t="s">
        <v>399</v>
      </c>
      <c r="GI30" s="81" t="s">
        <v>406</v>
      </c>
      <c r="GJ30" s="81" t="s">
        <v>406</v>
      </c>
      <c r="GK30" s="82"/>
      <c r="GL30" s="81" t="s">
        <v>395</v>
      </c>
      <c r="GM30" s="81" t="s">
        <v>395</v>
      </c>
      <c r="GN30" s="81" t="s">
        <v>395</v>
      </c>
      <c r="GO30" s="81" t="s">
        <v>395</v>
      </c>
      <c r="GP30" s="81" t="s">
        <v>395</v>
      </c>
      <c r="GQ30" s="81" t="s">
        <v>395</v>
      </c>
      <c r="GR30" s="81" t="s">
        <v>395</v>
      </c>
      <c r="GS30" s="81" t="s">
        <v>395</v>
      </c>
      <c r="GT30" s="81" t="s">
        <v>399</v>
      </c>
      <c r="GU30" s="81" t="s">
        <v>399</v>
      </c>
      <c r="GV30" s="81" t="s">
        <v>406</v>
      </c>
      <c r="GW30" s="81">
        <v>2011</v>
      </c>
      <c r="GX30" s="81" t="s">
        <v>1043</v>
      </c>
      <c r="GY30" s="81" t="s">
        <v>400</v>
      </c>
      <c r="GZ30" s="82"/>
      <c r="HA30" s="81">
        <v>2003</v>
      </c>
      <c r="HB30" s="81" t="s">
        <v>395</v>
      </c>
      <c r="HC30" s="81" t="s">
        <v>399</v>
      </c>
      <c r="HD30" s="81" t="s">
        <v>395</v>
      </c>
      <c r="HE30" s="81" t="s">
        <v>399</v>
      </c>
      <c r="HF30" s="937" t="s">
        <v>400</v>
      </c>
      <c r="HG30" s="90"/>
      <c r="HH30" s="947" t="s">
        <v>399</v>
      </c>
      <c r="HI30" s="84"/>
      <c r="HJ30" s="83" t="s">
        <v>399</v>
      </c>
      <c r="HK30" s="83" t="s">
        <v>406</v>
      </c>
      <c r="HL30" s="83" t="s">
        <v>399</v>
      </c>
      <c r="HM30" s="83" t="s">
        <v>399</v>
      </c>
      <c r="HN30" s="83" t="s">
        <v>399</v>
      </c>
      <c r="HO30" s="83" t="s">
        <v>399</v>
      </c>
      <c r="HP30" s="83" t="s">
        <v>406</v>
      </c>
      <c r="HQ30" s="83" t="s">
        <v>406</v>
      </c>
      <c r="HR30" s="83" t="s">
        <v>406</v>
      </c>
      <c r="HS30" s="83" t="s">
        <v>485</v>
      </c>
      <c r="HT30" s="83" t="s">
        <v>1044</v>
      </c>
      <c r="HU30" s="84"/>
      <c r="HV30" s="83" t="s">
        <v>399</v>
      </c>
      <c r="HW30" s="83" t="s">
        <v>399</v>
      </c>
      <c r="HX30" s="88" t="s">
        <v>1045</v>
      </c>
      <c r="HY30" s="817" t="s">
        <v>274</v>
      </c>
    </row>
    <row r="31" spans="1:233" ht="39.950000000000003" customHeight="1">
      <c r="A31" s="961" t="s">
        <v>303</v>
      </c>
      <c r="B31" s="85"/>
      <c r="C31" s="72" t="s">
        <v>395</v>
      </c>
      <c r="D31" s="72" t="s">
        <v>1046</v>
      </c>
      <c r="E31" s="107"/>
      <c r="F31" s="72" t="s">
        <v>395</v>
      </c>
      <c r="G31" s="72" t="s">
        <v>1047</v>
      </c>
      <c r="H31" s="72" t="s">
        <v>395</v>
      </c>
      <c r="I31" s="72" t="s">
        <v>1048</v>
      </c>
      <c r="J31" s="72" t="s">
        <v>399</v>
      </c>
      <c r="K31" s="72" t="s">
        <v>400</v>
      </c>
      <c r="L31" s="72" t="s">
        <v>395</v>
      </c>
      <c r="M31" s="72" t="s">
        <v>479</v>
      </c>
      <c r="N31" s="72" t="s">
        <v>395</v>
      </c>
      <c r="O31" s="72" t="s">
        <v>401</v>
      </c>
      <c r="P31" s="72" t="s">
        <v>395</v>
      </c>
      <c r="Q31" s="72" t="s">
        <v>1049</v>
      </c>
      <c r="R31" s="72" t="s">
        <v>395</v>
      </c>
      <c r="S31" s="72" t="s">
        <v>403</v>
      </c>
      <c r="T31" s="72" t="s">
        <v>399</v>
      </c>
      <c r="U31" s="72" t="s">
        <v>400</v>
      </c>
      <c r="V31" s="72" t="s">
        <v>395</v>
      </c>
      <c r="W31" s="72" t="s">
        <v>1050</v>
      </c>
      <c r="X31" s="72" t="s">
        <v>635</v>
      </c>
      <c r="Y31" s="72" t="s">
        <v>399</v>
      </c>
      <c r="Z31" s="72" t="s">
        <v>395</v>
      </c>
      <c r="AA31" s="72" t="s">
        <v>1051</v>
      </c>
      <c r="AB31" s="903" t="s">
        <v>1052</v>
      </c>
      <c r="AC31" s="86"/>
      <c r="AD31" s="73" t="s">
        <v>430</v>
      </c>
      <c r="AE31" s="73" t="s">
        <v>431</v>
      </c>
      <c r="AF31" s="371">
        <v>1500000</v>
      </c>
      <c r="AG31" s="109" t="s">
        <v>445</v>
      </c>
      <c r="AH31" s="109" t="s">
        <v>1053</v>
      </c>
      <c r="AI31" s="109" t="s">
        <v>395</v>
      </c>
      <c r="AJ31" s="74" t="s">
        <v>395</v>
      </c>
      <c r="AK31" s="74">
        <v>1100000</v>
      </c>
      <c r="AL31" s="73" t="s">
        <v>445</v>
      </c>
      <c r="AM31" s="73" t="s">
        <v>586</v>
      </c>
      <c r="AN31" s="73" t="s">
        <v>400</v>
      </c>
      <c r="AO31" s="74">
        <v>400000</v>
      </c>
      <c r="AP31" s="73" t="s">
        <v>445</v>
      </c>
      <c r="AQ31" s="73" t="s">
        <v>586</v>
      </c>
      <c r="AR31" s="73" t="s">
        <v>400</v>
      </c>
      <c r="AS31" s="74">
        <v>1500000</v>
      </c>
      <c r="AT31" s="73" t="s">
        <v>400</v>
      </c>
      <c r="AU31" s="73" t="s">
        <v>395</v>
      </c>
      <c r="AV31" s="73" t="s">
        <v>395</v>
      </c>
      <c r="AW31" s="73" t="s">
        <v>1054</v>
      </c>
      <c r="AX31" s="74">
        <v>1100000</v>
      </c>
      <c r="AY31" s="74" t="s">
        <v>445</v>
      </c>
      <c r="AZ31" s="74" t="s">
        <v>1055</v>
      </c>
      <c r="BA31" s="73" t="s">
        <v>1056</v>
      </c>
      <c r="BB31" s="73" t="s">
        <v>395</v>
      </c>
      <c r="BC31" s="74" t="s">
        <v>401</v>
      </c>
      <c r="BD31" s="74">
        <v>400000</v>
      </c>
      <c r="BE31" s="74" t="s">
        <v>445</v>
      </c>
      <c r="BF31" s="74" t="s">
        <v>1055</v>
      </c>
      <c r="BG31" s="73" t="s">
        <v>1056</v>
      </c>
      <c r="BH31" s="763">
        <v>1500000</v>
      </c>
      <c r="BI31" s="73" t="s">
        <v>400</v>
      </c>
      <c r="BJ31" s="75"/>
      <c r="BK31" s="73" t="s">
        <v>399</v>
      </c>
      <c r="BL31" s="74" t="s">
        <v>406</v>
      </c>
      <c r="BM31" s="74">
        <v>0</v>
      </c>
      <c r="BN31" s="74" t="s">
        <v>445</v>
      </c>
      <c r="BO31" s="74" t="s">
        <v>400</v>
      </c>
      <c r="BP31" s="73" t="s">
        <v>400</v>
      </c>
      <c r="BQ31" s="73" t="s">
        <v>395</v>
      </c>
      <c r="BR31" s="74">
        <v>45000</v>
      </c>
      <c r="BS31" s="74" t="s">
        <v>445</v>
      </c>
      <c r="BT31" s="89" t="s">
        <v>1057</v>
      </c>
      <c r="BU31" s="74" t="s">
        <v>1058</v>
      </c>
      <c r="BV31" s="73" t="s">
        <v>399</v>
      </c>
      <c r="BW31" s="74">
        <v>0</v>
      </c>
      <c r="BX31" s="73" t="s">
        <v>445</v>
      </c>
      <c r="BY31" s="74" t="s">
        <v>400</v>
      </c>
      <c r="BZ31" s="74" t="s">
        <v>400</v>
      </c>
      <c r="CA31" s="763">
        <v>45000</v>
      </c>
      <c r="CB31" s="74" t="s">
        <v>400</v>
      </c>
      <c r="CC31" s="76">
        <v>0.970873786407767</v>
      </c>
      <c r="CD31" s="73"/>
      <c r="CE31" s="76">
        <v>0.73333333333333328</v>
      </c>
      <c r="CF31" s="73"/>
      <c r="CG31" s="76">
        <v>1.03</v>
      </c>
      <c r="CH31" s="73"/>
      <c r="CI31" s="73" t="s">
        <v>400</v>
      </c>
      <c r="CJ31" s="73"/>
      <c r="CK31" s="73" t="s">
        <v>491</v>
      </c>
      <c r="CL31" s="73" t="s">
        <v>1059</v>
      </c>
      <c r="CM31" s="73" t="s">
        <v>399</v>
      </c>
      <c r="CN31" s="909" t="s">
        <v>400</v>
      </c>
      <c r="CO31" s="106"/>
      <c r="CP31" s="77"/>
      <c r="CQ31" s="78" t="s">
        <v>395</v>
      </c>
      <c r="CR31" s="78" t="s">
        <v>395</v>
      </c>
      <c r="CS31" s="78" t="s">
        <v>395</v>
      </c>
      <c r="CT31" s="78" t="s">
        <v>395</v>
      </c>
      <c r="CU31" s="78" t="s">
        <v>395</v>
      </c>
      <c r="CV31" s="78" t="s">
        <v>395</v>
      </c>
      <c r="CW31" s="78" t="s">
        <v>399</v>
      </c>
      <c r="CX31" s="78" t="s">
        <v>395</v>
      </c>
      <c r="CY31" s="78" t="s">
        <v>395</v>
      </c>
      <c r="CZ31" s="78" t="s">
        <v>395</v>
      </c>
      <c r="DA31" s="78" t="s">
        <v>399</v>
      </c>
      <c r="DB31" s="78" t="s">
        <v>400</v>
      </c>
      <c r="DC31" s="77"/>
      <c r="DD31" s="78" t="s">
        <v>395</v>
      </c>
      <c r="DE31" s="78" t="s">
        <v>399</v>
      </c>
      <c r="DF31" s="78" t="s">
        <v>395</v>
      </c>
      <c r="DG31" s="78" t="s">
        <v>399</v>
      </c>
      <c r="DH31" s="78" t="s">
        <v>395</v>
      </c>
      <c r="DI31" s="78" t="s">
        <v>395</v>
      </c>
      <c r="DJ31" s="78" t="s">
        <v>399</v>
      </c>
      <c r="DK31" s="78" t="s">
        <v>399</v>
      </c>
      <c r="DL31" s="78" t="s">
        <v>395</v>
      </c>
      <c r="DM31" s="78" t="s">
        <v>395</v>
      </c>
      <c r="DN31" s="78" t="s">
        <v>395</v>
      </c>
      <c r="DO31" s="78" t="s">
        <v>400</v>
      </c>
      <c r="DP31" s="79"/>
      <c r="DQ31" s="78" t="s">
        <v>395</v>
      </c>
      <c r="DR31" s="78" t="s">
        <v>399</v>
      </c>
      <c r="DS31" s="78" t="s">
        <v>395</v>
      </c>
      <c r="DT31" s="78" t="s">
        <v>395</v>
      </c>
      <c r="DU31" s="78" t="s">
        <v>395</v>
      </c>
      <c r="DV31" s="78" t="s">
        <v>395</v>
      </c>
      <c r="DW31" s="78" t="s">
        <v>399</v>
      </c>
      <c r="DX31" s="78" t="s">
        <v>395</v>
      </c>
      <c r="DY31" s="78" t="s">
        <v>395</v>
      </c>
      <c r="DZ31" s="78" t="s">
        <v>395</v>
      </c>
      <c r="EA31" s="78" t="s">
        <v>399</v>
      </c>
      <c r="EB31" s="78" t="s">
        <v>400</v>
      </c>
      <c r="EC31" s="79"/>
      <c r="ED31" s="78" t="s">
        <v>395</v>
      </c>
      <c r="EE31" s="78" t="s">
        <v>399</v>
      </c>
      <c r="EF31" s="78" t="s">
        <v>395</v>
      </c>
      <c r="EG31" s="78" t="s">
        <v>395</v>
      </c>
      <c r="EH31" s="78" t="s">
        <v>395</v>
      </c>
      <c r="EI31" s="78" t="s">
        <v>395</v>
      </c>
      <c r="EJ31" s="78" t="s">
        <v>399</v>
      </c>
      <c r="EK31" s="78" t="s">
        <v>399</v>
      </c>
      <c r="EL31" s="78" t="s">
        <v>395</v>
      </c>
      <c r="EM31" s="78" t="s">
        <v>395</v>
      </c>
      <c r="EN31" s="78" t="s">
        <v>399</v>
      </c>
      <c r="EO31" s="78" t="s">
        <v>400</v>
      </c>
      <c r="EP31" s="920" t="s">
        <v>1060</v>
      </c>
      <c r="EQ31" s="80"/>
      <c r="ER31" s="81" t="s">
        <v>395</v>
      </c>
      <c r="ES31" s="81" t="s">
        <v>1061</v>
      </c>
      <c r="ET31" s="81" t="s">
        <v>1062</v>
      </c>
      <c r="EU31" s="81" t="s">
        <v>395</v>
      </c>
      <c r="EV31" s="81" t="s">
        <v>395</v>
      </c>
      <c r="EW31" s="81" t="s">
        <v>395</v>
      </c>
      <c r="EX31" s="81" t="s">
        <v>1063</v>
      </c>
      <c r="EY31" s="81" t="s">
        <v>405</v>
      </c>
      <c r="EZ31" s="81" t="s">
        <v>395</v>
      </c>
      <c r="FA31" s="81" t="s">
        <v>1064</v>
      </c>
      <c r="FB31" s="81" t="s">
        <v>395</v>
      </c>
      <c r="FC31" s="81" t="s">
        <v>1065</v>
      </c>
      <c r="FD31" s="276"/>
      <c r="FE31" s="81" t="s">
        <v>414</v>
      </c>
      <c r="FF31" s="81" t="s">
        <v>415</v>
      </c>
      <c r="FG31" s="81" t="s">
        <v>414</v>
      </c>
      <c r="FH31" s="81" t="s">
        <v>415</v>
      </c>
      <c r="FI31" s="81" t="s">
        <v>406</v>
      </c>
      <c r="FJ31" s="81" t="s">
        <v>415</v>
      </c>
      <c r="FK31" s="81" t="s">
        <v>453</v>
      </c>
      <c r="FL31" s="81" t="s">
        <v>415</v>
      </c>
      <c r="FM31" s="81" t="s">
        <v>414</v>
      </c>
      <c r="FN31" s="81" t="s">
        <v>415</v>
      </c>
      <c r="FO31" s="81" t="s">
        <v>406</v>
      </c>
      <c r="FP31" s="81" t="s">
        <v>415</v>
      </c>
      <c r="FQ31" s="81" t="s">
        <v>415</v>
      </c>
      <c r="FR31" s="81" t="s">
        <v>415</v>
      </c>
      <c r="FS31" s="81" t="s">
        <v>414</v>
      </c>
      <c r="FT31" s="81" t="s">
        <v>406</v>
      </c>
      <c r="FU31" s="81" t="s">
        <v>1066</v>
      </c>
      <c r="FV31" s="87"/>
      <c r="FW31" s="81" t="s">
        <v>399</v>
      </c>
      <c r="FX31" s="81" t="s">
        <v>400</v>
      </c>
      <c r="FY31" s="81" t="s">
        <v>400</v>
      </c>
      <c r="FZ31" s="81" t="s">
        <v>399</v>
      </c>
      <c r="GA31" s="81" t="s">
        <v>400</v>
      </c>
      <c r="GB31" s="81" t="s">
        <v>400</v>
      </c>
      <c r="GC31" s="81" t="s">
        <v>399</v>
      </c>
      <c r="GD31" s="81" t="s">
        <v>400</v>
      </c>
      <c r="GE31" s="81" t="s">
        <v>400</v>
      </c>
      <c r="GF31" s="82"/>
      <c r="GG31" s="81" t="s">
        <v>399</v>
      </c>
      <c r="GH31" s="81" t="s">
        <v>399</v>
      </c>
      <c r="GI31" s="81" t="s">
        <v>406</v>
      </c>
      <c r="GJ31" s="81" t="s">
        <v>406</v>
      </c>
      <c r="GK31" s="82"/>
      <c r="GL31" s="81" t="s">
        <v>395</v>
      </c>
      <c r="GM31" s="81" t="s">
        <v>395</v>
      </c>
      <c r="GN31" s="81" t="s">
        <v>395</v>
      </c>
      <c r="GO31" s="81" t="s">
        <v>399</v>
      </c>
      <c r="GP31" s="81" t="s">
        <v>395</v>
      </c>
      <c r="GQ31" s="81" t="s">
        <v>395</v>
      </c>
      <c r="GR31" s="81" t="s">
        <v>399</v>
      </c>
      <c r="GS31" s="81" t="s">
        <v>399</v>
      </c>
      <c r="GT31" s="81" t="s">
        <v>395</v>
      </c>
      <c r="GU31" s="81" t="s">
        <v>399</v>
      </c>
      <c r="GV31" s="81" t="s">
        <v>406</v>
      </c>
      <c r="GW31" s="81">
        <v>2011</v>
      </c>
      <c r="GX31" s="81" t="s">
        <v>1067</v>
      </c>
      <c r="GY31" s="81" t="s">
        <v>1068</v>
      </c>
      <c r="GZ31" s="82"/>
      <c r="HA31" s="81">
        <v>2009</v>
      </c>
      <c r="HB31" s="81" t="s">
        <v>399</v>
      </c>
      <c r="HC31" s="81" t="s">
        <v>399</v>
      </c>
      <c r="HD31" s="81" t="s">
        <v>399</v>
      </c>
      <c r="HE31" s="81" t="s">
        <v>399</v>
      </c>
      <c r="HF31" s="937" t="s">
        <v>400</v>
      </c>
      <c r="HG31" s="90"/>
      <c r="HH31" s="947" t="s">
        <v>405</v>
      </c>
      <c r="HI31" s="84"/>
      <c r="HJ31" s="83" t="s">
        <v>399</v>
      </c>
      <c r="HK31" s="83" t="s">
        <v>406</v>
      </c>
      <c r="HL31" s="83" t="s">
        <v>399</v>
      </c>
      <c r="HM31" s="83" t="s">
        <v>406</v>
      </c>
      <c r="HN31" s="83" t="s">
        <v>399</v>
      </c>
      <c r="HO31" s="83" t="s">
        <v>399</v>
      </c>
      <c r="HP31" s="83" t="s">
        <v>406</v>
      </c>
      <c r="HQ31" s="83" t="s">
        <v>406</v>
      </c>
      <c r="HR31" s="83" t="s">
        <v>405</v>
      </c>
      <c r="HS31" s="83" t="s">
        <v>445</v>
      </c>
      <c r="HT31" s="83" t="s">
        <v>1069</v>
      </c>
      <c r="HU31" s="84"/>
      <c r="HV31" s="83" t="s">
        <v>399</v>
      </c>
      <c r="HW31" s="83" t="s">
        <v>399</v>
      </c>
      <c r="HX31" s="88" t="s">
        <v>1070</v>
      </c>
      <c r="HY31" s="764" t="s">
        <v>284</v>
      </c>
    </row>
    <row r="32" spans="1:233" ht="39.950000000000003" customHeight="1">
      <c r="A32" s="961" t="s">
        <v>304</v>
      </c>
      <c r="B32" s="85"/>
      <c r="C32" s="72" t="s">
        <v>395</v>
      </c>
      <c r="D32" s="72" t="s">
        <v>1071</v>
      </c>
      <c r="E32" s="107"/>
      <c r="F32" s="72" t="s">
        <v>395</v>
      </c>
      <c r="G32" s="72" t="s">
        <v>1072</v>
      </c>
      <c r="H32" s="72" t="s">
        <v>395</v>
      </c>
      <c r="I32" s="72" t="s">
        <v>1073</v>
      </c>
      <c r="J32" s="72" t="s">
        <v>395</v>
      </c>
      <c r="K32" s="72" t="s">
        <v>1074</v>
      </c>
      <c r="L32" s="72" t="s">
        <v>395</v>
      </c>
      <c r="M32" s="72" t="s">
        <v>1075</v>
      </c>
      <c r="N32" s="72" t="s">
        <v>395</v>
      </c>
      <c r="O32" s="72" t="s">
        <v>401</v>
      </c>
      <c r="P32" s="72" t="s">
        <v>395</v>
      </c>
      <c r="Q32" s="72" t="s">
        <v>1076</v>
      </c>
      <c r="R32" s="72" t="s">
        <v>395</v>
      </c>
      <c r="S32" s="72" t="s">
        <v>1077</v>
      </c>
      <c r="T32" s="72" t="s">
        <v>395</v>
      </c>
      <c r="U32" s="72" t="s">
        <v>1078</v>
      </c>
      <c r="V32" s="72" t="s">
        <v>395</v>
      </c>
      <c r="W32" s="72" t="s">
        <v>1079</v>
      </c>
      <c r="X32" s="72" t="s">
        <v>539</v>
      </c>
      <c r="Y32" s="72" t="s">
        <v>399</v>
      </c>
      <c r="Z32" s="72" t="s">
        <v>395</v>
      </c>
      <c r="AA32" s="72" t="s">
        <v>1080</v>
      </c>
      <c r="AB32" s="903" t="s">
        <v>1081</v>
      </c>
      <c r="AC32" s="86"/>
      <c r="AD32" s="73" t="s">
        <v>430</v>
      </c>
      <c r="AE32" s="73" t="s">
        <v>431</v>
      </c>
      <c r="AF32" s="371">
        <v>17265031</v>
      </c>
      <c r="AG32" s="963" t="s">
        <v>445</v>
      </c>
      <c r="AH32" s="109" t="s">
        <v>1082</v>
      </c>
      <c r="AI32" s="109" t="s">
        <v>395</v>
      </c>
      <c r="AJ32" s="74" t="s">
        <v>395</v>
      </c>
      <c r="AK32" s="74">
        <v>0</v>
      </c>
      <c r="AL32" s="847" t="s">
        <v>445</v>
      </c>
      <c r="AM32" s="73" t="s">
        <v>1083</v>
      </c>
      <c r="AN32" s="73" t="s">
        <v>400</v>
      </c>
      <c r="AO32" s="74">
        <v>3000000</v>
      </c>
      <c r="AP32" s="847" t="s">
        <v>445</v>
      </c>
      <c r="AQ32" s="73" t="s">
        <v>1084</v>
      </c>
      <c r="AR32" s="73" t="s">
        <v>1085</v>
      </c>
      <c r="AS32" s="74">
        <v>3000000</v>
      </c>
      <c r="AT32" s="73" t="s">
        <v>400</v>
      </c>
      <c r="AU32" s="73" t="s">
        <v>395</v>
      </c>
      <c r="AV32" s="73" t="s">
        <v>399</v>
      </c>
      <c r="AW32" s="73" t="s">
        <v>406</v>
      </c>
      <c r="AX32" s="74">
        <v>0</v>
      </c>
      <c r="AY32" s="964" t="s">
        <v>445</v>
      </c>
      <c r="AZ32" s="74" t="s">
        <v>1083</v>
      </c>
      <c r="BA32" s="73" t="s">
        <v>400</v>
      </c>
      <c r="BB32" s="73" t="s">
        <v>395</v>
      </c>
      <c r="BC32" s="74" t="s">
        <v>1086</v>
      </c>
      <c r="BD32" s="74">
        <v>17600000</v>
      </c>
      <c r="BE32" s="964" t="s">
        <v>445</v>
      </c>
      <c r="BF32" s="74" t="s">
        <v>808</v>
      </c>
      <c r="BG32" s="73" t="s">
        <v>400</v>
      </c>
      <c r="BH32" s="763">
        <v>17600000</v>
      </c>
      <c r="BI32" s="73" t="s">
        <v>400</v>
      </c>
      <c r="BJ32" s="75"/>
      <c r="BK32" s="73" t="s">
        <v>399</v>
      </c>
      <c r="BL32" s="74" t="s">
        <v>406</v>
      </c>
      <c r="BM32" s="74">
        <v>0</v>
      </c>
      <c r="BN32" s="964" t="s">
        <v>445</v>
      </c>
      <c r="BO32" s="74" t="s">
        <v>1083</v>
      </c>
      <c r="BP32" s="73" t="s">
        <v>400</v>
      </c>
      <c r="BQ32" s="73" t="s">
        <v>399</v>
      </c>
      <c r="BR32" s="74">
        <v>0</v>
      </c>
      <c r="BS32" s="964" t="s">
        <v>445</v>
      </c>
      <c r="BT32" s="89" t="s">
        <v>1008</v>
      </c>
      <c r="BU32" s="74" t="s">
        <v>400</v>
      </c>
      <c r="BV32" s="73" t="s">
        <v>405</v>
      </c>
      <c r="BW32" s="74" t="s">
        <v>400</v>
      </c>
      <c r="BX32" s="847" t="s">
        <v>445</v>
      </c>
      <c r="BY32" s="74" t="s">
        <v>400</v>
      </c>
      <c r="BZ32" s="74" t="s">
        <v>1087</v>
      </c>
      <c r="CA32" s="763">
        <v>0</v>
      </c>
      <c r="CB32" s="74" t="s">
        <v>400</v>
      </c>
      <c r="CC32" s="76">
        <v>1</v>
      </c>
      <c r="CD32" s="73"/>
      <c r="CE32" s="76">
        <v>0</v>
      </c>
      <c r="CF32" s="73"/>
      <c r="CG32" s="76">
        <v>1.0194015869418365</v>
      </c>
      <c r="CH32" s="847" t="s">
        <v>1088</v>
      </c>
      <c r="CI32" s="73" t="s">
        <v>400</v>
      </c>
      <c r="CJ32" s="73"/>
      <c r="CK32" s="73" t="s">
        <v>437</v>
      </c>
      <c r="CL32" s="73" t="s">
        <v>401</v>
      </c>
      <c r="CM32" s="73" t="s">
        <v>399</v>
      </c>
      <c r="CN32" s="909" t="s">
        <v>1089</v>
      </c>
      <c r="CO32" s="106"/>
      <c r="CP32" s="77"/>
      <c r="CQ32" s="78" t="s">
        <v>395</v>
      </c>
      <c r="CR32" s="78" t="s">
        <v>395</v>
      </c>
      <c r="CS32" s="78" t="s">
        <v>395</v>
      </c>
      <c r="CT32" s="78" t="s">
        <v>395</v>
      </c>
      <c r="CU32" s="78" t="s">
        <v>395</v>
      </c>
      <c r="CV32" s="78" t="s">
        <v>395</v>
      </c>
      <c r="CW32" s="78" t="s">
        <v>395</v>
      </c>
      <c r="CX32" s="78" t="s">
        <v>395</v>
      </c>
      <c r="CY32" s="78" t="s">
        <v>395</v>
      </c>
      <c r="CZ32" s="78" t="s">
        <v>395</v>
      </c>
      <c r="DA32" s="78" t="s">
        <v>395</v>
      </c>
      <c r="DB32" s="78" t="s">
        <v>399</v>
      </c>
      <c r="DC32" s="77"/>
      <c r="DD32" s="78" t="s">
        <v>395</v>
      </c>
      <c r="DE32" s="78" t="s">
        <v>395</v>
      </c>
      <c r="DF32" s="78" t="s">
        <v>395</v>
      </c>
      <c r="DG32" s="78" t="s">
        <v>395</v>
      </c>
      <c r="DH32" s="78" t="s">
        <v>395</v>
      </c>
      <c r="DI32" s="78" t="s">
        <v>395</v>
      </c>
      <c r="DJ32" s="78" t="s">
        <v>395</v>
      </c>
      <c r="DK32" s="78" t="s">
        <v>399</v>
      </c>
      <c r="DL32" s="78" t="s">
        <v>395</v>
      </c>
      <c r="DM32" s="78" t="s">
        <v>395</v>
      </c>
      <c r="DN32" s="78" t="s">
        <v>399</v>
      </c>
      <c r="DO32" s="78" t="s">
        <v>399</v>
      </c>
      <c r="DP32" s="79"/>
      <c r="DQ32" s="78" t="s">
        <v>395</v>
      </c>
      <c r="DR32" s="78" t="s">
        <v>395</v>
      </c>
      <c r="DS32" s="78" t="s">
        <v>395</v>
      </c>
      <c r="DT32" s="78" t="s">
        <v>395</v>
      </c>
      <c r="DU32" s="78" t="s">
        <v>395</v>
      </c>
      <c r="DV32" s="78" t="s">
        <v>395</v>
      </c>
      <c r="DW32" s="78" t="s">
        <v>395</v>
      </c>
      <c r="DX32" s="78" t="s">
        <v>395</v>
      </c>
      <c r="DY32" s="78" t="s">
        <v>395</v>
      </c>
      <c r="DZ32" s="78" t="s">
        <v>395</v>
      </c>
      <c r="EA32" s="78" t="s">
        <v>395</v>
      </c>
      <c r="EB32" s="78" t="s">
        <v>399</v>
      </c>
      <c r="EC32" s="79"/>
      <c r="ED32" s="78" t="s">
        <v>395</v>
      </c>
      <c r="EE32" s="78" t="s">
        <v>395</v>
      </c>
      <c r="EF32" s="78" t="s">
        <v>395</v>
      </c>
      <c r="EG32" s="78" t="s">
        <v>395</v>
      </c>
      <c r="EH32" s="78" t="s">
        <v>395</v>
      </c>
      <c r="EI32" s="78" t="s">
        <v>395</v>
      </c>
      <c r="EJ32" s="78" t="s">
        <v>395</v>
      </c>
      <c r="EK32" s="78" t="s">
        <v>395</v>
      </c>
      <c r="EL32" s="78" t="s">
        <v>399</v>
      </c>
      <c r="EM32" s="78" t="s">
        <v>399</v>
      </c>
      <c r="EN32" s="78" t="s">
        <v>395</v>
      </c>
      <c r="EO32" s="78" t="s">
        <v>399</v>
      </c>
      <c r="EP32" s="920" t="s">
        <v>400</v>
      </c>
      <c r="EQ32" s="80"/>
      <c r="ER32" s="81" t="s">
        <v>395</v>
      </c>
      <c r="ES32" s="81" t="s">
        <v>1090</v>
      </c>
      <c r="ET32" s="81" t="s">
        <v>980</v>
      </c>
      <c r="EU32" s="81" t="s">
        <v>395</v>
      </c>
      <c r="EV32" s="81" t="s">
        <v>395</v>
      </c>
      <c r="EW32" s="81" t="s">
        <v>399</v>
      </c>
      <c r="EX32" s="81" t="s">
        <v>406</v>
      </c>
      <c r="EY32" s="81" t="s">
        <v>406</v>
      </c>
      <c r="EZ32" s="81" t="s">
        <v>399</v>
      </c>
      <c r="FA32" s="81" t="s">
        <v>406</v>
      </c>
      <c r="FB32" s="81" t="s">
        <v>395</v>
      </c>
      <c r="FC32" s="81" t="s">
        <v>1091</v>
      </c>
      <c r="FD32" s="276"/>
      <c r="FE32" s="81" t="s">
        <v>414</v>
      </c>
      <c r="FF32" s="81" t="s">
        <v>1092</v>
      </c>
      <c r="FG32" s="81" t="s">
        <v>1093</v>
      </c>
      <c r="FH32" s="81" t="s">
        <v>1093</v>
      </c>
      <c r="FI32" s="81" t="s">
        <v>1093</v>
      </c>
      <c r="FJ32" s="81" t="s">
        <v>1093</v>
      </c>
      <c r="FK32" s="81" t="s">
        <v>1093</v>
      </c>
      <c r="FL32" s="81" t="s">
        <v>1093</v>
      </c>
      <c r="FM32" s="81" t="s">
        <v>414</v>
      </c>
      <c r="FN32" s="81" t="s">
        <v>1092</v>
      </c>
      <c r="FO32" s="81" t="s">
        <v>406</v>
      </c>
      <c r="FP32" s="81" t="s">
        <v>1092</v>
      </c>
      <c r="FQ32" s="81" t="s">
        <v>415</v>
      </c>
      <c r="FR32" s="81" t="s">
        <v>415</v>
      </c>
      <c r="FS32" s="81" t="s">
        <v>406</v>
      </c>
      <c r="FT32" s="81" t="s">
        <v>1092</v>
      </c>
      <c r="FU32" s="81" t="s">
        <v>1094</v>
      </c>
      <c r="FV32" s="87"/>
      <c r="FW32" s="81" t="s">
        <v>399</v>
      </c>
      <c r="FX32" s="81" t="s">
        <v>400</v>
      </c>
      <c r="FY32" s="81" t="s">
        <v>400</v>
      </c>
      <c r="FZ32" s="81" t="s">
        <v>399</v>
      </c>
      <c r="GA32" s="81" t="s">
        <v>400</v>
      </c>
      <c r="GB32" s="81" t="s">
        <v>400</v>
      </c>
      <c r="GC32" s="81" t="s">
        <v>399</v>
      </c>
      <c r="GD32" s="81" t="s">
        <v>400</v>
      </c>
      <c r="GE32" s="81" t="s">
        <v>400</v>
      </c>
      <c r="GF32" s="82"/>
      <c r="GG32" s="81" t="s">
        <v>399</v>
      </c>
      <c r="GH32" s="81" t="s">
        <v>399</v>
      </c>
      <c r="GI32" s="81" t="s">
        <v>406</v>
      </c>
      <c r="GJ32" s="81" t="s">
        <v>406</v>
      </c>
      <c r="GK32" s="82"/>
      <c r="GL32" s="81" t="s">
        <v>395</v>
      </c>
      <c r="GM32" s="81" t="s">
        <v>395</v>
      </c>
      <c r="GN32" s="81" t="s">
        <v>395</v>
      </c>
      <c r="GO32" s="81" t="s">
        <v>395</v>
      </c>
      <c r="GP32" s="81" t="s">
        <v>395</v>
      </c>
      <c r="GQ32" s="81" t="s">
        <v>395</v>
      </c>
      <c r="GR32" s="81" t="s">
        <v>395</v>
      </c>
      <c r="GS32" s="81" t="s">
        <v>399</v>
      </c>
      <c r="GT32" s="81" t="s">
        <v>405</v>
      </c>
      <c r="GU32" s="81" t="s">
        <v>405</v>
      </c>
      <c r="GV32" s="81" t="s">
        <v>405</v>
      </c>
      <c r="GW32" s="81">
        <v>2010</v>
      </c>
      <c r="GX32" s="81" t="s">
        <v>1095</v>
      </c>
      <c r="GY32" s="81" t="s">
        <v>400</v>
      </c>
      <c r="GZ32" s="82"/>
      <c r="HA32" s="81">
        <v>2004</v>
      </c>
      <c r="HB32" s="81" t="s">
        <v>399</v>
      </c>
      <c r="HC32" s="81" t="s">
        <v>399</v>
      </c>
      <c r="HD32" s="81" t="s">
        <v>399</v>
      </c>
      <c r="HE32" s="81" t="s">
        <v>399</v>
      </c>
      <c r="HF32" s="937" t="s">
        <v>400</v>
      </c>
      <c r="HG32" s="90"/>
      <c r="HH32" s="947" t="s">
        <v>395</v>
      </c>
      <c r="HI32" s="84"/>
      <c r="HJ32" s="83" t="s">
        <v>399</v>
      </c>
      <c r="HK32" s="83" t="s">
        <v>395</v>
      </c>
      <c r="HL32" s="83" t="s">
        <v>395</v>
      </c>
      <c r="HM32" s="83" t="s">
        <v>395</v>
      </c>
      <c r="HN32" s="83" t="s">
        <v>395</v>
      </c>
      <c r="HO32" s="83" t="s">
        <v>395</v>
      </c>
      <c r="HP32" s="83" t="s">
        <v>395</v>
      </c>
      <c r="HQ32" s="83" t="s">
        <v>406</v>
      </c>
      <c r="HR32" s="83" t="s">
        <v>406</v>
      </c>
      <c r="HS32" s="83" t="s">
        <v>445</v>
      </c>
      <c r="HT32" s="83" t="s">
        <v>1096</v>
      </c>
      <c r="HU32" s="84"/>
      <c r="HV32" s="83" t="s">
        <v>395</v>
      </c>
      <c r="HW32" s="83" t="s">
        <v>399</v>
      </c>
      <c r="HX32" s="88" t="s">
        <v>1097</v>
      </c>
      <c r="HY32" s="762" t="s">
        <v>280</v>
      </c>
    </row>
    <row r="33" spans="1:233" ht="39.950000000000003" customHeight="1">
      <c r="A33" s="961" t="s">
        <v>305</v>
      </c>
      <c r="B33" s="85"/>
      <c r="C33" s="72" t="s">
        <v>395</v>
      </c>
      <c r="D33" s="72" t="s">
        <v>1098</v>
      </c>
      <c r="E33" s="107"/>
      <c r="F33" s="72" t="s">
        <v>395</v>
      </c>
      <c r="G33" s="72" t="s">
        <v>1099</v>
      </c>
      <c r="H33" s="72" t="s">
        <v>395</v>
      </c>
      <c r="I33" s="72" t="s">
        <v>1100</v>
      </c>
      <c r="J33" s="72" t="s">
        <v>399</v>
      </c>
      <c r="K33" s="72" t="s">
        <v>400</v>
      </c>
      <c r="L33" s="72" t="s">
        <v>395</v>
      </c>
      <c r="M33" s="72" t="s">
        <v>947</v>
      </c>
      <c r="N33" s="72" t="s">
        <v>395</v>
      </c>
      <c r="O33" s="72" t="s">
        <v>401</v>
      </c>
      <c r="P33" s="72" t="s">
        <v>395</v>
      </c>
      <c r="Q33" s="72" t="s">
        <v>1101</v>
      </c>
      <c r="R33" s="72" t="s">
        <v>399</v>
      </c>
      <c r="S33" s="72" t="s">
        <v>400</v>
      </c>
      <c r="T33" s="72" t="s">
        <v>395</v>
      </c>
      <c r="U33" s="72" t="s">
        <v>1102</v>
      </c>
      <c r="V33" s="72" t="s">
        <v>399</v>
      </c>
      <c r="W33" s="72" t="s">
        <v>400</v>
      </c>
      <c r="X33" s="72" t="s">
        <v>405</v>
      </c>
      <c r="Y33" s="72" t="s">
        <v>395</v>
      </c>
      <c r="Z33" s="72" t="s">
        <v>395</v>
      </c>
      <c r="AA33" s="72" t="s">
        <v>1103</v>
      </c>
      <c r="AB33" s="903" t="s">
        <v>1104</v>
      </c>
      <c r="AC33" s="86"/>
      <c r="AD33" s="73" t="s">
        <v>481</v>
      </c>
      <c r="AE33" s="73" t="s">
        <v>482</v>
      </c>
      <c r="AF33" s="371">
        <v>22000000</v>
      </c>
      <c r="AG33" s="963" t="s">
        <v>485</v>
      </c>
      <c r="AH33" s="109" t="s">
        <v>1082</v>
      </c>
      <c r="AI33" s="109" t="s">
        <v>395</v>
      </c>
      <c r="AJ33" s="74" t="s">
        <v>395</v>
      </c>
      <c r="AK33" s="74">
        <v>5700000</v>
      </c>
      <c r="AL33" s="847" t="s">
        <v>485</v>
      </c>
      <c r="AM33" s="73" t="s">
        <v>1105</v>
      </c>
      <c r="AN33" s="73" t="s">
        <v>1106</v>
      </c>
      <c r="AO33" s="74">
        <v>0</v>
      </c>
      <c r="AP33" s="847" t="s">
        <v>485</v>
      </c>
      <c r="AQ33" s="73" t="s">
        <v>400</v>
      </c>
      <c r="AR33" s="73" t="s">
        <v>400</v>
      </c>
      <c r="AS33" s="74">
        <v>5700000</v>
      </c>
      <c r="AT33" s="73" t="s">
        <v>400</v>
      </c>
      <c r="AU33" s="73" t="s">
        <v>399</v>
      </c>
      <c r="AV33" s="73" t="s">
        <v>399</v>
      </c>
      <c r="AW33" s="73" t="s">
        <v>406</v>
      </c>
      <c r="AX33" s="74">
        <v>0</v>
      </c>
      <c r="AY33" s="964" t="s">
        <v>485</v>
      </c>
      <c r="AZ33" s="74" t="s">
        <v>400</v>
      </c>
      <c r="BA33" s="73" t="s">
        <v>1107</v>
      </c>
      <c r="BB33" s="73" t="s">
        <v>399</v>
      </c>
      <c r="BC33" s="74" t="s">
        <v>406</v>
      </c>
      <c r="BD33" s="74">
        <v>0</v>
      </c>
      <c r="BE33" s="964" t="s">
        <v>485</v>
      </c>
      <c r="BF33" s="74" t="s">
        <v>400</v>
      </c>
      <c r="BG33" s="73" t="s">
        <v>400</v>
      </c>
      <c r="BH33" s="763">
        <v>0</v>
      </c>
      <c r="BI33" s="73" t="s">
        <v>400</v>
      </c>
      <c r="BJ33" s="75"/>
      <c r="BK33" s="73" t="s">
        <v>395</v>
      </c>
      <c r="BL33" s="74" t="s">
        <v>479</v>
      </c>
      <c r="BM33" s="74">
        <v>20000000</v>
      </c>
      <c r="BN33" s="964" t="s">
        <v>485</v>
      </c>
      <c r="BO33" s="74" t="s">
        <v>1108</v>
      </c>
      <c r="BP33" s="73" t="s">
        <v>1109</v>
      </c>
      <c r="BQ33" s="73" t="s">
        <v>399</v>
      </c>
      <c r="BR33" s="74">
        <v>0</v>
      </c>
      <c r="BS33" s="964" t="s">
        <v>485</v>
      </c>
      <c r="BT33" s="89" t="s">
        <v>400</v>
      </c>
      <c r="BU33" s="74" t="s">
        <v>400</v>
      </c>
      <c r="BV33" s="73" t="s">
        <v>399</v>
      </c>
      <c r="BW33" s="74">
        <v>0</v>
      </c>
      <c r="BX33" s="847" t="s">
        <v>485</v>
      </c>
      <c r="BY33" s="74" t="s">
        <v>400</v>
      </c>
      <c r="BZ33" s="74" t="s">
        <v>400</v>
      </c>
      <c r="CA33" s="763">
        <v>20000000</v>
      </c>
      <c r="CB33" s="74" t="s">
        <v>400</v>
      </c>
      <c r="CC33" s="76">
        <v>0</v>
      </c>
      <c r="CD33" s="847" t="s">
        <v>1110</v>
      </c>
      <c r="CE33" s="76" t="s">
        <v>406</v>
      </c>
      <c r="CF33" s="73"/>
      <c r="CG33" s="76">
        <v>0.90909090909090906</v>
      </c>
      <c r="CH33" s="847" t="s">
        <v>1111</v>
      </c>
      <c r="CI33" s="73" t="s">
        <v>400</v>
      </c>
      <c r="CJ33" s="73"/>
      <c r="CK33" s="73" t="s">
        <v>406</v>
      </c>
      <c r="CL33" s="73" t="s">
        <v>406</v>
      </c>
      <c r="CM33" s="73" t="s">
        <v>406</v>
      </c>
      <c r="CN33" s="909" t="s">
        <v>400</v>
      </c>
      <c r="CO33" s="106"/>
      <c r="CP33" s="77"/>
      <c r="CQ33" s="78" t="s">
        <v>395</v>
      </c>
      <c r="CR33" s="78" t="s">
        <v>395</v>
      </c>
      <c r="CS33" s="78" t="s">
        <v>395</v>
      </c>
      <c r="CT33" s="78" t="s">
        <v>395</v>
      </c>
      <c r="CU33" s="78" t="s">
        <v>395</v>
      </c>
      <c r="CV33" s="78" t="s">
        <v>395</v>
      </c>
      <c r="CW33" s="78" t="s">
        <v>399</v>
      </c>
      <c r="CX33" s="78" t="s">
        <v>395</v>
      </c>
      <c r="CY33" s="78" t="s">
        <v>395</v>
      </c>
      <c r="CZ33" s="78" t="s">
        <v>395</v>
      </c>
      <c r="DA33" s="78" t="s">
        <v>399</v>
      </c>
      <c r="DB33" s="78" t="s">
        <v>400</v>
      </c>
      <c r="DC33" s="77"/>
      <c r="DD33" s="78" t="s">
        <v>395</v>
      </c>
      <c r="DE33" s="78" t="s">
        <v>395</v>
      </c>
      <c r="DF33" s="78" t="s">
        <v>395</v>
      </c>
      <c r="DG33" s="78" t="s">
        <v>395</v>
      </c>
      <c r="DH33" s="78" t="s">
        <v>395</v>
      </c>
      <c r="DI33" s="78" t="s">
        <v>395</v>
      </c>
      <c r="DJ33" s="78" t="s">
        <v>399</v>
      </c>
      <c r="DK33" s="78" t="s">
        <v>395</v>
      </c>
      <c r="DL33" s="78" t="s">
        <v>395</v>
      </c>
      <c r="DM33" s="78" t="s">
        <v>395</v>
      </c>
      <c r="DN33" s="78" t="s">
        <v>399</v>
      </c>
      <c r="DO33" s="78" t="s">
        <v>400</v>
      </c>
      <c r="DP33" s="79"/>
      <c r="DQ33" s="78" t="s">
        <v>395</v>
      </c>
      <c r="DR33" s="78" t="s">
        <v>399</v>
      </c>
      <c r="DS33" s="78" t="s">
        <v>395</v>
      </c>
      <c r="DT33" s="78" t="s">
        <v>395</v>
      </c>
      <c r="DU33" s="78" t="s">
        <v>395</v>
      </c>
      <c r="DV33" s="78" t="s">
        <v>395</v>
      </c>
      <c r="DW33" s="78" t="s">
        <v>395</v>
      </c>
      <c r="DX33" s="78" t="s">
        <v>395</v>
      </c>
      <c r="DY33" s="78" t="s">
        <v>395</v>
      </c>
      <c r="DZ33" s="78" t="s">
        <v>395</v>
      </c>
      <c r="EA33" s="78" t="s">
        <v>395</v>
      </c>
      <c r="EB33" s="78" t="s">
        <v>400</v>
      </c>
      <c r="EC33" s="79"/>
      <c r="ED33" s="78" t="s">
        <v>395</v>
      </c>
      <c r="EE33" s="78" t="s">
        <v>399</v>
      </c>
      <c r="EF33" s="78" t="s">
        <v>395</v>
      </c>
      <c r="EG33" s="78" t="s">
        <v>395</v>
      </c>
      <c r="EH33" s="78" t="s">
        <v>395</v>
      </c>
      <c r="EI33" s="78" t="s">
        <v>395</v>
      </c>
      <c r="EJ33" s="78" t="s">
        <v>399</v>
      </c>
      <c r="EK33" s="78" t="s">
        <v>395</v>
      </c>
      <c r="EL33" s="78" t="s">
        <v>399</v>
      </c>
      <c r="EM33" s="78" t="s">
        <v>395</v>
      </c>
      <c r="EN33" s="78" t="s">
        <v>395</v>
      </c>
      <c r="EO33" s="78" t="s">
        <v>400</v>
      </c>
      <c r="EP33" s="920" t="s">
        <v>400</v>
      </c>
      <c r="EQ33" s="80"/>
      <c r="ER33" s="81" t="s">
        <v>395</v>
      </c>
      <c r="ES33" s="81" t="s">
        <v>1112</v>
      </c>
      <c r="ET33" s="81" t="s">
        <v>980</v>
      </c>
      <c r="EU33" s="81" t="s">
        <v>395</v>
      </c>
      <c r="EV33" s="81" t="s">
        <v>395</v>
      </c>
      <c r="EW33" s="81" t="s">
        <v>395</v>
      </c>
      <c r="EX33" s="81" t="s">
        <v>1113</v>
      </c>
      <c r="EY33" s="81" t="s">
        <v>1114</v>
      </c>
      <c r="EZ33" s="81" t="s">
        <v>395</v>
      </c>
      <c r="FA33" s="81" t="s">
        <v>1115</v>
      </c>
      <c r="FB33" s="81" t="s">
        <v>395</v>
      </c>
      <c r="FC33" s="81" t="s">
        <v>1116</v>
      </c>
      <c r="FD33" s="276"/>
      <c r="FE33" s="81" t="s">
        <v>414</v>
      </c>
      <c r="FF33" s="81" t="s">
        <v>414</v>
      </c>
      <c r="FG33" s="81" t="s">
        <v>414</v>
      </c>
      <c r="FH33" s="81" t="s">
        <v>414</v>
      </c>
      <c r="FI33" s="81" t="s">
        <v>415</v>
      </c>
      <c r="FJ33" s="81" t="s">
        <v>415</v>
      </c>
      <c r="FK33" s="81" t="s">
        <v>838</v>
      </c>
      <c r="FL33" s="81" t="s">
        <v>838</v>
      </c>
      <c r="FM33" s="81" t="s">
        <v>414</v>
      </c>
      <c r="FN33" s="81" t="s">
        <v>414</v>
      </c>
      <c r="FO33" s="81" t="s">
        <v>838</v>
      </c>
      <c r="FP33" s="81" t="s">
        <v>453</v>
      </c>
      <c r="FQ33" s="81" t="s">
        <v>415</v>
      </c>
      <c r="FR33" s="81" t="s">
        <v>415</v>
      </c>
      <c r="FS33" s="81" t="s">
        <v>406</v>
      </c>
      <c r="FT33" s="81" t="s">
        <v>406</v>
      </c>
      <c r="FU33" s="81" t="s">
        <v>1117</v>
      </c>
      <c r="FV33" s="87"/>
      <c r="FW33" s="81" t="s">
        <v>395</v>
      </c>
      <c r="FX33" s="81" t="s">
        <v>1118</v>
      </c>
      <c r="FY33" s="81" t="s">
        <v>405</v>
      </c>
      <c r="FZ33" s="81" t="s">
        <v>399</v>
      </c>
      <c r="GA33" s="81" t="s">
        <v>400</v>
      </c>
      <c r="GB33" s="81" t="s">
        <v>400</v>
      </c>
      <c r="GC33" s="81" t="s">
        <v>399</v>
      </c>
      <c r="GD33" s="81" t="s">
        <v>400</v>
      </c>
      <c r="GE33" s="81" t="s">
        <v>400</v>
      </c>
      <c r="GF33" s="82"/>
      <c r="GG33" s="81" t="s">
        <v>399</v>
      </c>
      <c r="GH33" s="81" t="s">
        <v>395</v>
      </c>
      <c r="GI33" s="81" t="s">
        <v>395</v>
      </c>
      <c r="GJ33" s="81" t="s">
        <v>1119</v>
      </c>
      <c r="GK33" s="82"/>
      <c r="GL33" s="81" t="s">
        <v>395</v>
      </c>
      <c r="GM33" s="81" t="s">
        <v>395</v>
      </c>
      <c r="GN33" s="81" t="s">
        <v>395</v>
      </c>
      <c r="GO33" s="81" t="s">
        <v>395</v>
      </c>
      <c r="GP33" s="81" t="s">
        <v>395</v>
      </c>
      <c r="GQ33" s="81" t="s">
        <v>395</v>
      </c>
      <c r="GR33" s="81" t="s">
        <v>399</v>
      </c>
      <c r="GS33" s="81" t="s">
        <v>395</v>
      </c>
      <c r="GT33" s="81" t="s">
        <v>399</v>
      </c>
      <c r="GU33" s="81" t="s">
        <v>405</v>
      </c>
      <c r="GV33" s="81" t="s">
        <v>405</v>
      </c>
      <c r="GW33" s="81">
        <v>2008</v>
      </c>
      <c r="GX33" s="81" t="s">
        <v>1120</v>
      </c>
      <c r="GY33" s="81" t="s">
        <v>1121</v>
      </c>
      <c r="GZ33" s="82"/>
      <c r="HA33" s="81">
        <v>2004</v>
      </c>
      <c r="HB33" s="81" t="s">
        <v>395</v>
      </c>
      <c r="HC33" s="81" t="s">
        <v>395</v>
      </c>
      <c r="HD33" s="81" t="s">
        <v>395</v>
      </c>
      <c r="HE33" s="81" t="s">
        <v>399</v>
      </c>
      <c r="HF33" s="937" t="s">
        <v>400</v>
      </c>
      <c r="HG33" s="90"/>
      <c r="HH33" s="947" t="s">
        <v>395</v>
      </c>
      <c r="HI33" s="84"/>
      <c r="HJ33" s="83" t="s">
        <v>399</v>
      </c>
      <c r="HK33" s="83" t="s">
        <v>399</v>
      </c>
      <c r="HL33" s="83" t="s">
        <v>399</v>
      </c>
      <c r="HM33" s="83" t="s">
        <v>395</v>
      </c>
      <c r="HN33" s="83" t="s">
        <v>395</v>
      </c>
      <c r="HO33" s="83" t="s">
        <v>399</v>
      </c>
      <c r="HP33" s="83" t="s">
        <v>406</v>
      </c>
      <c r="HQ33" s="83" t="s">
        <v>399</v>
      </c>
      <c r="HR33" s="83" t="s">
        <v>406</v>
      </c>
      <c r="HS33" s="83" t="s">
        <v>445</v>
      </c>
      <c r="HT33" s="83" t="s">
        <v>1122</v>
      </c>
      <c r="HU33" s="84"/>
      <c r="HV33" s="83" t="s">
        <v>395</v>
      </c>
      <c r="HW33" s="83" t="s">
        <v>399</v>
      </c>
      <c r="HX33" s="88" t="s">
        <v>1123</v>
      </c>
      <c r="HY33" s="765" t="s">
        <v>274</v>
      </c>
    </row>
    <row r="34" spans="1:233" ht="39.950000000000003" customHeight="1">
      <c r="A34" s="961" t="s">
        <v>306</v>
      </c>
      <c r="B34" s="85"/>
      <c r="C34" s="72" t="s">
        <v>395</v>
      </c>
      <c r="D34" s="72" t="s">
        <v>1124</v>
      </c>
      <c r="E34" s="107"/>
      <c r="F34" s="72" t="s">
        <v>395</v>
      </c>
      <c r="G34" s="72" t="s">
        <v>1125</v>
      </c>
      <c r="H34" s="72" t="s">
        <v>395</v>
      </c>
      <c r="I34" s="72" t="s">
        <v>1126</v>
      </c>
      <c r="J34" s="72" t="s">
        <v>395</v>
      </c>
      <c r="K34" s="72" t="s">
        <v>1127</v>
      </c>
      <c r="L34" s="72" t="s">
        <v>395</v>
      </c>
      <c r="M34" s="72" t="s">
        <v>401</v>
      </c>
      <c r="N34" s="72" t="s">
        <v>395</v>
      </c>
      <c r="O34" s="72" t="s">
        <v>631</v>
      </c>
      <c r="P34" s="72" t="s">
        <v>395</v>
      </c>
      <c r="Q34" s="72" t="s">
        <v>1128</v>
      </c>
      <c r="R34" s="72" t="s">
        <v>399</v>
      </c>
      <c r="S34" s="72" t="s">
        <v>1129</v>
      </c>
      <c r="T34" s="72" t="s">
        <v>399</v>
      </c>
      <c r="U34" s="72" t="s">
        <v>400</v>
      </c>
      <c r="V34" s="72" t="s">
        <v>395</v>
      </c>
      <c r="W34" s="72" t="s">
        <v>1130</v>
      </c>
      <c r="X34" s="72" t="s">
        <v>539</v>
      </c>
      <c r="Y34" s="72" t="s">
        <v>395</v>
      </c>
      <c r="Z34" s="72" t="s">
        <v>395</v>
      </c>
      <c r="AA34" s="72" t="s">
        <v>586</v>
      </c>
      <c r="AB34" s="903" t="s">
        <v>1131</v>
      </c>
      <c r="AC34" s="86"/>
      <c r="AD34" s="73" t="s">
        <v>430</v>
      </c>
      <c r="AE34" s="73" t="s">
        <v>431</v>
      </c>
      <c r="AF34" s="371">
        <v>1050000</v>
      </c>
      <c r="AG34" s="109" t="s">
        <v>445</v>
      </c>
      <c r="AH34" s="109" t="s">
        <v>586</v>
      </c>
      <c r="AI34" s="109" t="s">
        <v>395</v>
      </c>
      <c r="AJ34" s="74" t="s">
        <v>395</v>
      </c>
      <c r="AK34" s="74">
        <v>1050000</v>
      </c>
      <c r="AL34" s="73" t="s">
        <v>445</v>
      </c>
      <c r="AM34" s="73" t="s">
        <v>1132</v>
      </c>
      <c r="AN34" s="73" t="s">
        <v>400</v>
      </c>
      <c r="AO34" s="74">
        <v>0</v>
      </c>
      <c r="AP34" s="73" t="s">
        <v>445</v>
      </c>
      <c r="AQ34" s="73" t="s">
        <v>400</v>
      </c>
      <c r="AR34" s="73" t="s">
        <v>400</v>
      </c>
      <c r="AS34" s="74">
        <v>1050000</v>
      </c>
      <c r="AT34" s="73" t="s">
        <v>400</v>
      </c>
      <c r="AU34" s="73" t="s">
        <v>395</v>
      </c>
      <c r="AV34" s="73" t="s">
        <v>395</v>
      </c>
      <c r="AW34" s="73" t="s">
        <v>612</v>
      </c>
      <c r="AX34" s="74">
        <v>646700</v>
      </c>
      <c r="AY34" s="74" t="s">
        <v>445</v>
      </c>
      <c r="AZ34" s="74" t="s">
        <v>808</v>
      </c>
      <c r="BA34" s="73" t="s">
        <v>1133</v>
      </c>
      <c r="BB34" s="73" t="s">
        <v>399</v>
      </c>
      <c r="BC34" s="74" t="s">
        <v>406</v>
      </c>
      <c r="BD34" s="74">
        <v>0</v>
      </c>
      <c r="BE34" s="74" t="s">
        <v>445</v>
      </c>
      <c r="BF34" s="74" t="s">
        <v>400</v>
      </c>
      <c r="BG34" s="73" t="s">
        <v>400</v>
      </c>
      <c r="BH34" s="763">
        <v>646700</v>
      </c>
      <c r="BI34" s="73" t="s">
        <v>400</v>
      </c>
      <c r="BJ34" s="75"/>
      <c r="BK34" s="73" t="s">
        <v>399</v>
      </c>
      <c r="BL34" s="74" t="s">
        <v>406</v>
      </c>
      <c r="BM34" s="74">
        <v>0</v>
      </c>
      <c r="BN34" s="74" t="s">
        <v>445</v>
      </c>
      <c r="BO34" s="74" t="s">
        <v>400</v>
      </c>
      <c r="BP34" s="73" t="s">
        <v>400</v>
      </c>
      <c r="BQ34" s="73" t="s">
        <v>395</v>
      </c>
      <c r="BR34" s="74">
        <v>77000</v>
      </c>
      <c r="BS34" s="74" t="s">
        <v>445</v>
      </c>
      <c r="BT34" s="89" t="s">
        <v>1134</v>
      </c>
      <c r="BU34" s="74" t="s">
        <v>400</v>
      </c>
      <c r="BV34" s="73" t="s">
        <v>399</v>
      </c>
      <c r="BW34" s="74">
        <v>0</v>
      </c>
      <c r="BX34" s="73" t="s">
        <v>445</v>
      </c>
      <c r="BY34" s="74" t="s">
        <v>400</v>
      </c>
      <c r="BZ34" s="74" t="s">
        <v>400</v>
      </c>
      <c r="CA34" s="763">
        <v>77000</v>
      </c>
      <c r="CB34" s="74" t="s">
        <v>400</v>
      </c>
      <c r="CC34" s="76">
        <v>0.89360232140389662</v>
      </c>
      <c r="CD34" s="847" t="s">
        <v>1135</v>
      </c>
      <c r="CE34" s="76">
        <v>1</v>
      </c>
      <c r="CF34" s="847" t="s">
        <v>1136</v>
      </c>
      <c r="CG34" s="76">
        <v>0.68923809523809521</v>
      </c>
      <c r="CH34" s="847" t="s">
        <v>1137</v>
      </c>
      <c r="CI34" s="73" t="s">
        <v>395</v>
      </c>
      <c r="CJ34" s="847" t="s">
        <v>1138</v>
      </c>
      <c r="CK34" s="73" t="s">
        <v>437</v>
      </c>
      <c r="CL34" s="73" t="s">
        <v>401</v>
      </c>
      <c r="CM34" s="73" t="s">
        <v>399</v>
      </c>
      <c r="CN34" s="909" t="s">
        <v>1139</v>
      </c>
      <c r="CO34" s="106"/>
      <c r="CP34" s="77"/>
      <c r="CQ34" s="78" t="s">
        <v>395</v>
      </c>
      <c r="CR34" s="78" t="s">
        <v>405</v>
      </c>
      <c r="CS34" s="78" t="s">
        <v>395</v>
      </c>
      <c r="CT34" s="78" t="s">
        <v>405</v>
      </c>
      <c r="CU34" s="78" t="s">
        <v>399</v>
      </c>
      <c r="CV34" s="78" t="s">
        <v>395</v>
      </c>
      <c r="CW34" s="78" t="s">
        <v>395</v>
      </c>
      <c r="CX34" s="78" t="s">
        <v>395</v>
      </c>
      <c r="CY34" s="78" t="s">
        <v>399</v>
      </c>
      <c r="CZ34" s="78" t="s">
        <v>395</v>
      </c>
      <c r="DA34" s="78" t="s">
        <v>399</v>
      </c>
      <c r="DB34" s="78" t="s">
        <v>400</v>
      </c>
      <c r="DC34" s="77"/>
      <c r="DD34" s="78" t="s">
        <v>395</v>
      </c>
      <c r="DE34" s="78" t="s">
        <v>399</v>
      </c>
      <c r="DF34" s="78" t="s">
        <v>395</v>
      </c>
      <c r="DG34" s="78" t="s">
        <v>399</v>
      </c>
      <c r="DH34" s="78" t="s">
        <v>395</v>
      </c>
      <c r="DI34" s="78" t="s">
        <v>395</v>
      </c>
      <c r="DJ34" s="78" t="s">
        <v>399</v>
      </c>
      <c r="DK34" s="78" t="s">
        <v>395</v>
      </c>
      <c r="DL34" s="78" t="s">
        <v>399</v>
      </c>
      <c r="DM34" s="78" t="s">
        <v>395</v>
      </c>
      <c r="DN34" s="78" t="s">
        <v>399</v>
      </c>
      <c r="DO34" s="78" t="s">
        <v>400</v>
      </c>
      <c r="DP34" s="79"/>
      <c r="DQ34" s="78" t="s">
        <v>395</v>
      </c>
      <c r="DR34" s="78" t="s">
        <v>399</v>
      </c>
      <c r="DS34" s="78" t="s">
        <v>395</v>
      </c>
      <c r="DT34" s="78" t="s">
        <v>399</v>
      </c>
      <c r="DU34" s="78" t="s">
        <v>395</v>
      </c>
      <c r="DV34" s="78" t="s">
        <v>395</v>
      </c>
      <c r="DW34" s="78" t="s">
        <v>395</v>
      </c>
      <c r="DX34" s="78" t="s">
        <v>395</v>
      </c>
      <c r="DY34" s="78" t="s">
        <v>395</v>
      </c>
      <c r="DZ34" s="78" t="s">
        <v>395</v>
      </c>
      <c r="EA34" s="78" t="s">
        <v>399</v>
      </c>
      <c r="EB34" s="78" t="s">
        <v>400</v>
      </c>
      <c r="EC34" s="79"/>
      <c r="ED34" s="78" t="s">
        <v>395</v>
      </c>
      <c r="EE34" s="78" t="s">
        <v>399</v>
      </c>
      <c r="EF34" s="78" t="s">
        <v>399</v>
      </c>
      <c r="EG34" s="78" t="s">
        <v>399</v>
      </c>
      <c r="EH34" s="78" t="s">
        <v>399</v>
      </c>
      <c r="EI34" s="78" t="s">
        <v>395</v>
      </c>
      <c r="EJ34" s="78" t="s">
        <v>399</v>
      </c>
      <c r="EK34" s="78" t="s">
        <v>395</v>
      </c>
      <c r="EL34" s="78" t="s">
        <v>399</v>
      </c>
      <c r="EM34" s="78" t="s">
        <v>399</v>
      </c>
      <c r="EN34" s="78" t="s">
        <v>399</v>
      </c>
      <c r="EO34" s="78" t="s">
        <v>400</v>
      </c>
      <c r="EP34" s="920" t="s">
        <v>400</v>
      </c>
      <c r="EQ34" s="80"/>
      <c r="ER34" s="81" t="s">
        <v>395</v>
      </c>
      <c r="ES34" s="81" t="s">
        <v>1140</v>
      </c>
      <c r="ET34" s="81" t="s">
        <v>980</v>
      </c>
      <c r="EU34" s="81" t="s">
        <v>395</v>
      </c>
      <c r="EV34" s="81" t="s">
        <v>395</v>
      </c>
      <c r="EW34" s="81" t="s">
        <v>395</v>
      </c>
      <c r="EX34" s="81" t="s">
        <v>1141</v>
      </c>
      <c r="EY34" s="759">
        <v>0.1</v>
      </c>
      <c r="EZ34" s="81" t="s">
        <v>399</v>
      </c>
      <c r="FA34" s="81" t="s">
        <v>406</v>
      </c>
      <c r="FB34" s="81" t="s">
        <v>399</v>
      </c>
      <c r="FC34" s="81" t="s">
        <v>406</v>
      </c>
      <c r="FD34" s="276"/>
      <c r="FE34" s="81" t="s">
        <v>453</v>
      </c>
      <c r="FF34" s="81" t="s">
        <v>1142</v>
      </c>
      <c r="FG34" s="81" t="s">
        <v>453</v>
      </c>
      <c r="FH34" s="81" t="s">
        <v>1142</v>
      </c>
      <c r="FI34" s="81" t="s">
        <v>406</v>
      </c>
      <c r="FJ34" s="81" t="s">
        <v>406</v>
      </c>
      <c r="FK34" s="81" t="s">
        <v>1143</v>
      </c>
      <c r="FL34" s="81" t="s">
        <v>405</v>
      </c>
      <c r="FM34" s="81" t="s">
        <v>414</v>
      </c>
      <c r="FN34" s="81" t="s">
        <v>414</v>
      </c>
      <c r="FO34" s="81" t="s">
        <v>453</v>
      </c>
      <c r="FP34" s="81" t="s">
        <v>1142</v>
      </c>
      <c r="FQ34" s="81" t="s">
        <v>415</v>
      </c>
      <c r="FR34" s="81" t="s">
        <v>415</v>
      </c>
      <c r="FS34" s="81" t="s">
        <v>406</v>
      </c>
      <c r="FT34" s="81" t="s">
        <v>406</v>
      </c>
      <c r="FU34" s="81" t="s">
        <v>400</v>
      </c>
      <c r="FV34" s="87"/>
      <c r="FW34" s="81" t="s">
        <v>399</v>
      </c>
      <c r="FX34" s="81" t="s">
        <v>400</v>
      </c>
      <c r="FY34" s="81" t="s">
        <v>400</v>
      </c>
      <c r="FZ34" s="81" t="s">
        <v>399</v>
      </c>
      <c r="GA34" s="81" t="s">
        <v>400</v>
      </c>
      <c r="GB34" s="81" t="s">
        <v>400</v>
      </c>
      <c r="GC34" s="81" t="s">
        <v>399</v>
      </c>
      <c r="GD34" s="81" t="s">
        <v>400</v>
      </c>
      <c r="GE34" s="81" t="s">
        <v>400</v>
      </c>
      <c r="GF34" s="82"/>
      <c r="GG34" s="81" t="s">
        <v>399</v>
      </c>
      <c r="GH34" s="81" t="s">
        <v>399</v>
      </c>
      <c r="GI34" s="81" t="s">
        <v>406</v>
      </c>
      <c r="GJ34" s="81" t="s">
        <v>406</v>
      </c>
      <c r="GK34" s="82"/>
      <c r="GL34" s="81" t="s">
        <v>395</v>
      </c>
      <c r="GM34" s="81" t="s">
        <v>399</v>
      </c>
      <c r="GN34" s="81" t="s">
        <v>395</v>
      </c>
      <c r="GO34" s="81" t="s">
        <v>399</v>
      </c>
      <c r="GP34" s="81" t="s">
        <v>395</v>
      </c>
      <c r="GQ34" s="81" t="s">
        <v>395</v>
      </c>
      <c r="GR34" s="81" t="s">
        <v>399</v>
      </c>
      <c r="GS34" s="81" t="s">
        <v>395</v>
      </c>
      <c r="GT34" s="81" t="s">
        <v>399</v>
      </c>
      <c r="GU34" s="81" t="s">
        <v>399</v>
      </c>
      <c r="GV34" s="81" t="s">
        <v>406</v>
      </c>
      <c r="GW34" s="81">
        <v>2012</v>
      </c>
      <c r="GX34" s="81" t="s">
        <v>1144</v>
      </c>
      <c r="GY34" s="81" t="s">
        <v>400</v>
      </c>
      <c r="GZ34" s="82"/>
      <c r="HA34" s="81" t="s">
        <v>406</v>
      </c>
      <c r="HB34" s="81" t="s">
        <v>406</v>
      </c>
      <c r="HC34" s="81" t="s">
        <v>406</v>
      </c>
      <c r="HD34" s="81" t="s">
        <v>406</v>
      </c>
      <c r="HE34" s="81" t="s">
        <v>406</v>
      </c>
      <c r="HF34" s="937" t="s">
        <v>603</v>
      </c>
      <c r="HG34" s="90"/>
      <c r="HH34" s="947" t="s">
        <v>399</v>
      </c>
      <c r="HI34" s="84"/>
      <c r="HJ34" s="83" t="s">
        <v>399</v>
      </c>
      <c r="HK34" s="83" t="s">
        <v>406</v>
      </c>
      <c r="HL34" s="83" t="s">
        <v>399</v>
      </c>
      <c r="HM34" s="83" t="s">
        <v>406</v>
      </c>
      <c r="HN34" s="83" t="s">
        <v>399</v>
      </c>
      <c r="HO34" s="83" t="s">
        <v>399</v>
      </c>
      <c r="HP34" s="83" t="s">
        <v>406</v>
      </c>
      <c r="HQ34" s="83" t="s">
        <v>399</v>
      </c>
      <c r="HR34" s="83" t="s">
        <v>406</v>
      </c>
      <c r="HS34" s="83" t="s">
        <v>445</v>
      </c>
      <c r="HT34" s="83" t="s">
        <v>1145</v>
      </c>
      <c r="HU34" s="84"/>
      <c r="HV34" s="83" t="s">
        <v>395</v>
      </c>
      <c r="HW34" s="83" t="s">
        <v>399</v>
      </c>
      <c r="HX34" s="88" t="s">
        <v>1146</v>
      </c>
      <c r="HY34" s="764" t="s">
        <v>284</v>
      </c>
    </row>
    <row r="35" spans="1:233" ht="39.950000000000003" customHeight="1">
      <c r="A35" s="961" t="s">
        <v>307</v>
      </c>
      <c r="B35" s="85"/>
      <c r="C35" s="72" t="s">
        <v>395</v>
      </c>
      <c r="D35" s="72" t="s">
        <v>1147</v>
      </c>
      <c r="E35" s="107"/>
      <c r="F35" s="72" t="s">
        <v>395</v>
      </c>
      <c r="G35" s="72" t="s">
        <v>1148</v>
      </c>
      <c r="H35" s="72" t="s">
        <v>395</v>
      </c>
      <c r="I35" s="72" t="s">
        <v>1149</v>
      </c>
      <c r="J35" s="72" t="s">
        <v>395</v>
      </c>
      <c r="K35" s="72" t="s">
        <v>1150</v>
      </c>
      <c r="L35" s="72" t="s">
        <v>395</v>
      </c>
      <c r="M35" s="72" t="s">
        <v>1151</v>
      </c>
      <c r="N35" s="72" t="s">
        <v>395</v>
      </c>
      <c r="O35" s="72" t="s">
        <v>401</v>
      </c>
      <c r="P35" s="72" t="s">
        <v>395</v>
      </c>
      <c r="Q35" s="72" t="s">
        <v>1152</v>
      </c>
      <c r="R35" s="72" t="s">
        <v>395</v>
      </c>
      <c r="S35" s="72" t="s">
        <v>1153</v>
      </c>
      <c r="T35" s="72" t="s">
        <v>399</v>
      </c>
      <c r="U35" s="72" t="s">
        <v>400</v>
      </c>
      <c r="V35" s="72" t="s">
        <v>400</v>
      </c>
      <c r="W35" s="72" t="s">
        <v>400</v>
      </c>
      <c r="X35" s="72" t="s">
        <v>404</v>
      </c>
      <c r="Y35" s="72" t="s">
        <v>395</v>
      </c>
      <c r="Z35" s="72" t="s">
        <v>395</v>
      </c>
      <c r="AA35" s="72" t="s">
        <v>1154</v>
      </c>
      <c r="AB35" s="903" t="s">
        <v>1155</v>
      </c>
      <c r="AC35" s="86"/>
      <c r="AD35" s="73" t="s">
        <v>430</v>
      </c>
      <c r="AE35" s="73" t="s">
        <v>431</v>
      </c>
      <c r="AF35" s="371">
        <v>8924195.1199999992</v>
      </c>
      <c r="AG35" s="109" t="s">
        <v>445</v>
      </c>
      <c r="AH35" s="109" t="s">
        <v>1156</v>
      </c>
      <c r="AI35" s="109" t="s">
        <v>399</v>
      </c>
      <c r="AJ35" s="74" t="s">
        <v>395</v>
      </c>
      <c r="AK35" s="74">
        <v>5712025.2800000003</v>
      </c>
      <c r="AL35" s="73" t="s">
        <v>445</v>
      </c>
      <c r="AM35" s="73" t="s">
        <v>1157</v>
      </c>
      <c r="AN35" s="73" t="s">
        <v>400</v>
      </c>
      <c r="AO35" s="74">
        <v>0</v>
      </c>
      <c r="AP35" s="73" t="s">
        <v>445</v>
      </c>
      <c r="AQ35" s="73" t="s">
        <v>400</v>
      </c>
      <c r="AR35" s="73" t="s">
        <v>400</v>
      </c>
      <c r="AS35" s="74">
        <v>5712025.2800000003</v>
      </c>
      <c r="AT35" s="73" t="s">
        <v>400</v>
      </c>
      <c r="AU35" s="73" t="s">
        <v>395</v>
      </c>
      <c r="AV35" s="73" t="s">
        <v>395</v>
      </c>
      <c r="AW35" s="73" t="s">
        <v>1158</v>
      </c>
      <c r="AX35" s="74">
        <v>5712025.2800000003</v>
      </c>
      <c r="AY35" s="74" t="s">
        <v>445</v>
      </c>
      <c r="AZ35" s="74" t="s">
        <v>1159</v>
      </c>
      <c r="BA35" s="73" t="s">
        <v>400</v>
      </c>
      <c r="BB35" s="73" t="s">
        <v>399</v>
      </c>
      <c r="BC35" s="74" t="s">
        <v>406</v>
      </c>
      <c r="BD35" s="74">
        <v>0</v>
      </c>
      <c r="BE35" s="74" t="s">
        <v>445</v>
      </c>
      <c r="BF35" s="74" t="s">
        <v>400</v>
      </c>
      <c r="BG35" s="73" t="s">
        <v>400</v>
      </c>
      <c r="BH35" s="763">
        <v>5712025.2800000003</v>
      </c>
      <c r="BI35" s="73" t="s">
        <v>400</v>
      </c>
      <c r="BJ35" s="75"/>
      <c r="BK35" s="73" t="s">
        <v>395</v>
      </c>
      <c r="BL35" s="74" t="s">
        <v>401</v>
      </c>
      <c r="BM35" s="74">
        <v>1837863.96</v>
      </c>
      <c r="BN35" s="74" t="s">
        <v>445</v>
      </c>
      <c r="BO35" s="74" t="s">
        <v>1160</v>
      </c>
      <c r="BP35" s="73" t="s">
        <v>400</v>
      </c>
      <c r="BQ35" s="73" t="s">
        <v>405</v>
      </c>
      <c r="BR35" s="74" t="s">
        <v>400</v>
      </c>
      <c r="BS35" s="74" t="s">
        <v>445</v>
      </c>
      <c r="BT35" s="89" t="s">
        <v>400</v>
      </c>
      <c r="BU35" s="74" t="s">
        <v>400</v>
      </c>
      <c r="BV35" s="73" t="s">
        <v>405</v>
      </c>
      <c r="BW35" s="74" t="s">
        <v>400</v>
      </c>
      <c r="BX35" s="73" t="s">
        <v>445</v>
      </c>
      <c r="BY35" s="74" t="s">
        <v>400</v>
      </c>
      <c r="BZ35" s="74" t="s">
        <v>400</v>
      </c>
      <c r="CA35" s="763">
        <v>1837863.96</v>
      </c>
      <c r="CB35" s="74" t="s">
        <v>400</v>
      </c>
      <c r="CC35" s="76">
        <v>0.75657073877814929</v>
      </c>
      <c r="CD35" s="73"/>
      <c r="CE35" s="76">
        <v>1</v>
      </c>
      <c r="CF35" s="73"/>
      <c r="CG35" s="76">
        <v>0.84600225997748024</v>
      </c>
      <c r="CH35" s="847" t="s">
        <v>1161</v>
      </c>
      <c r="CI35" s="73" t="s">
        <v>395</v>
      </c>
      <c r="CJ35" s="847" t="s">
        <v>1162</v>
      </c>
      <c r="CK35" s="73" t="s">
        <v>491</v>
      </c>
      <c r="CL35" s="73" t="s">
        <v>1163</v>
      </c>
      <c r="CM35" s="73" t="s">
        <v>399</v>
      </c>
      <c r="CN35" s="909" t="s">
        <v>400</v>
      </c>
      <c r="CO35" s="106"/>
      <c r="CP35" s="77"/>
      <c r="CQ35" s="78" t="s">
        <v>395</v>
      </c>
      <c r="CR35" s="78" t="s">
        <v>395</v>
      </c>
      <c r="CS35" s="78" t="s">
        <v>395</v>
      </c>
      <c r="CT35" s="78" t="s">
        <v>405</v>
      </c>
      <c r="CU35" s="78" t="s">
        <v>395</v>
      </c>
      <c r="CV35" s="78" t="s">
        <v>395</v>
      </c>
      <c r="CW35" s="78" t="s">
        <v>399</v>
      </c>
      <c r="CX35" s="78" t="s">
        <v>405</v>
      </c>
      <c r="CY35" s="78" t="s">
        <v>395</v>
      </c>
      <c r="CZ35" s="78" t="s">
        <v>395</v>
      </c>
      <c r="DA35" s="78" t="s">
        <v>395</v>
      </c>
      <c r="DB35" s="78" t="s">
        <v>1164</v>
      </c>
      <c r="DC35" s="77"/>
      <c r="DD35" s="78" t="s">
        <v>395</v>
      </c>
      <c r="DE35" s="78" t="s">
        <v>395</v>
      </c>
      <c r="DF35" s="78" t="s">
        <v>395</v>
      </c>
      <c r="DG35" s="78" t="s">
        <v>399</v>
      </c>
      <c r="DH35" s="78" t="s">
        <v>395</v>
      </c>
      <c r="DI35" s="78" t="s">
        <v>395</v>
      </c>
      <c r="DJ35" s="78" t="s">
        <v>399</v>
      </c>
      <c r="DK35" s="78" t="s">
        <v>399</v>
      </c>
      <c r="DL35" s="78" t="s">
        <v>395</v>
      </c>
      <c r="DM35" s="78" t="s">
        <v>395</v>
      </c>
      <c r="DN35" s="78" t="s">
        <v>395</v>
      </c>
      <c r="DO35" s="78" t="s">
        <v>400</v>
      </c>
      <c r="DP35" s="79"/>
      <c r="DQ35" s="78" t="s">
        <v>395</v>
      </c>
      <c r="DR35" s="78" t="s">
        <v>395</v>
      </c>
      <c r="DS35" s="78" t="s">
        <v>395</v>
      </c>
      <c r="DT35" s="78" t="s">
        <v>405</v>
      </c>
      <c r="DU35" s="78" t="s">
        <v>395</v>
      </c>
      <c r="DV35" s="78" t="s">
        <v>395</v>
      </c>
      <c r="DW35" s="78" t="s">
        <v>405</v>
      </c>
      <c r="DX35" s="78" t="s">
        <v>405</v>
      </c>
      <c r="DY35" s="78" t="s">
        <v>395</v>
      </c>
      <c r="DZ35" s="78" t="s">
        <v>395</v>
      </c>
      <c r="EA35" s="78" t="s">
        <v>395</v>
      </c>
      <c r="EB35" s="78" t="s">
        <v>400</v>
      </c>
      <c r="EC35" s="79"/>
      <c r="ED35" s="78" t="s">
        <v>395</v>
      </c>
      <c r="EE35" s="78" t="s">
        <v>395</v>
      </c>
      <c r="EF35" s="78" t="s">
        <v>395</v>
      </c>
      <c r="EG35" s="78" t="s">
        <v>399</v>
      </c>
      <c r="EH35" s="78" t="s">
        <v>395</v>
      </c>
      <c r="EI35" s="78" t="s">
        <v>395</v>
      </c>
      <c r="EJ35" s="78" t="s">
        <v>405</v>
      </c>
      <c r="EK35" s="78" t="s">
        <v>405</v>
      </c>
      <c r="EL35" s="78" t="s">
        <v>399</v>
      </c>
      <c r="EM35" s="78" t="s">
        <v>399</v>
      </c>
      <c r="EN35" s="78" t="s">
        <v>405</v>
      </c>
      <c r="EO35" s="78" t="s">
        <v>668</v>
      </c>
      <c r="EP35" s="920" t="s">
        <v>1165</v>
      </c>
      <c r="EQ35" s="80"/>
      <c r="ER35" s="81" t="s">
        <v>395</v>
      </c>
      <c r="ES35" s="81" t="s">
        <v>1166</v>
      </c>
      <c r="ET35" s="81" t="s">
        <v>1167</v>
      </c>
      <c r="EU35" s="81" t="s">
        <v>395</v>
      </c>
      <c r="EV35" s="81" t="s">
        <v>395</v>
      </c>
      <c r="EW35" s="81" t="s">
        <v>395</v>
      </c>
      <c r="EX35" s="81" t="s">
        <v>1168</v>
      </c>
      <c r="EY35" s="81" t="s">
        <v>405</v>
      </c>
      <c r="EZ35" s="81" t="s">
        <v>395</v>
      </c>
      <c r="FA35" s="81" t="s">
        <v>1169</v>
      </c>
      <c r="FB35" s="81" t="s">
        <v>395</v>
      </c>
      <c r="FC35" s="81" t="s">
        <v>1170</v>
      </c>
      <c r="FD35" s="276"/>
      <c r="FE35" s="81" t="s">
        <v>527</v>
      </c>
      <c r="FF35" s="81" t="s">
        <v>527</v>
      </c>
      <c r="FG35" s="81" t="s">
        <v>527</v>
      </c>
      <c r="FH35" s="81" t="s">
        <v>527</v>
      </c>
      <c r="FI35" s="81" t="s">
        <v>406</v>
      </c>
      <c r="FJ35" s="81" t="s">
        <v>406</v>
      </c>
      <c r="FK35" s="81" t="s">
        <v>527</v>
      </c>
      <c r="FL35" s="81" t="s">
        <v>527</v>
      </c>
      <c r="FM35" s="81" t="s">
        <v>414</v>
      </c>
      <c r="FN35" s="81" t="s">
        <v>414</v>
      </c>
      <c r="FO35" s="81" t="s">
        <v>406</v>
      </c>
      <c r="FP35" s="81" t="s">
        <v>406</v>
      </c>
      <c r="FQ35" s="81" t="s">
        <v>415</v>
      </c>
      <c r="FR35" s="81" t="s">
        <v>415</v>
      </c>
      <c r="FS35" s="81" t="s">
        <v>527</v>
      </c>
      <c r="FT35" s="81" t="s">
        <v>527</v>
      </c>
      <c r="FU35" s="81" t="s">
        <v>1171</v>
      </c>
      <c r="FV35" s="87"/>
      <c r="FW35" s="81" t="s">
        <v>399</v>
      </c>
      <c r="FX35" s="81" t="s">
        <v>400</v>
      </c>
      <c r="FY35" s="81" t="s">
        <v>400</v>
      </c>
      <c r="FZ35" s="81" t="s">
        <v>399</v>
      </c>
      <c r="GA35" s="81" t="s">
        <v>400</v>
      </c>
      <c r="GB35" s="81" t="s">
        <v>400</v>
      </c>
      <c r="GC35" s="81" t="s">
        <v>399</v>
      </c>
      <c r="GD35" s="81" t="s">
        <v>400</v>
      </c>
      <c r="GE35" s="81" t="s">
        <v>400</v>
      </c>
      <c r="GF35" s="82"/>
      <c r="GG35" s="81" t="s">
        <v>399</v>
      </c>
      <c r="GH35" s="81" t="s">
        <v>399</v>
      </c>
      <c r="GI35" s="81" t="s">
        <v>406</v>
      </c>
      <c r="GJ35" s="81" t="s">
        <v>406</v>
      </c>
      <c r="GK35" s="82"/>
      <c r="GL35" s="81" t="s">
        <v>395</v>
      </c>
      <c r="GM35" s="81" t="s">
        <v>395</v>
      </c>
      <c r="GN35" s="81" t="s">
        <v>395</v>
      </c>
      <c r="GO35" s="81" t="s">
        <v>399</v>
      </c>
      <c r="GP35" s="81" t="s">
        <v>395</v>
      </c>
      <c r="GQ35" s="81" t="s">
        <v>399</v>
      </c>
      <c r="GR35" s="81" t="s">
        <v>399</v>
      </c>
      <c r="GS35" s="81" t="s">
        <v>399</v>
      </c>
      <c r="GT35" s="81" t="s">
        <v>395</v>
      </c>
      <c r="GU35" s="81" t="s">
        <v>399</v>
      </c>
      <c r="GV35" s="81" t="s">
        <v>406</v>
      </c>
      <c r="GW35" s="81">
        <v>2008</v>
      </c>
      <c r="GX35" s="81" t="s">
        <v>1172</v>
      </c>
      <c r="GY35" s="81" t="s">
        <v>1173</v>
      </c>
      <c r="GZ35" s="82"/>
      <c r="HA35" s="81" t="s">
        <v>406</v>
      </c>
      <c r="HB35" s="81" t="s">
        <v>406</v>
      </c>
      <c r="HC35" s="81" t="s">
        <v>406</v>
      </c>
      <c r="HD35" s="81" t="s">
        <v>406</v>
      </c>
      <c r="HE35" s="81" t="s">
        <v>406</v>
      </c>
      <c r="HF35" s="937" t="s">
        <v>603</v>
      </c>
      <c r="HG35" s="90"/>
      <c r="HH35" s="947" t="s">
        <v>395</v>
      </c>
      <c r="HI35" s="84"/>
      <c r="HJ35" s="83" t="s">
        <v>399</v>
      </c>
      <c r="HK35" s="83" t="s">
        <v>399</v>
      </c>
      <c r="HL35" s="83" t="s">
        <v>399</v>
      </c>
      <c r="HM35" s="83" t="s">
        <v>406</v>
      </c>
      <c r="HN35" s="83" t="s">
        <v>399</v>
      </c>
      <c r="HO35" s="83" t="s">
        <v>395</v>
      </c>
      <c r="HP35" s="83" t="s">
        <v>406</v>
      </c>
      <c r="HQ35" s="83" t="s">
        <v>406</v>
      </c>
      <c r="HR35" s="83" t="s">
        <v>399</v>
      </c>
      <c r="HS35" s="83" t="s">
        <v>445</v>
      </c>
      <c r="HT35" s="83" t="s">
        <v>1174</v>
      </c>
      <c r="HU35" s="84"/>
      <c r="HV35" s="83" t="s">
        <v>395</v>
      </c>
      <c r="HW35" s="83" t="s">
        <v>399</v>
      </c>
      <c r="HX35" s="88" t="s">
        <v>1175</v>
      </c>
      <c r="HY35" s="817" t="s">
        <v>274</v>
      </c>
    </row>
    <row r="36" spans="1:233" ht="39.950000000000003" customHeight="1">
      <c r="A36" s="961" t="s">
        <v>308</v>
      </c>
      <c r="B36" s="85"/>
      <c r="C36" s="72" t="s">
        <v>395</v>
      </c>
      <c r="D36" s="72" t="s">
        <v>1176</v>
      </c>
      <c r="E36" s="107"/>
      <c r="F36" s="72" t="s">
        <v>395</v>
      </c>
      <c r="G36" s="72" t="s">
        <v>1177</v>
      </c>
      <c r="H36" s="72" t="s">
        <v>395</v>
      </c>
      <c r="I36" s="72" t="s">
        <v>1178</v>
      </c>
      <c r="J36" s="72" t="s">
        <v>395</v>
      </c>
      <c r="K36" s="72" t="s">
        <v>1179</v>
      </c>
      <c r="L36" s="72" t="s">
        <v>395</v>
      </c>
      <c r="M36" s="72" t="s">
        <v>1180</v>
      </c>
      <c r="N36" s="72" t="s">
        <v>395</v>
      </c>
      <c r="O36" s="72" t="s">
        <v>401</v>
      </c>
      <c r="P36" s="72" t="s">
        <v>395</v>
      </c>
      <c r="Q36" s="72" t="s">
        <v>1181</v>
      </c>
      <c r="R36" s="72" t="s">
        <v>395</v>
      </c>
      <c r="S36" s="72" t="s">
        <v>1182</v>
      </c>
      <c r="T36" s="72" t="s">
        <v>399</v>
      </c>
      <c r="U36" s="72" t="s">
        <v>400</v>
      </c>
      <c r="V36" s="72" t="s">
        <v>405</v>
      </c>
      <c r="W36" s="72" t="s">
        <v>400</v>
      </c>
      <c r="X36" s="72" t="s">
        <v>478</v>
      </c>
      <c r="Y36" s="72" t="s">
        <v>395</v>
      </c>
      <c r="Z36" s="72" t="s">
        <v>395</v>
      </c>
      <c r="AA36" s="72" t="s">
        <v>1183</v>
      </c>
      <c r="AB36" s="903" t="s">
        <v>1184</v>
      </c>
      <c r="AC36" s="86"/>
      <c r="AD36" s="73" t="s">
        <v>481</v>
      </c>
      <c r="AE36" s="73" t="s">
        <v>482</v>
      </c>
      <c r="AF36" s="371">
        <v>2760725</v>
      </c>
      <c r="AG36" s="963" t="s">
        <v>485</v>
      </c>
      <c r="AH36" s="109" t="s">
        <v>1082</v>
      </c>
      <c r="AI36" s="109" t="s">
        <v>395</v>
      </c>
      <c r="AJ36" s="74" t="s">
        <v>395</v>
      </c>
      <c r="AK36" s="74">
        <v>621212</v>
      </c>
      <c r="AL36" s="847" t="s">
        <v>485</v>
      </c>
      <c r="AM36" s="73" t="s">
        <v>699</v>
      </c>
      <c r="AN36" s="73" t="s">
        <v>400</v>
      </c>
      <c r="AO36" s="74">
        <v>0</v>
      </c>
      <c r="AP36" s="847" t="s">
        <v>485</v>
      </c>
      <c r="AQ36" s="73" t="s">
        <v>699</v>
      </c>
      <c r="AR36" s="73" t="s">
        <v>400</v>
      </c>
      <c r="AS36" s="74">
        <v>621212</v>
      </c>
      <c r="AT36" s="73" t="s">
        <v>400</v>
      </c>
      <c r="AU36" s="73" t="s">
        <v>395</v>
      </c>
      <c r="AV36" s="73" t="s">
        <v>395</v>
      </c>
      <c r="AW36" s="73" t="s">
        <v>1185</v>
      </c>
      <c r="AX36" s="74">
        <v>574367</v>
      </c>
      <c r="AY36" s="964" t="s">
        <v>485</v>
      </c>
      <c r="AZ36" s="74" t="s">
        <v>808</v>
      </c>
      <c r="BA36" s="73" t="s">
        <v>400</v>
      </c>
      <c r="BB36" s="73" t="s">
        <v>399</v>
      </c>
      <c r="BC36" s="74" t="s">
        <v>406</v>
      </c>
      <c r="BD36" s="74">
        <v>0</v>
      </c>
      <c r="BE36" s="964" t="s">
        <v>485</v>
      </c>
      <c r="BF36" s="74" t="s">
        <v>808</v>
      </c>
      <c r="BG36" s="73" t="s">
        <v>400</v>
      </c>
      <c r="BH36" s="763">
        <v>574367</v>
      </c>
      <c r="BI36" s="73" t="s">
        <v>400</v>
      </c>
      <c r="BJ36" s="75"/>
      <c r="BK36" s="73" t="s">
        <v>395</v>
      </c>
      <c r="BL36" s="74" t="s">
        <v>759</v>
      </c>
      <c r="BM36" s="74">
        <v>1545285</v>
      </c>
      <c r="BN36" s="964" t="s">
        <v>485</v>
      </c>
      <c r="BO36" s="74" t="s">
        <v>808</v>
      </c>
      <c r="BP36" s="73" t="s">
        <v>400</v>
      </c>
      <c r="BQ36" s="73" t="s">
        <v>395</v>
      </c>
      <c r="BR36" s="74">
        <v>303619</v>
      </c>
      <c r="BS36" s="964" t="s">
        <v>485</v>
      </c>
      <c r="BT36" s="89" t="s">
        <v>808</v>
      </c>
      <c r="BU36" s="74" t="s">
        <v>400</v>
      </c>
      <c r="BV36" s="73" t="s">
        <v>395</v>
      </c>
      <c r="BW36" s="74">
        <v>337453</v>
      </c>
      <c r="BX36" s="847" t="s">
        <v>485</v>
      </c>
      <c r="BY36" s="74" t="s">
        <v>808</v>
      </c>
      <c r="BZ36" s="74" t="s">
        <v>400</v>
      </c>
      <c r="CA36" s="763">
        <v>2186357</v>
      </c>
      <c r="CB36" s="74" t="s">
        <v>400</v>
      </c>
      <c r="CC36" s="76">
        <v>0.2080494102271723</v>
      </c>
      <c r="CD36" s="73"/>
      <c r="CE36" s="76">
        <v>1</v>
      </c>
      <c r="CF36" s="73"/>
      <c r="CG36" s="76">
        <v>0.99999963777630874</v>
      </c>
      <c r="CH36" s="73"/>
      <c r="CI36" s="73" t="s">
        <v>399</v>
      </c>
      <c r="CJ36" s="73"/>
      <c r="CK36" s="73" t="s">
        <v>491</v>
      </c>
      <c r="CL36" s="73" t="s">
        <v>1182</v>
      </c>
      <c r="CM36" s="73" t="s">
        <v>399</v>
      </c>
      <c r="CN36" s="909" t="s">
        <v>400</v>
      </c>
      <c r="CO36" s="106"/>
      <c r="CP36" s="77"/>
      <c r="CQ36" s="78" t="s">
        <v>395</v>
      </c>
      <c r="CR36" s="78" t="s">
        <v>395</v>
      </c>
      <c r="CS36" s="78" t="s">
        <v>395</v>
      </c>
      <c r="CT36" s="78" t="s">
        <v>395</v>
      </c>
      <c r="CU36" s="78" t="s">
        <v>395</v>
      </c>
      <c r="CV36" s="78" t="s">
        <v>395</v>
      </c>
      <c r="CW36" s="78" t="s">
        <v>395</v>
      </c>
      <c r="CX36" s="78" t="s">
        <v>395</v>
      </c>
      <c r="CY36" s="78" t="s">
        <v>395</v>
      </c>
      <c r="CZ36" s="78" t="s">
        <v>395</v>
      </c>
      <c r="DA36" s="78" t="s">
        <v>395</v>
      </c>
      <c r="DB36" s="78" t="s">
        <v>399</v>
      </c>
      <c r="DC36" s="77"/>
      <c r="DD36" s="78" t="s">
        <v>395</v>
      </c>
      <c r="DE36" s="78" t="s">
        <v>395</v>
      </c>
      <c r="DF36" s="78" t="s">
        <v>395</v>
      </c>
      <c r="DG36" s="78" t="s">
        <v>395</v>
      </c>
      <c r="DH36" s="78" t="s">
        <v>395</v>
      </c>
      <c r="DI36" s="78" t="s">
        <v>395</v>
      </c>
      <c r="DJ36" s="78" t="s">
        <v>395</v>
      </c>
      <c r="DK36" s="78" t="s">
        <v>399</v>
      </c>
      <c r="DL36" s="78" t="s">
        <v>395</v>
      </c>
      <c r="DM36" s="78" t="s">
        <v>395</v>
      </c>
      <c r="DN36" s="78" t="s">
        <v>395</v>
      </c>
      <c r="DO36" s="78" t="s">
        <v>399</v>
      </c>
      <c r="DP36" s="79"/>
      <c r="DQ36" s="78" t="s">
        <v>395</v>
      </c>
      <c r="DR36" s="78" t="s">
        <v>395</v>
      </c>
      <c r="DS36" s="78" t="s">
        <v>395</v>
      </c>
      <c r="DT36" s="78" t="s">
        <v>395</v>
      </c>
      <c r="DU36" s="78" t="s">
        <v>395</v>
      </c>
      <c r="DV36" s="78" t="s">
        <v>395</v>
      </c>
      <c r="DW36" s="78" t="s">
        <v>395</v>
      </c>
      <c r="DX36" s="78" t="s">
        <v>395</v>
      </c>
      <c r="DY36" s="78" t="s">
        <v>399</v>
      </c>
      <c r="DZ36" s="78" t="s">
        <v>399</v>
      </c>
      <c r="EA36" s="78" t="s">
        <v>395</v>
      </c>
      <c r="EB36" s="78" t="s">
        <v>399</v>
      </c>
      <c r="EC36" s="79"/>
      <c r="ED36" s="78" t="s">
        <v>395</v>
      </c>
      <c r="EE36" s="78" t="s">
        <v>399</v>
      </c>
      <c r="EF36" s="78" t="s">
        <v>395</v>
      </c>
      <c r="EG36" s="78" t="s">
        <v>399</v>
      </c>
      <c r="EH36" s="78" t="s">
        <v>399</v>
      </c>
      <c r="EI36" s="78" t="s">
        <v>395</v>
      </c>
      <c r="EJ36" s="78" t="s">
        <v>399</v>
      </c>
      <c r="EK36" s="78" t="s">
        <v>399</v>
      </c>
      <c r="EL36" s="78" t="s">
        <v>399</v>
      </c>
      <c r="EM36" s="78" t="s">
        <v>399</v>
      </c>
      <c r="EN36" s="78" t="s">
        <v>399</v>
      </c>
      <c r="EO36" s="78" t="s">
        <v>399</v>
      </c>
      <c r="EP36" s="920" t="s">
        <v>400</v>
      </c>
      <c r="EQ36" s="80"/>
      <c r="ER36" s="81" t="s">
        <v>395</v>
      </c>
      <c r="ES36" s="81" t="s">
        <v>1186</v>
      </c>
      <c r="ET36" s="81" t="s">
        <v>1187</v>
      </c>
      <c r="EU36" s="81" t="s">
        <v>399</v>
      </c>
      <c r="EV36" s="81" t="s">
        <v>395</v>
      </c>
      <c r="EW36" s="81" t="s">
        <v>399</v>
      </c>
      <c r="EX36" s="81" t="s">
        <v>406</v>
      </c>
      <c r="EY36" s="81" t="s">
        <v>406</v>
      </c>
      <c r="EZ36" s="81" t="s">
        <v>399</v>
      </c>
      <c r="FA36" s="81" t="s">
        <v>406</v>
      </c>
      <c r="FB36" s="81" t="s">
        <v>399</v>
      </c>
      <c r="FC36" s="81" t="s">
        <v>406</v>
      </c>
      <c r="FD36" s="276"/>
      <c r="FE36" s="81" t="s">
        <v>414</v>
      </c>
      <c r="FF36" s="81" t="s">
        <v>441</v>
      </c>
      <c r="FG36" s="81" t="s">
        <v>414</v>
      </c>
      <c r="FH36" s="81" t="s">
        <v>441</v>
      </c>
      <c r="FI36" s="81" t="s">
        <v>441</v>
      </c>
      <c r="FJ36" s="81" t="s">
        <v>441</v>
      </c>
      <c r="FK36" s="81" t="s">
        <v>441</v>
      </c>
      <c r="FL36" s="81" t="s">
        <v>441</v>
      </c>
      <c r="FM36" s="81" t="s">
        <v>414</v>
      </c>
      <c r="FN36" s="81" t="s">
        <v>453</v>
      </c>
      <c r="FO36" s="81" t="s">
        <v>406</v>
      </c>
      <c r="FP36" s="81" t="s">
        <v>441</v>
      </c>
      <c r="FQ36" s="81" t="s">
        <v>415</v>
      </c>
      <c r="FR36" s="81" t="s">
        <v>415</v>
      </c>
      <c r="FS36" s="81" t="s">
        <v>414</v>
      </c>
      <c r="FT36" s="81" t="s">
        <v>453</v>
      </c>
      <c r="FU36" s="81" t="s">
        <v>1188</v>
      </c>
      <c r="FV36" s="87"/>
      <c r="FW36" s="81" t="s">
        <v>399</v>
      </c>
      <c r="FX36" s="81" t="s">
        <v>400</v>
      </c>
      <c r="FY36" s="81" t="s">
        <v>400</v>
      </c>
      <c r="FZ36" s="81" t="s">
        <v>399</v>
      </c>
      <c r="GA36" s="81" t="s">
        <v>400</v>
      </c>
      <c r="GB36" s="81" t="s">
        <v>400</v>
      </c>
      <c r="GC36" s="81" t="s">
        <v>399</v>
      </c>
      <c r="GD36" s="81" t="s">
        <v>400</v>
      </c>
      <c r="GE36" s="81" t="s">
        <v>400</v>
      </c>
      <c r="GF36" s="82"/>
      <c r="GG36" s="81" t="s">
        <v>399</v>
      </c>
      <c r="GH36" s="81" t="s">
        <v>399</v>
      </c>
      <c r="GI36" s="81" t="s">
        <v>406</v>
      </c>
      <c r="GJ36" s="81" t="s">
        <v>406</v>
      </c>
      <c r="GK36" s="82"/>
      <c r="GL36" s="81" t="s">
        <v>395</v>
      </c>
      <c r="GM36" s="81" t="s">
        <v>395</v>
      </c>
      <c r="GN36" s="81" t="s">
        <v>395</v>
      </c>
      <c r="GO36" s="81" t="s">
        <v>395</v>
      </c>
      <c r="GP36" s="81" t="s">
        <v>395</v>
      </c>
      <c r="GQ36" s="81" t="s">
        <v>395</v>
      </c>
      <c r="GR36" s="81" t="s">
        <v>395</v>
      </c>
      <c r="GS36" s="81" t="s">
        <v>395</v>
      </c>
      <c r="GT36" s="81" t="s">
        <v>399</v>
      </c>
      <c r="GU36" s="81" t="s">
        <v>399</v>
      </c>
      <c r="GV36" s="81" t="s">
        <v>406</v>
      </c>
      <c r="GW36" s="81">
        <v>2009</v>
      </c>
      <c r="GX36" s="81" t="s">
        <v>1189</v>
      </c>
      <c r="GY36" s="81" t="s">
        <v>1190</v>
      </c>
      <c r="GZ36" s="82"/>
      <c r="HA36" s="81">
        <v>2008</v>
      </c>
      <c r="HB36" s="81" t="s">
        <v>395</v>
      </c>
      <c r="HC36" s="81" t="s">
        <v>395</v>
      </c>
      <c r="HD36" s="81" t="s">
        <v>395</v>
      </c>
      <c r="HE36" s="81" t="s">
        <v>399</v>
      </c>
      <c r="HF36" s="937" t="s">
        <v>1191</v>
      </c>
      <c r="HG36" s="90"/>
      <c r="HH36" s="947" t="s">
        <v>399</v>
      </c>
      <c r="HI36" s="84"/>
      <c r="HJ36" s="83" t="s">
        <v>399</v>
      </c>
      <c r="HK36" s="83" t="s">
        <v>399</v>
      </c>
      <c r="HL36" s="83" t="s">
        <v>399</v>
      </c>
      <c r="HM36" s="83" t="s">
        <v>399</v>
      </c>
      <c r="HN36" s="83" t="s">
        <v>399</v>
      </c>
      <c r="HO36" s="83" t="s">
        <v>399</v>
      </c>
      <c r="HP36" s="83" t="s">
        <v>399</v>
      </c>
      <c r="HQ36" s="83" t="s">
        <v>406</v>
      </c>
      <c r="HR36" s="83" t="s">
        <v>399</v>
      </c>
      <c r="HS36" s="83" t="s">
        <v>485</v>
      </c>
      <c r="HT36" s="83" t="s">
        <v>1192</v>
      </c>
      <c r="HU36" s="84"/>
      <c r="HV36" s="83" t="s">
        <v>399</v>
      </c>
      <c r="HW36" s="83" t="s">
        <v>399</v>
      </c>
      <c r="HX36" s="88" t="s">
        <v>1193</v>
      </c>
      <c r="HY36" s="762" t="s">
        <v>280</v>
      </c>
    </row>
    <row r="37" spans="1:233" ht="39.75" customHeight="1">
      <c r="A37" s="961" t="s">
        <v>309</v>
      </c>
      <c r="B37" s="85"/>
      <c r="C37" s="72" t="s">
        <v>395</v>
      </c>
      <c r="D37" s="72" t="s">
        <v>1194</v>
      </c>
      <c r="E37" s="107"/>
      <c r="F37" s="72" t="s">
        <v>395</v>
      </c>
      <c r="G37" s="72" t="s">
        <v>1195</v>
      </c>
      <c r="H37" s="72" t="s">
        <v>395</v>
      </c>
      <c r="I37" s="72" t="s">
        <v>1196</v>
      </c>
      <c r="J37" s="72" t="s">
        <v>395</v>
      </c>
      <c r="K37" s="72" t="s">
        <v>1197</v>
      </c>
      <c r="L37" s="72" t="s">
        <v>395</v>
      </c>
      <c r="M37" s="72" t="s">
        <v>410</v>
      </c>
      <c r="N37" s="72" t="s">
        <v>395</v>
      </c>
      <c r="O37" s="72" t="s">
        <v>1198</v>
      </c>
      <c r="P37" s="72" t="s">
        <v>395</v>
      </c>
      <c r="Q37" s="72" t="s">
        <v>1199</v>
      </c>
      <c r="R37" s="72" t="s">
        <v>395</v>
      </c>
      <c r="S37" s="72" t="s">
        <v>1200</v>
      </c>
      <c r="T37" s="72" t="s">
        <v>395</v>
      </c>
      <c r="U37" s="72" t="s">
        <v>1201</v>
      </c>
      <c r="V37" s="72" t="s">
        <v>400</v>
      </c>
      <c r="W37" s="72" t="s">
        <v>400</v>
      </c>
      <c r="X37" s="72" t="s">
        <v>635</v>
      </c>
      <c r="Y37" s="72" t="s">
        <v>395</v>
      </c>
      <c r="Z37" s="72" t="s">
        <v>395</v>
      </c>
      <c r="AA37" s="72" t="s">
        <v>1202</v>
      </c>
      <c r="AB37" s="903" t="s">
        <v>1203</v>
      </c>
      <c r="AC37" s="86"/>
      <c r="AD37" s="73" t="s">
        <v>430</v>
      </c>
      <c r="AE37" s="73" t="s">
        <v>431</v>
      </c>
      <c r="AF37" s="371">
        <v>2500000</v>
      </c>
      <c r="AG37" s="109" t="s">
        <v>445</v>
      </c>
      <c r="AH37" s="109" t="s">
        <v>1204</v>
      </c>
      <c r="AI37" s="109" t="s">
        <v>395</v>
      </c>
      <c r="AJ37" s="74" t="s">
        <v>395</v>
      </c>
      <c r="AK37" s="74">
        <v>250000</v>
      </c>
      <c r="AL37" s="73" t="s">
        <v>445</v>
      </c>
      <c r="AM37" s="73" t="s">
        <v>1205</v>
      </c>
      <c r="AN37" s="73" t="s">
        <v>1206</v>
      </c>
      <c r="AO37" s="74">
        <v>0</v>
      </c>
      <c r="AP37" s="73" t="s">
        <v>445</v>
      </c>
      <c r="AQ37" s="73" t="s">
        <v>400</v>
      </c>
      <c r="AR37" s="73" t="s">
        <v>400</v>
      </c>
      <c r="AS37" s="74">
        <v>250000</v>
      </c>
      <c r="AT37" s="73" t="s">
        <v>400</v>
      </c>
      <c r="AU37" s="73" t="s">
        <v>395</v>
      </c>
      <c r="AV37" s="73" t="s">
        <v>395</v>
      </c>
      <c r="AW37" s="73" t="s">
        <v>1207</v>
      </c>
      <c r="AX37" s="74">
        <v>250000</v>
      </c>
      <c r="AY37" s="74" t="s">
        <v>445</v>
      </c>
      <c r="AZ37" s="74" t="s">
        <v>400</v>
      </c>
      <c r="BA37" s="73" t="s">
        <v>400</v>
      </c>
      <c r="BB37" s="73" t="s">
        <v>399</v>
      </c>
      <c r="BC37" s="74" t="s">
        <v>406</v>
      </c>
      <c r="BD37" s="74">
        <v>0</v>
      </c>
      <c r="BE37" s="74" t="s">
        <v>445</v>
      </c>
      <c r="BF37" s="74" t="s">
        <v>400</v>
      </c>
      <c r="BG37" s="73" t="s">
        <v>400</v>
      </c>
      <c r="BH37" s="763">
        <v>250000</v>
      </c>
      <c r="BI37" s="73" t="s">
        <v>400</v>
      </c>
      <c r="BJ37" s="75"/>
      <c r="BK37" s="73" t="s">
        <v>395</v>
      </c>
      <c r="BL37" s="74" t="s">
        <v>1208</v>
      </c>
      <c r="BM37" s="74">
        <v>4583324</v>
      </c>
      <c r="BN37" s="964" t="s">
        <v>445</v>
      </c>
      <c r="BO37" s="74" t="s">
        <v>673</v>
      </c>
      <c r="BP37" s="73" t="s">
        <v>1209</v>
      </c>
      <c r="BQ37" s="73" t="s">
        <v>399</v>
      </c>
      <c r="BR37" s="74">
        <v>0</v>
      </c>
      <c r="BS37" s="964" t="s">
        <v>445</v>
      </c>
      <c r="BT37" s="89" t="s">
        <v>400</v>
      </c>
      <c r="BU37" s="74" t="s">
        <v>400</v>
      </c>
      <c r="BV37" s="73" t="s">
        <v>399</v>
      </c>
      <c r="BW37" s="74">
        <v>0</v>
      </c>
      <c r="BX37" s="847" t="s">
        <v>445</v>
      </c>
      <c r="BY37" s="74" t="s">
        <v>400</v>
      </c>
      <c r="BZ37" s="74" t="s">
        <v>400</v>
      </c>
      <c r="CA37" s="763">
        <v>4583324</v>
      </c>
      <c r="CB37" s="74" t="s">
        <v>400</v>
      </c>
      <c r="CC37" s="76">
        <v>5.1724237812321293E-2</v>
      </c>
      <c r="CD37" s="73"/>
      <c r="CE37" s="76">
        <v>1</v>
      </c>
      <c r="CF37" s="73"/>
      <c r="CG37" s="76">
        <v>1.9333296</v>
      </c>
      <c r="CH37" s="847" t="s">
        <v>1210</v>
      </c>
      <c r="CI37" s="73" t="s">
        <v>399</v>
      </c>
      <c r="CJ37" s="73"/>
      <c r="CK37" s="73" t="s">
        <v>491</v>
      </c>
      <c r="CL37" s="73" t="s">
        <v>1200</v>
      </c>
      <c r="CM37" s="73" t="s">
        <v>395</v>
      </c>
      <c r="CN37" s="909" t="s">
        <v>1211</v>
      </c>
      <c r="CO37" s="106"/>
      <c r="CP37" s="77"/>
      <c r="CQ37" s="78" t="s">
        <v>395</v>
      </c>
      <c r="CR37" s="78" t="s">
        <v>395</v>
      </c>
      <c r="CS37" s="78" t="s">
        <v>395</v>
      </c>
      <c r="CT37" s="78" t="s">
        <v>395</v>
      </c>
      <c r="CU37" s="78" t="s">
        <v>395</v>
      </c>
      <c r="CV37" s="78" t="s">
        <v>395</v>
      </c>
      <c r="CW37" s="78" t="s">
        <v>395</v>
      </c>
      <c r="CX37" s="78" t="s">
        <v>395</v>
      </c>
      <c r="CY37" s="78" t="s">
        <v>395</v>
      </c>
      <c r="CZ37" s="78" t="s">
        <v>395</v>
      </c>
      <c r="DA37" s="78" t="s">
        <v>399</v>
      </c>
      <c r="DB37" s="78" t="s">
        <v>400</v>
      </c>
      <c r="DC37" s="77"/>
      <c r="DD37" s="78" t="s">
        <v>395</v>
      </c>
      <c r="DE37" s="78" t="s">
        <v>395</v>
      </c>
      <c r="DF37" s="78" t="s">
        <v>395</v>
      </c>
      <c r="DG37" s="78" t="s">
        <v>395</v>
      </c>
      <c r="DH37" s="78" t="s">
        <v>395</v>
      </c>
      <c r="DI37" s="78" t="s">
        <v>395</v>
      </c>
      <c r="DJ37" s="78" t="s">
        <v>395</v>
      </c>
      <c r="DK37" s="78" t="s">
        <v>395</v>
      </c>
      <c r="DL37" s="78" t="s">
        <v>395</v>
      </c>
      <c r="DM37" s="78" t="s">
        <v>395</v>
      </c>
      <c r="DN37" s="78" t="s">
        <v>395</v>
      </c>
      <c r="DO37" s="78" t="s">
        <v>400</v>
      </c>
      <c r="DP37" s="79"/>
      <c r="DQ37" s="78" t="s">
        <v>395</v>
      </c>
      <c r="DR37" s="78" t="s">
        <v>395</v>
      </c>
      <c r="DS37" s="78" t="s">
        <v>395</v>
      </c>
      <c r="DT37" s="78" t="s">
        <v>395</v>
      </c>
      <c r="DU37" s="78" t="s">
        <v>395</v>
      </c>
      <c r="DV37" s="78" t="s">
        <v>395</v>
      </c>
      <c r="DW37" s="78" t="s">
        <v>395</v>
      </c>
      <c r="DX37" s="78" t="s">
        <v>395</v>
      </c>
      <c r="DY37" s="78" t="s">
        <v>399</v>
      </c>
      <c r="DZ37" s="78" t="s">
        <v>399</v>
      </c>
      <c r="EA37" s="78" t="s">
        <v>395</v>
      </c>
      <c r="EB37" s="78" t="s">
        <v>400</v>
      </c>
      <c r="EC37" s="79"/>
      <c r="ED37" s="78" t="s">
        <v>395</v>
      </c>
      <c r="EE37" s="78" t="s">
        <v>395</v>
      </c>
      <c r="EF37" s="78" t="s">
        <v>395</v>
      </c>
      <c r="EG37" s="78" t="s">
        <v>399</v>
      </c>
      <c r="EH37" s="78" t="s">
        <v>399</v>
      </c>
      <c r="EI37" s="78" t="s">
        <v>395</v>
      </c>
      <c r="EJ37" s="78" t="s">
        <v>395</v>
      </c>
      <c r="EK37" s="78" t="s">
        <v>399</v>
      </c>
      <c r="EL37" s="78" t="s">
        <v>399</v>
      </c>
      <c r="EM37" s="78" t="s">
        <v>399</v>
      </c>
      <c r="EN37" s="78" t="s">
        <v>399</v>
      </c>
      <c r="EO37" s="78" t="s">
        <v>400</v>
      </c>
      <c r="EP37" s="920" t="s">
        <v>1212</v>
      </c>
      <c r="EQ37" s="80"/>
      <c r="ER37" s="81" t="s">
        <v>395</v>
      </c>
      <c r="ES37" s="81" t="s">
        <v>1213</v>
      </c>
      <c r="ET37" s="81" t="s">
        <v>1214</v>
      </c>
      <c r="EU37" s="81" t="s">
        <v>395</v>
      </c>
      <c r="EV37" s="81" t="s">
        <v>395</v>
      </c>
      <c r="EW37" s="81" t="s">
        <v>395</v>
      </c>
      <c r="EX37" s="81" t="s">
        <v>1215</v>
      </c>
      <c r="EY37" s="81" t="s">
        <v>1216</v>
      </c>
      <c r="EZ37" s="81" t="s">
        <v>395</v>
      </c>
      <c r="FA37" s="81" t="s">
        <v>1217</v>
      </c>
      <c r="FB37" s="81" t="s">
        <v>395</v>
      </c>
      <c r="FC37" s="81" t="s">
        <v>1218</v>
      </c>
      <c r="FD37" s="276"/>
      <c r="FE37" s="81" t="s">
        <v>414</v>
      </c>
      <c r="FF37" s="81" t="s">
        <v>453</v>
      </c>
      <c r="FG37" s="81" t="s">
        <v>453</v>
      </c>
      <c r="FH37" s="81" t="s">
        <v>453</v>
      </c>
      <c r="FI37" s="81" t="s">
        <v>527</v>
      </c>
      <c r="FJ37" s="81" t="s">
        <v>441</v>
      </c>
      <c r="FK37" s="81" t="s">
        <v>527</v>
      </c>
      <c r="FL37" s="81" t="s">
        <v>441</v>
      </c>
      <c r="FM37" s="81" t="s">
        <v>414</v>
      </c>
      <c r="FN37" s="81" t="s">
        <v>453</v>
      </c>
      <c r="FO37" s="81" t="s">
        <v>453</v>
      </c>
      <c r="FP37" s="81" t="s">
        <v>453</v>
      </c>
      <c r="FQ37" s="81" t="s">
        <v>415</v>
      </c>
      <c r="FR37" s="81" t="s">
        <v>415</v>
      </c>
      <c r="FS37" s="81" t="s">
        <v>414</v>
      </c>
      <c r="FT37" s="81" t="s">
        <v>453</v>
      </c>
      <c r="FU37" s="81" t="s">
        <v>1219</v>
      </c>
      <c r="FV37" s="87"/>
      <c r="FW37" s="81" t="s">
        <v>399</v>
      </c>
      <c r="FX37" s="81" t="s">
        <v>400</v>
      </c>
      <c r="FY37" s="81" t="s">
        <v>400</v>
      </c>
      <c r="FZ37" s="81" t="s">
        <v>399</v>
      </c>
      <c r="GA37" s="81" t="s">
        <v>400</v>
      </c>
      <c r="GB37" s="81" t="s">
        <v>400</v>
      </c>
      <c r="GC37" s="81" t="s">
        <v>399</v>
      </c>
      <c r="GD37" s="81" t="s">
        <v>400</v>
      </c>
      <c r="GE37" s="81" t="s">
        <v>400</v>
      </c>
      <c r="GF37" s="82"/>
      <c r="GG37" s="81" t="s">
        <v>395</v>
      </c>
      <c r="GH37" s="81" t="s">
        <v>395</v>
      </c>
      <c r="GI37" s="81" t="s">
        <v>395</v>
      </c>
      <c r="GJ37" s="81" t="s">
        <v>1220</v>
      </c>
      <c r="GK37" s="82"/>
      <c r="GL37" s="81" t="s">
        <v>395</v>
      </c>
      <c r="GM37" s="81" t="s">
        <v>395</v>
      </c>
      <c r="GN37" s="81" t="s">
        <v>395</v>
      </c>
      <c r="GO37" s="81" t="s">
        <v>395</v>
      </c>
      <c r="GP37" s="81" t="s">
        <v>395</v>
      </c>
      <c r="GQ37" s="81" t="s">
        <v>395</v>
      </c>
      <c r="GR37" s="81" t="s">
        <v>395</v>
      </c>
      <c r="GS37" s="81" t="s">
        <v>395</v>
      </c>
      <c r="GT37" s="81" t="s">
        <v>395</v>
      </c>
      <c r="GU37" s="81" t="s">
        <v>395</v>
      </c>
      <c r="GV37" s="81" t="s">
        <v>1221</v>
      </c>
      <c r="GW37" s="81" t="s">
        <v>1222</v>
      </c>
      <c r="GX37" s="81" t="s">
        <v>1223</v>
      </c>
      <c r="GY37" s="81" t="s">
        <v>400</v>
      </c>
      <c r="GZ37" s="82"/>
      <c r="HA37" s="81">
        <v>2007</v>
      </c>
      <c r="HB37" s="81" t="s">
        <v>395</v>
      </c>
      <c r="HC37" s="81" t="s">
        <v>399</v>
      </c>
      <c r="HD37" s="81" t="s">
        <v>399</v>
      </c>
      <c r="HE37" s="81" t="s">
        <v>399</v>
      </c>
      <c r="HF37" s="937" t="s">
        <v>1224</v>
      </c>
      <c r="HG37" s="90"/>
      <c r="HH37" s="947" t="s">
        <v>395</v>
      </c>
      <c r="HI37" s="84"/>
      <c r="HJ37" s="83" t="s">
        <v>399</v>
      </c>
      <c r="HK37" s="83" t="s">
        <v>399</v>
      </c>
      <c r="HL37" s="83" t="s">
        <v>399</v>
      </c>
      <c r="HM37" s="83" t="s">
        <v>399</v>
      </c>
      <c r="HN37" s="83" t="s">
        <v>399</v>
      </c>
      <c r="HO37" s="83" t="s">
        <v>399</v>
      </c>
      <c r="HP37" s="83" t="s">
        <v>395</v>
      </c>
      <c r="HQ37" s="83" t="s">
        <v>399</v>
      </c>
      <c r="HR37" s="83" t="s">
        <v>405</v>
      </c>
      <c r="HS37" s="83" t="s">
        <v>445</v>
      </c>
      <c r="HT37" s="83" t="s">
        <v>1225</v>
      </c>
      <c r="HU37" s="84"/>
      <c r="HV37" s="83" t="s">
        <v>395</v>
      </c>
      <c r="HW37" s="83" t="s">
        <v>399</v>
      </c>
      <c r="HX37" s="88" t="s">
        <v>1226</v>
      </c>
      <c r="HY37" s="762" t="s">
        <v>280</v>
      </c>
    </row>
    <row r="38" spans="1:233" ht="39.950000000000003" customHeight="1">
      <c r="A38" s="961" t="s">
        <v>310</v>
      </c>
      <c r="B38" s="85"/>
      <c r="C38" s="72" t="s">
        <v>395</v>
      </c>
      <c r="D38" s="72" t="s">
        <v>1227</v>
      </c>
      <c r="E38" s="107"/>
      <c r="F38" s="72" t="s">
        <v>395</v>
      </c>
      <c r="G38" s="72" t="s">
        <v>1228</v>
      </c>
      <c r="H38" s="72" t="s">
        <v>395</v>
      </c>
      <c r="I38" s="72" t="s">
        <v>1229</v>
      </c>
      <c r="J38" s="72" t="s">
        <v>399</v>
      </c>
      <c r="K38" s="72" t="s">
        <v>400</v>
      </c>
      <c r="L38" s="72" t="s">
        <v>395</v>
      </c>
      <c r="M38" s="72" t="s">
        <v>401</v>
      </c>
      <c r="N38" s="72" t="s">
        <v>395</v>
      </c>
      <c r="O38" s="72" t="s">
        <v>401</v>
      </c>
      <c r="P38" s="72" t="s">
        <v>395</v>
      </c>
      <c r="Q38" s="72" t="s">
        <v>1230</v>
      </c>
      <c r="R38" s="72" t="s">
        <v>395</v>
      </c>
      <c r="S38" s="72" t="s">
        <v>1231</v>
      </c>
      <c r="T38" s="72" t="s">
        <v>395</v>
      </c>
      <c r="U38" s="72" t="s">
        <v>1232</v>
      </c>
      <c r="V38" s="72" t="s">
        <v>395</v>
      </c>
      <c r="W38" s="72" t="s">
        <v>1233</v>
      </c>
      <c r="X38" s="72" t="s">
        <v>404</v>
      </c>
      <c r="Y38" s="72" t="s">
        <v>399</v>
      </c>
      <c r="Z38" s="72" t="s">
        <v>399</v>
      </c>
      <c r="AA38" s="72" t="s">
        <v>406</v>
      </c>
      <c r="AB38" s="903" t="s">
        <v>406</v>
      </c>
      <c r="AC38" s="86"/>
      <c r="AD38" s="73" t="s">
        <v>430</v>
      </c>
      <c r="AE38" s="73" t="s">
        <v>431</v>
      </c>
      <c r="AF38" s="371" t="s">
        <v>1234</v>
      </c>
      <c r="AG38" s="109" t="s">
        <v>1234</v>
      </c>
      <c r="AH38" s="109" t="s">
        <v>406</v>
      </c>
      <c r="AI38" s="109" t="s">
        <v>399</v>
      </c>
      <c r="AJ38" s="74" t="s">
        <v>399</v>
      </c>
      <c r="AK38" s="74">
        <v>0</v>
      </c>
      <c r="AL38" s="847" t="s">
        <v>445</v>
      </c>
      <c r="AM38" s="73" t="s">
        <v>400</v>
      </c>
      <c r="AN38" s="73" t="s">
        <v>400</v>
      </c>
      <c r="AO38" s="74">
        <v>0</v>
      </c>
      <c r="AP38" s="847" t="s">
        <v>445</v>
      </c>
      <c r="AQ38" s="73" t="s">
        <v>400</v>
      </c>
      <c r="AR38" s="73" t="s">
        <v>400</v>
      </c>
      <c r="AS38" s="74">
        <v>0</v>
      </c>
      <c r="AT38" s="73" t="s">
        <v>400</v>
      </c>
      <c r="AU38" s="73" t="s">
        <v>399</v>
      </c>
      <c r="AV38" s="73" t="s">
        <v>399</v>
      </c>
      <c r="AW38" s="73" t="s">
        <v>406</v>
      </c>
      <c r="AX38" s="74">
        <v>0</v>
      </c>
      <c r="AY38" s="964" t="s">
        <v>445</v>
      </c>
      <c r="AZ38" s="74" t="s">
        <v>400</v>
      </c>
      <c r="BA38" s="73" t="s">
        <v>400</v>
      </c>
      <c r="BB38" s="73" t="s">
        <v>399</v>
      </c>
      <c r="BC38" s="74" t="s">
        <v>406</v>
      </c>
      <c r="BD38" s="74">
        <v>0</v>
      </c>
      <c r="BE38" s="964" t="s">
        <v>445</v>
      </c>
      <c r="BF38" s="74" t="s">
        <v>400</v>
      </c>
      <c r="BG38" s="73" t="s">
        <v>400</v>
      </c>
      <c r="BH38" s="763">
        <v>0</v>
      </c>
      <c r="BI38" s="73" t="s">
        <v>400</v>
      </c>
      <c r="BJ38" s="75"/>
      <c r="BK38" s="73" t="s">
        <v>395</v>
      </c>
      <c r="BL38" s="74" t="s">
        <v>521</v>
      </c>
      <c r="BM38" s="74">
        <v>166666</v>
      </c>
      <c r="BN38" s="964" t="s">
        <v>445</v>
      </c>
      <c r="BO38" s="74" t="s">
        <v>647</v>
      </c>
      <c r="BP38" s="73" t="s">
        <v>1235</v>
      </c>
      <c r="BQ38" s="73" t="s">
        <v>395</v>
      </c>
      <c r="BR38" s="74" t="s">
        <v>400</v>
      </c>
      <c r="BS38" s="964" t="s">
        <v>445</v>
      </c>
      <c r="BT38" s="89" t="s">
        <v>400</v>
      </c>
      <c r="BU38" s="74" t="s">
        <v>1236</v>
      </c>
      <c r="BV38" s="73" t="s">
        <v>399</v>
      </c>
      <c r="BW38" s="74">
        <v>0</v>
      </c>
      <c r="BX38" s="847" t="s">
        <v>445</v>
      </c>
      <c r="BY38" s="74" t="s">
        <v>400</v>
      </c>
      <c r="BZ38" s="74" t="s">
        <v>400</v>
      </c>
      <c r="CA38" s="763">
        <v>166666</v>
      </c>
      <c r="CB38" s="74" t="s">
        <v>732</v>
      </c>
      <c r="CC38" s="76">
        <v>0</v>
      </c>
      <c r="CD38" s="73"/>
      <c r="CE38" s="76" t="s">
        <v>406</v>
      </c>
      <c r="CF38" s="73"/>
      <c r="CG38" s="76" t="s">
        <v>405</v>
      </c>
      <c r="CH38" s="73"/>
      <c r="CI38" s="73" t="s">
        <v>405</v>
      </c>
      <c r="CJ38" s="847" t="s">
        <v>1237</v>
      </c>
      <c r="CK38" s="73" t="s">
        <v>406</v>
      </c>
      <c r="CL38" s="73" t="s">
        <v>406</v>
      </c>
      <c r="CM38" s="73" t="s">
        <v>406</v>
      </c>
      <c r="CN38" s="909" t="s">
        <v>400</v>
      </c>
      <c r="CO38" s="106"/>
      <c r="CP38" s="77"/>
      <c r="CQ38" s="78" t="s">
        <v>395</v>
      </c>
      <c r="CR38" s="78" t="s">
        <v>395</v>
      </c>
      <c r="CS38" s="78" t="s">
        <v>395</v>
      </c>
      <c r="CT38" s="78" t="s">
        <v>395</v>
      </c>
      <c r="CU38" s="78" t="s">
        <v>395</v>
      </c>
      <c r="CV38" s="78" t="s">
        <v>395</v>
      </c>
      <c r="CW38" s="78" t="s">
        <v>395</v>
      </c>
      <c r="CX38" s="78" t="s">
        <v>395</v>
      </c>
      <c r="CY38" s="78" t="s">
        <v>399</v>
      </c>
      <c r="CZ38" s="78" t="s">
        <v>399</v>
      </c>
      <c r="DA38" s="78" t="s">
        <v>399</v>
      </c>
      <c r="DB38" s="78" t="s">
        <v>1221</v>
      </c>
      <c r="DC38" s="77"/>
      <c r="DD38" s="78" t="s">
        <v>395</v>
      </c>
      <c r="DE38" s="78" t="s">
        <v>395</v>
      </c>
      <c r="DF38" s="78" t="s">
        <v>395</v>
      </c>
      <c r="DG38" s="78" t="s">
        <v>395</v>
      </c>
      <c r="DH38" s="78" t="s">
        <v>395</v>
      </c>
      <c r="DI38" s="78" t="s">
        <v>395</v>
      </c>
      <c r="DJ38" s="78" t="s">
        <v>395</v>
      </c>
      <c r="DK38" s="78" t="s">
        <v>395</v>
      </c>
      <c r="DL38" s="78" t="s">
        <v>395</v>
      </c>
      <c r="DM38" s="78" t="s">
        <v>395</v>
      </c>
      <c r="DN38" s="78" t="s">
        <v>399</v>
      </c>
      <c r="DO38" s="78" t="s">
        <v>400</v>
      </c>
      <c r="DP38" s="79"/>
      <c r="DQ38" s="78" t="s">
        <v>395</v>
      </c>
      <c r="DR38" s="78" t="s">
        <v>395</v>
      </c>
      <c r="DS38" s="78" t="s">
        <v>395</v>
      </c>
      <c r="DT38" s="78" t="s">
        <v>395</v>
      </c>
      <c r="DU38" s="78" t="s">
        <v>395</v>
      </c>
      <c r="DV38" s="78" t="s">
        <v>395</v>
      </c>
      <c r="DW38" s="78" t="s">
        <v>395</v>
      </c>
      <c r="DX38" s="78" t="s">
        <v>395</v>
      </c>
      <c r="DY38" s="78" t="s">
        <v>395</v>
      </c>
      <c r="DZ38" s="78" t="s">
        <v>395</v>
      </c>
      <c r="EA38" s="78" t="s">
        <v>399</v>
      </c>
      <c r="EB38" s="78" t="s">
        <v>400</v>
      </c>
      <c r="EC38" s="79"/>
      <c r="ED38" s="78" t="s">
        <v>399</v>
      </c>
      <c r="EE38" s="78" t="s">
        <v>399</v>
      </c>
      <c r="EF38" s="78" t="s">
        <v>399</v>
      </c>
      <c r="EG38" s="78" t="s">
        <v>399</v>
      </c>
      <c r="EH38" s="78" t="s">
        <v>399</v>
      </c>
      <c r="EI38" s="78" t="s">
        <v>395</v>
      </c>
      <c r="EJ38" s="78" t="s">
        <v>395</v>
      </c>
      <c r="EK38" s="78" t="s">
        <v>399</v>
      </c>
      <c r="EL38" s="78" t="s">
        <v>399</v>
      </c>
      <c r="EM38" s="78" t="s">
        <v>399</v>
      </c>
      <c r="EN38" s="78" t="s">
        <v>399</v>
      </c>
      <c r="EO38" s="78" t="s">
        <v>400</v>
      </c>
      <c r="EP38" s="920" t="s">
        <v>400</v>
      </c>
      <c r="EQ38" s="80"/>
      <c r="ER38" s="81" t="s">
        <v>395</v>
      </c>
      <c r="ES38" s="81" t="s">
        <v>1238</v>
      </c>
      <c r="ET38" s="81" t="s">
        <v>1239</v>
      </c>
      <c r="EU38" s="81" t="s">
        <v>395</v>
      </c>
      <c r="EV38" s="81" t="s">
        <v>395</v>
      </c>
      <c r="EW38" s="81" t="s">
        <v>395</v>
      </c>
      <c r="EX38" s="81" t="s">
        <v>1240</v>
      </c>
      <c r="EY38" s="81" t="s">
        <v>1241</v>
      </c>
      <c r="EZ38" s="81" t="s">
        <v>395</v>
      </c>
      <c r="FA38" s="81" t="s">
        <v>1242</v>
      </c>
      <c r="FB38" s="81" t="s">
        <v>399</v>
      </c>
      <c r="FC38" s="81" t="s">
        <v>406</v>
      </c>
      <c r="FD38" s="276"/>
      <c r="FE38" s="81" t="s">
        <v>453</v>
      </c>
      <c r="FF38" s="81" t="s">
        <v>453</v>
      </c>
      <c r="FG38" s="81" t="s">
        <v>453</v>
      </c>
      <c r="FH38" s="81" t="s">
        <v>453</v>
      </c>
      <c r="FI38" s="81" t="s">
        <v>441</v>
      </c>
      <c r="FJ38" s="81" t="s">
        <v>441</v>
      </c>
      <c r="FK38" s="81" t="s">
        <v>441</v>
      </c>
      <c r="FL38" s="81" t="s">
        <v>441</v>
      </c>
      <c r="FM38" s="81" t="s">
        <v>414</v>
      </c>
      <c r="FN38" s="81" t="s">
        <v>414</v>
      </c>
      <c r="FO38" s="81" t="s">
        <v>453</v>
      </c>
      <c r="FP38" s="81" t="s">
        <v>453</v>
      </c>
      <c r="FQ38" s="81" t="s">
        <v>415</v>
      </c>
      <c r="FR38" s="81" t="s">
        <v>415</v>
      </c>
      <c r="FS38" s="81" t="s">
        <v>406</v>
      </c>
      <c r="FT38" s="81" t="s">
        <v>406</v>
      </c>
      <c r="FU38" s="81" t="s">
        <v>1243</v>
      </c>
      <c r="FV38" s="87"/>
      <c r="FW38" s="81" t="s">
        <v>399</v>
      </c>
      <c r="FX38" s="81" t="s">
        <v>400</v>
      </c>
      <c r="FY38" s="81" t="s">
        <v>400</v>
      </c>
      <c r="FZ38" s="81" t="s">
        <v>399</v>
      </c>
      <c r="GA38" s="81" t="s">
        <v>400</v>
      </c>
      <c r="GB38" s="81" t="s">
        <v>400</v>
      </c>
      <c r="GC38" s="81" t="s">
        <v>399</v>
      </c>
      <c r="GD38" s="81" t="s">
        <v>400</v>
      </c>
      <c r="GE38" s="81" t="s">
        <v>400</v>
      </c>
      <c r="GF38" s="82"/>
      <c r="GG38" s="81" t="s">
        <v>399</v>
      </c>
      <c r="GH38" s="81" t="s">
        <v>399</v>
      </c>
      <c r="GI38" s="81" t="s">
        <v>406</v>
      </c>
      <c r="GJ38" s="81" t="s">
        <v>406</v>
      </c>
      <c r="GK38" s="82"/>
      <c r="GL38" s="81" t="s">
        <v>395</v>
      </c>
      <c r="GM38" s="81" t="s">
        <v>395</v>
      </c>
      <c r="GN38" s="81" t="s">
        <v>395</v>
      </c>
      <c r="GO38" s="81" t="s">
        <v>395</v>
      </c>
      <c r="GP38" s="81" t="s">
        <v>395</v>
      </c>
      <c r="GQ38" s="81" t="s">
        <v>395</v>
      </c>
      <c r="GR38" s="81" t="s">
        <v>395</v>
      </c>
      <c r="GS38" s="81" t="s">
        <v>395</v>
      </c>
      <c r="GT38" s="81" t="s">
        <v>399</v>
      </c>
      <c r="GU38" s="81" t="s">
        <v>395</v>
      </c>
      <c r="GV38" s="81" t="s">
        <v>406</v>
      </c>
      <c r="GW38" s="81" t="s">
        <v>1244</v>
      </c>
      <c r="GX38" s="81" t="s">
        <v>1245</v>
      </c>
      <c r="GY38" s="81" t="s">
        <v>400</v>
      </c>
      <c r="GZ38" s="82"/>
      <c r="HA38" s="81">
        <v>2005</v>
      </c>
      <c r="HB38" s="81" t="s">
        <v>395</v>
      </c>
      <c r="HC38" s="81" t="s">
        <v>399</v>
      </c>
      <c r="HD38" s="81" t="s">
        <v>399</v>
      </c>
      <c r="HE38" s="81" t="s">
        <v>399</v>
      </c>
      <c r="HF38" s="937" t="s">
        <v>400</v>
      </c>
      <c r="HG38" s="90"/>
      <c r="HH38" s="947" t="s">
        <v>395</v>
      </c>
      <c r="HI38" s="84"/>
      <c r="HJ38" s="83" t="s">
        <v>399</v>
      </c>
      <c r="HK38" s="83" t="s">
        <v>399</v>
      </c>
      <c r="HL38" s="83" t="s">
        <v>395</v>
      </c>
      <c r="HM38" s="83" t="s">
        <v>399</v>
      </c>
      <c r="HN38" s="83" t="s">
        <v>395</v>
      </c>
      <c r="HO38" s="83" t="s">
        <v>399</v>
      </c>
      <c r="HP38" s="83" t="s">
        <v>395</v>
      </c>
      <c r="HQ38" s="83" t="s">
        <v>399</v>
      </c>
      <c r="HR38" s="83" t="s">
        <v>406</v>
      </c>
      <c r="HS38" s="83" t="s">
        <v>1246</v>
      </c>
      <c r="HT38" s="83" t="s">
        <v>1247</v>
      </c>
      <c r="HU38" s="84"/>
      <c r="HV38" s="83" t="s">
        <v>395</v>
      </c>
      <c r="HW38" s="83" t="s">
        <v>395</v>
      </c>
      <c r="HX38" s="88" t="s">
        <v>400</v>
      </c>
      <c r="HY38" s="762" t="s">
        <v>280</v>
      </c>
    </row>
    <row r="39" spans="1:233" ht="39.950000000000003" customHeight="1">
      <c r="A39" s="961" t="s">
        <v>311</v>
      </c>
      <c r="B39" s="85"/>
      <c r="C39" s="72" t="s">
        <v>395</v>
      </c>
      <c r="D39" s="72" t="s">
        <v>1248</v>
      </c>
      <c r="E39" s="107"/>
      <c r="F39" s="72" t="s">
        <v>395</v>
      </c>
      <c r="G39" s="72" t="s">
        <v>1249</v>
      </c>
      <c r="H39" s="72" t="s">
        <v>395</v>
      </c>
      <c r="I39" s="72" t="s">
        <v>1250</v>
      </c>
      <c r="J39" s="72" t="s">
        <v>399</v>
      </c>
      <c r="K39" s="72" t="s">
        <v>400</v>
      </c>
      <c r="L39" s="72" t="s">
        <v>395</v>
      </c>
      <c r="M39" s="72" t="s">
        <v>1251</v>
      </c>
      <c r="N39" s="72" t="s">
        <v>395</v>
      </c>
      <c r="O39" s="72" t="s">
        <v>401</v>
      </c>
      <c r="P39" s="72" t="s">
        <v>395</v>
      </c>
      <c r="Q39" s="72" t="s">
        <v>1252</v>
      </c>
      <c r="R39" s="72" t="s">
        <v>399</v>
      </c>
      <c r="S39" s="72" t="s">
        <v>400</v>
      </c>
      <c r="T39" s="72" t="s">
        <v>399</v>
      </c>
      <c r="U39" s="72" t="s">
        <v>400</v>
      </c>
      <c r="V39" s="72" t="s">
        <v>399</v>
      </c>
      <c r="W39" s="72" t="s">
        <v>400</v>
      </c>
      <c r="X39" s="72" t="s">
        <v>405</v>
      </c>
      <c r="Y39" s="72" t="s">
        <v>399</v>
      </c>
      <c r="Z39" s="72" t="s">
        <v>405</v>
      </c>
      <c r="AA39" s="72" t="s">
        <v>406</v>
      </c>
      <c r="AB39" s="903" t="s">
        <v>406</v>
      </c>
      <c r="AC39" s="86"/>
      <c r="AD39" s="73" t="s">
        <v>430</v>
      </c>
      <c r="AE39" s="73" t="s">
        <v>431</v>
      </c>
      <c r="AF39" s="371" t="s">
        <v>1253</v>
      </c>
      <c r="AG39" s="109" t="s">
        <v>406</v>
      </c>
      <c r="AH39" s="109" t="s">
        <v>406</v>
      </c>
      <c r="AI39" s="109" t="s">
        <v>399</v>
      </c>
      <c r="AJ39" s="74" t="s">
        <v>399</v>
      </c>
      <c r="AK39" s="74">
        <v>0</v>
      </c>
      <c r="AL39" s="73" t="s">
        <v>806</v>
      </c>
      <c r="AM39" s="73" t="s">
        <v>400</v>
      </c>
      <c r="AN39" s="73" t="s">
        <v>400</v>
      </c>
      <c r="AO39" s="74">
        <v>0</v>
      </c>
      <c r="AP39" s="73" t="s">
        <v>806</v>
      </c>
      <c r="AQ39" s="73" t="s">
        <v>1254</v>
      </c>
      <c r="AR39" s="73" t="s">
        <v>400</v>
      </c>
      <c r="AS39" s="74">
        <v>0</v>
      </c>
      <c r="AT39" s="73" t="s">
        <v>400</v>
      </c>
      <c r="AU39" s="73" t="s">
        <v>399</v>
      </c>
      <c r="AV39" s="73" t="s">
        <v>399</v>
      </c>
      <c r="AW39" s="73" t="s">
        <v>406</v>
      </c>
      <c r="AX39" s="74">
        <v>0</v>
      </c>
      <c r="AY39" s="74" t="s">
        <v>806</v>
      </c>
      <c r="AZ39" s="74" t="s">
        <v>400</v>
      </c>
      <c r="BA39" s="73" t="s">
        <v>400</v>
      </c>
      <c r="BB39" s="73" t="s">
        <v>405</v>
      </c>
      <c r="BC39" s="74" t="s">
        <v>405</v>
      </c>
      <c r="BD39" s="74" t="s">
        <v>405</v>
      </c>
      <c r="BE39" s="74" t="s">
        <v>806</v>
      </c>
      <c r="BF39" s="74" t="s">
        <v>400</v>
      </c>
      <c r="BG39" s="73" t="s">
        <v>400</v>
      </c>
      <c r="BH39" s="763" t="s">
        <v>405</v>
      </c>
      <c r="BI39" s="73" t="s">
        <v>400</v>
      </c>
      <c r="BJ39" s="75"/>
      <c r="BK39" s="73" t="s">
        <v>405</v>
      </c>
      <c r="BL39" s="74" t="s">
        <v>405</v>
      </c>
      <c r="BM39" s="74" t="s">
        <v>405</v>
      </c>
      <c r="BN39" s="74" t="s">
        <v>806</v>
      </c>
      <c r="BO39" s="74" t="s">
        <v>400</v>
      </c>
      <c r="BP39" s="73" t="s">
        <v>1255</v>
      </c>
      <c r="BQ39" s="73" t="s">
        <v>405</v>
      </c>
      <c r="BR39" s="74" t="s">
        <v>400</v>
      </c>
      <c r="BS39" s="74" t="s">
        <v>806</v>
      </c>
      <c r="BT39" s="89" t="s">
        <v>400</v>
      </c>
      <c r="BU39" s="74" t="s">
        <v>400</v>
      </c>
      <c r="BV39" s="73" t="s">
        <v>405</v>
      </c>
      <c r="BW39" s="74" t="s">
        <v>400</v>
      </c>
      <c r="BX39" s="73" t="s">
        <v>806</v>
      </c>
      <c r="BY39" s="74" t="s">
        <v>400</v>
      </c>
      <c r="BZ39" s="74" t="s">
        <v>400</v>
      </c>
      <c r="CA39" s="763" t="s">
        <v>405</v>
      </c>
      <c r="CB39" s="74" t="s">
        <v>400</v>
      </c>
      <c r="CC39" s="76" t="s">
        <v>405</v>
      </c>
      <c r="CD39" s="73"/>
      <c r="CE39" s="76">
        <v>0</v>
      </c>
      <c r="CF39" s="73"/>
      <c r="CG39" s="76" t="s">
        <v>405</v>
      </c>
      <c r="CH39" s="73"/>
      <c r="CI39" s="73" t="s">
        <v>400</v>
      </c>
      <c r="CJ39" s="73"/>
      <c r="CK39" s="73" t="s">
        <v>406</v>
      </c>
      <c r="CL39" s="73" t="s">
        <v>406</v>
      </c>
      <c r="CM39" s="73" t="s">
        <v>406</v>
      </c>
      <c r="CN39" s="909" t="s">
        <v>400</v>
      </c>
      <c r="CO39" s="106"/>
      <c r="CP39" s="77"/>
      <c r="CQ39" s="78" t="s">
        <v>395</v>
      </c>
      <c r="CR39" s="78" t="s">
        <v>395</v>
      </c>
      <c r="CS39" s="78" t="s">
        <v>395</v>
      </c>
      <c r="CT39" s="78" t="s">
        <v>395</v>
      </c>
      <c r="CU39" s="78" t="s">
        <v>395</v>
      </c>
      <c r="CV39" s="78" t="s">
        <v>395</v>
      </c>
      <c r="CW39" s="78" t="s">
        <v>399</v>
      </c>
      <c r="CX39" s="78" t="s">
        <v>395</v>
      </c>
      <c r="CY39" s="78" t="s">
        <v>399</v>
      </c>
      <c r="CZ39" s="78" t="s">
        <v>399</v>
      </c>
      <c r="DA39" s="78" t="s">
        <v>399</v>
      </c>
      <c r="DB39" s="78" t="s">
        <v>400</v>
      </c>
      <c r="DC39" s="77"/>
      <c r="DD39" s="78" t="s">
        <v>395</v>
      </c>
      <c r="DE39" s="78" t="s">
        <v>395</v>
      </c>
      <c r="DF39" s="78" t="s">
        <v>395</v>
      </c>
      <c r="DG39" s="78" t="s">
        <v>399</v>
      </c>
      <c r="DH39" s="78" t="s">
        <v>399</v>
      </c>
      <c r="DI39" s="78" t="s">
        <v>395</v>
      </c>
      <c r="DJ39" s="78" t="s">
        <v>399</v>
      </c>
      <c r="DK39" s="78" t="s">
        <v>399</v>
      </c>
      <c r="DL39" s="78" t="s">
        <v>399</v>
      </c>
      <c r="DM39" s="78" t="s">
        <v>399</v>
      </c>
      <c r="DN39" s="78" t="s">
        <v>399</v>
      </c>
      <c r="DO39" s="78" t="s">
        <v>400</v>
      </c>
      <c r="DP39" s="79"/>
      <c r="DQ39" s="78" t="s">
        <v>395</v>
      </c>
      <c r="DR39" s="78" t="s">
        <v>395</v>
      </c>
      <c r="DS39" s="78" t="s">
        <v>395</v>
      </c>
      <c r="DT39" s="78" t="s">
        <v>395</v>
      </c>
      <c r="DU39" s="78" t="s">
        <v>395</v>
      </c>
      <c r="DV39" s="78" t="s">
        <v>395</v>
      </c>
      <c r="DW39" s="78" t="s">
        <v>395</v>
      </c>
      <c r="DX39" s="78" t="s">
        <v>395</v>
      </c>
      <c r="DY39" s="78" t="s">
        <v>399</v>
      </c>
      <c r="DZ39" s="78" t="s">
        <v>399</v>
      </c>
      <c r="EA39" s="78" t="s">
        <v>395</v>
      </c>
      <c r="EB39" s="78" t="s">
        <v>400</v>
      </c>
      <c r="EC39" s="79"/>
      <c r="ED39" s="78" t="s">
        <v>399</v>
      </c>
      <c r="EE39" s="78" t="s">
        <v>399</v>
      </c>
      <c r="EF39" s="78" t="s">
        <v>405</v>
      </c>
      <c r="EG39" s="78" t="s">
        <v>405</v>
      </c>
      <c r="EH39" s="78" t="s">
        <v>405</v>
      </c>
      <c r="EI39" s="78" t="s">
        <v>405</v>
      </c>
      <c r="EJ39" s="78" t="s">
        <v>405</v>
      </c>
      <c r="EK39" s="78" t="s">
        <v>405</v>
      </c>
      <c r="EL39" s="78" t="s">
        <v>399</v>
      </c>
      <c r="EM39" s="78" t="s">
        <v>399</v>
      </c>
      <c r="EN39" s="78" t="s">
        <v>399</v>
      </c>
      <c r="EO39" s="78" t="s">
        <v>400</v>
      </c>
      <c r="EP39" s="920" t="s">
        <v>1256</v>
      </c>
      <c r="EQ39" s="80"/>
      <c r="ER39" s="81" t="s">
        <v>399</v>
      </c>
      <c r="ES39" s="81" t="s">
        <v>400</v>
      </c>
      <c r="ET39" s="81" t="s">
        <v>400</v>
      </c>
      <c r="EU39" s="81" t="s">
        <v>400</v>
      </c>
      <c r="EV39" s="81" t="s">
        <v>400</v>
      </c>
      <c r="EW39" s="81" t="s">
        <v>395</v>
      </c>
      <c r="EX39" s="81" t="s">
        <v>707</v>
      </c>
      <c r="EY39" s="81" t="s">
        <v>1257</v>
      </c>
      <c r="EZ39" s="81" t="s">
        <v>395</v>
      </c>
      <c r="FA39" s="81" t="s">
        <v>1258</v>
      </c>
      <c r="FB39" s="81" t="s">
        <v>395</v>
      </c>
      <c r="FC39" s="81" t="s">
        <v>1259</v>
      </c>
      <c r="FD39" s="276"/>
      <c r="FE39" s="81" t="s">
        <v>1260</v>
      </c>
      <c r="FF39" s="81" t="s">
        <v>1260</v>
      </c>
      <c r="FG39" s="81" t="s">
        <v>1260</v>
      </c>
      <c r="FH39" s="81" t="s">
        <v>1260</v>
      </c>
      <c r="FI39" s="81" t="s">
        <v>406</v>
      </c>
      <c r="FJ39" s="81" t="s">
        <v>405</v>
      </c>
      <c r="FK39" s="81" t="s">
        <v>406</v>
      </c>
      <c r="FL39" s="81" t="s">
        <v>1093</v>
      </c>
      <c r="FM39" s="81" t="s">
        <v>1261</v>
      </c>
      <c r="FN39" s="81" t="s">
        <v>405</v>
      </c>
      <c r="FO39" s="81" t="s">
        <v>406</v>
      </c>
      <c r="FP39" s="81" t="s">
        <v>405</v>
      </c>
      <c r="FQ39" s="81" t="s">
        <v>406</v>
      </c>
      <c r="FR39" s="81" t="s">
        <v>406</v>
      </c>
      <c r="FS39" s="81" t="s">
        <v>405</v>
      </c>
      <c r="FT39" s="81" t="s">
        <v>405</v>
      </c>
      <c r="FU39" s="81" t="s">
        <v>1262</v>
      </c>
      <c r="FV39" s="87"/>
      <c r="FW39" s="81" t="s">
        <v>399</v>
      </c>
      <c r="FX39" s="81" t="s">
        <v>1263</v>
      </c>
      <c r="FY39" s="81" t="s">
        <v>400</v>
      </c>
      <c r="FZ39" s="81" t="s">
        <v>399</v>
      </c>
      <c r="GA39" s="81" t="s">
        <v>1263</v>
      </c>
      <c r="GB39" s="81" t="s">
        <v>400</v>
      </c>
      <c r="GC39" s="81" t="s">
        <v>405</v>
      </c>
      <c r="GD39" s="81" t="s">
        <v>400</v>
      </c>
      <c r="GE39" s="81" t="s">
        <v>400</v>
      </c>
      <c r="GF39" s="82"/>
      <c r="GG39" s="81" t="s">
        <v>399</v>
      </c>
      <c r="GH39" s="81" t="s">
        <v>399</v>
      </c>
      <c r="GI39" s="81" t="s">
        <v>406</v>
      </c>
      <c r="GJ39" s="81" t="s">
        <v>406</v>
      </c>
      <c r="GK39" s="82"/>
      <c r="GL39" s="81" t="s">
        <v>395</v>
      </c>
      <c r="GM39" s="81" t="s">
        <v>395</v>
      </c>
      <c r="GN39" s="81" t="s">
        <v>395</v>
      </c>
      <c r="GO39" s="81" t="s">
        <v>395</v>
      </c>
      <c r="GP39" s="81" t="s">
        <v>395</v>
      </c>
      <c r="GQ39" s="81" t="s">
        <v>395</v>
      </c>
      <c r="GR39" s="81" t="s">
        <v>395</v>
      </c>
      <c r="GS39" s="81" t="s">
        <v>395</v>
      </c>
      <c r="GT39" s="81" t="s">
        <v>399</v>
      </c>
      <c r="GU39" s="81" t="s">
        <v>399</v>
      </c>
      <c r="GV39" s="81" t="s">
        <v>406</v>
      </c>
      <c r="GW39" s="81" t="s">
        <v>1264</v>
      </c>
      <c r="GX39" s="81" t="s">
        <v>1265</v>
      </c>
      <c r="GY39" s="81" t="s">
        <v>1266</v>
      </c>
      <c r="GZ39" s="82"/>
      <c r="HA39" s="81" t="s">
        <v>406</v>
      </c>
      <c r="HB39" s="81" t="s">
        <v>406</v>
      </c>
      <c r="HC39" s="81" t="s">
        <v>406</v>
      </c>
      <c r="HD39" s="81" t="s">
        <v>406</v>
      </c>
      <c r="HE39" s="81" t="s">
        <v>406</v>
      </c>
      <c r="HF39" s="937" t="s">
        <v>603</v>
      </c>
      <c r="HG39" s="90"/>
      <c r="HH39" s="947" t="s">
        <v>395</v>
      </c>
      <c r="HI39" s="84"/>
      <c r="HJ39" s="83" t="s">
        <v>399</v>
      </c>
      <c r="HK39" s="83" t="s">
        <v>395</v>
      </c>
      <c r="HL39" s="83" t="s">
        <v>395</v>
      </c>
      <c r="HM39" s="83" t="s">
        <v>406</v>
      </c>
      <c r="HN39" s="83" t="s">
        <v>406</v>
      </c>
      <c r="HO39" s="83" t="s">
        <v>405</v>
      </c>
      <c r="HP39" s="83" t="s">
        <v>406</v>
      </c>
      <c r="HQ39" s="83" t="s">
        <v>406</v>
      </c>
      <c r="HR39" s="83" t="s">
        <v>406</v>
      </c>
      <c r="HS39" s="83" t="s">
        <v>405</v>
      </c>
      <c r="HT39" s="83" t="s">
        <v>405</v>
      </c>
      <c r="HU39" s="84"/>
      <c r="HV39" s="83" t="s">
        <v>405</v>
      </c>
      <c r="HW39" s="83" t="s">
        <v>405</v>
      </c>
      <c r="HX39" s="88" t="s">
        <v>1267</v>
      </c>
      <c r="HY39" s="762" t="s">
        <v>280</v>
      </c>
    </row>
    <row r="40" spans="1:233" ht="39.950000000000003" customHeight="1">
      <c r="A40" s="961" t="s">
        <v>312</v>
      </c>
      <c r="B40" s="85"/>
      <c r="C40" s="72" t="s">
        <v>395</v>
      </c>
      <c r="D40" s="72" t="s">
        <v>1268</v>
      </c>
      <c r="E40" s="107"/>
      <c r="F40" s="72" t="s">
        <v>395</v>
      </c>
      <c r="G40" s="72" t="s">
        <v>1269</v>
      </c>
      <c r="H40" s="72" t="s">
        <v>395</v>
      </c>
      <c r="I40" s="72" t="s">
        <v>1270</v>
      </c>
      <c r="J40" s="72" t="s">
        <v>395</v>
      </c>
      <c r="K40" s="72" t="s">
        <v>1271</v>
      </c>
      <c r="L40" s="72" t="s">
        <v>395</v>
      </c>
      <c r="M40" s="72" t="s">
        <v>947</v>
      </c>
      <c r="N40" s="72" t="s">
        <v>395</v>
      </c>
      <c r="O40" s="72" t="s">
        <v>401</v>
      </c>
      <c r="P40" s="72" t="s">
        <v>395</v>
      </c>
      <c r="Q40" s="72" t="s">
        <v>1272</v>
      </c>
      <c r="R40" s="72" t="s">
        <v>395</v>
      </c>
      <c r="S40" s="72" t="s">
        <v>1273</v>
      </c>
      <c r="T40" s="72" t="s">
        <v>399</v>
      </c>
      <c r="U40" s="72" t="s">
        <v>400</v>
      </c>
      <c r="V40" s="72" t="s">
        <v>399</v>
      </c>
      <c r="W40" s="72" t="s">
        <v>400</v>
      </c>
      <c r="X40" s="72" t="s">
        <v>478</v>
      </c>
      <c r="Y40" s="72" t="s">
        <v>399</v>
      </c>
      <c r="Z40" s="72" t="s">
        <v>395</v>
      </c>
      <c r="AA40" s="72" t="s">
        <v>1274</v>
      </c>
      <c r="AB40" s="903" t="s">
        <v>1275</v>
      </c>
      <c r="AC40" s="86"/>
      <c r="AD40" s="73" t="s">
        <v>481</v>
      </c>
      <c r="AE40" s="73" t="s">
        <v>482</v>
      </c>
      <c r="AF40" s="371">
        <v>11240276.449999999</v>
      </c>
      <c r="AG40" s="109" t="s">
        <v>485</v>
      </c>
      <c r="AH40" s="109" t="s">
        <v>1276</v>
      </c>
      <c r="AI40" s="109" t="s">
        <v>395</v>
      </c>
      <c r="AJ40" s="74" t="s">
        <v>395</v>
      </c>
      <c r="AK40" s="74">
        <v>620212.4</v>
      </c>
      <c r="AL40" s="73" t="s">
        <v>485</v>
      </c>
      <c r="AM40" s="73" t="s">
        <v>1277</v>
      </c>
      <c r="AN40" s="73" t="s">
        <v>400</v>
      </c>
      <c r="AO40" s="74">
        <v>2484101.25</v>
      </c>
      <c r="AP40" s="73" t="s">
        <v>485</v>
      </c>
      <c r="AQ40" s="73" t="s">
        <v>1277</v>
      </c>
      <c r="AR40" s="73" t="s">
        <v>400</v>
      </c>
      <c r="AS40" s="74">
        <v>3104313.65</v>
      </c>
      <c r="AT40" s="73" t="s">
        <v>400</v>
      </c>
      <c r="AU40" s="73" t="s">
        <v>395</v>
      </c>
      <c r="AV40" s="73" t="s">
        <v>405</v>
      </c>
      <c r="AW40" s="73" t="s">
        <v>405</v>
      </c>
      <c r="AX40" s="74" t="s">
        <v>405</v>
      </c>
      <c r="AY40" s="74" t="s">
        <v>485</v>
      </c>
      <c r="AZ40" s="74" t="s">
        <v>400</v>
      </c>
      <c r="BA40" s="73" t="s">
        <v>400</v>
      </c>
      <c r="BB40" s="73" t="s">
        <v>395</v>
      </c>
      <c r="BC40" s="74" t="s">
        <v>405</v>
      </c>
      <c r="BD40" s="74">
        <v>6527892</v>
      </c>
      <c r="BE40" s="74" t="s">
        <v>485</v>
      </c>
      <c r="BF40" s="74" t="s">
        <v>808</v>
      </c>
      <c r="BG40" s="73" t="s">
        <v>400</v>
      </c>
      <c r="BH40" s="763" t="s">
        <v>405</v>
      </c>
      <c r="BI40" s="73" t="s">
        <v>400</v>
      </c>
      <c r="BJ40" s="75"/>
      <c r="BK40" s="73" t="s">
        <v>395</v>
      </c>
      <c r="BL40" s="74" t="s">
        <v>1278</v>
      </c>
      <c r="BM40" s="74">
        <v>5789032</v>
      </c>
      <c r="BN40" s="74" t="s">
        <v>485</v>
      </c>
      <c r="BO40" s="74" t="s">
        <v>808</v>
      </c>
      <c r="BP40" s="73" t="s">
        <v>400</v>
      </c>
      <c r="BQ40" s="73" t="s">
        <v>405</v>
      </c>
      <c r="BR40" s="74" t="s">
        <v>400</v>
      </c>
      <c r="BS40" s="74" t="s">
        <v>485</v>
      </c>
      <c r="BT40" s="89" t="s">
        <v>400</v>
      </c>
      <c r="BU40" s="74" t="s">
        <v>400</v>
      </c>
      <c r="BV40" s="73" t="s">
        <v>405</v>
      </c>
      <c r="BW40" s="74" t="s">
        <v>400</v>
      </c>
      <c r="BX40" s="73" t="s">
        <v>485</v>
      </c>
      <c r="BY40" s="74" t="s">
        <v>400</v>
      </c>
      <c r="BZ40" s="74" t="s">
        <v>400</v>
      </c>
      <c r="CA40" s="763">
        <v>5789032</v>
      </c>
      <c r="CB40" s="74" t="s">
        <v>400</v>
      </c>
      <c r="CC40" s="76" t="s">
        <v>405</v>
      </c>
      <c r="CD40" s="73"/>
      <c r="CE40" s="76" t="s">
        <v>405</v>
      </c>
      <c r="CF40" s="73"/>
      <c r="CG40" s="76" t="s">
        <v>405</v>
      </c>
      <c r="CH40" s="73"/>
      <c r="CI40" s="73" t="s">
        <v>400</v>
      </c>
      <c r="CJ40" s="73"/>
      <c r="CK40" s="73" t="s">
        <v>491</v>
      </c>
      <c r="CL40" s="73" t="s">
        <v>1273</v>
      </c>
      <c r="CM40" s="73" t="s">
        <v>395</v>
      </c>
      <c r="CN40" s="909" t="s">
        <v>400</v>
      </c>
      <c r="CO40" s="106"/>
      <c r="CP40" s="77"/>
      <c r="CQ40" s="78" t="s">
        <v>395</v>
      </c>
      <c r="CR40" s="78" t="s">
        <v>395</v>
      </c>
      <c r="CS40" s="78" t="s">
        <v>395</v>
      </c>
      <c r="CT40" s="78" t="s">
        <v>395</v>
      </c>
      <c r="CU40" s="78" t="s">
        <v>395</v>
      </c>
      <c r="CV40" s="78" t="s">
        <v>395</v>
      </c>
      <c r="CW40" s="78" t="s">
        <v>395</v>
      </c>
      <c r="CX40" s="78" t="s">
        <v>395</v>
      </c>
      <c r="CY40" s="78" t="s">
        <v>395</v>
      </c>
      <c r="CZ40" s="78" t="s">
        <v>395</v>
      </c>
      <c r="DA40" s="78" t="s">
        <v>399</v>
      </c>
      <c r="DB40" s="78" t="s">
        <v>400</v>
      </c>
      <c r="DC40" s="77"/>
      <c r="DD40" s="78" t="s">
        <v>395</v>
      </c>
      <c r="DE40" s="78" t="s">
        <v>395</v>
      </c>
      <c r="DF40" s="78" t="s">
        <v>395</v>
      </c>
      <c r="DG40" s="78" t="s">
        <v>395</v>
      </c>
      <c r="DH40" s="78" t="s">
        <v>395</v>
      </c>
      <c r="DI40" s="78" t="s">
        <v>395</v>
      </c>
      <c r="DJ40" s="78" t="s">
        <v>399</v>
      </c>
      <c r="DK40" s="78" t="s">
        <v>399</v>
      </c>
      <c r="DL40" s="78" t="s">
        <v>395</v>
      </c>
      <c r="DM40" s="78" t="s">
        <v>395</v>
      </c>
      <c r="DN40" s="78" t="s">
        <v>399</v>
      </c>
      <c r="DO40" s="78" t="s">
        <v>400</v>
      </c>
      <c r="DP40" s="79"/>
      <c r="DQ40" s="78" t="s">
        <v>395</v>
      </c>
      <c r="DR40" s="78" t="s">
        <v>395</v>
      </c>
      <c r="DS40" s="78" t="s">
        <v>395</v>
      </c>
      <c r="DT40" s="78" t="s">
        <v>395</v>
      </c>
      <c r="DU40" s="78" t="s">
        <v>395</v>
      </c>
      <c r="DV40" s="78" t="s">
        <v>395</v>
      </c>
      <c r="DW40" s="78" t="s">
        <v>395</v>
      </c>
      <c r="DX40" s="78" t="s">
        <v>399</v>
      </c>
      <c r="DY40" s="78" t="s">
        <v>395</v>
      </c>
      <c r="DZ40" s="78" t="s">
        <v>395</v>
      </c>
      <c r="EA40" s="78" t="s">
        <v>405</v>
      </c>
      <c r="EB40" s="78" t="s">
        <v>400</v>
      </c>
      <c r="EC40" s="79"/>
      <c r="ED40" s="78" t="s">
        <v>395</v>
      </c>
      <c r="EE40" s="78" t="s">
        <v>395</v>
      </c>
      <c r="EF40" s="78" t="s">
        <v>395</v>
      </c>
      <c r="EG40" s="78" t="s">
        <v>395</v>
      </c>
      <c r="EH40" s="78" t="s">
        <v>395</v>
      </c>
      <c r="EI40" s="78" t="s">
        <v>395</v>
      </c>
      <c r="EJ40" s="78" t="s">
        <v>395</v>
      </c>
      <c r="EK40" s="78" t="s">
        <v>395</v>
      </c>
      <c r="EL40" s="78" t="s">
        <v>399</v>
      </c>
      <c r="EM40" s="78" t="s">
        <v>399</v>
      </c>
      <c r="EN40" s="78" t="s">
        <v>399</v>
      </c>
      <c r="EO40" s="78" t="s">
        <v>400</v>
      </c>
      <c r="EP40" s="920" t="s">
        <v>400</v>
      </c>
      <c r="EQ40" s="80"/>
      <c r="ER40" s="81" t="s">
        <v>399</v>
      </c>
      <c r="ES40" s="81" t="s">
        <v>400</v>
      </c>
      <c r="ET40" s="81" t="s">
        <v>400</v>
      </c>
      <c r="EU40" s="81" t="s">
        <v>400</v>
      </c>
      <c r="EV40" s="81" t="s">
        <v>400</v>
      </c>
      <c r="EW40" s="81" t="s">
        <v>399</v>
      </c>
      <c r="EX40" s="81" t="s">
        <v>406</v>
      </c>
      <c r="EY40" s="81" t="s">
        <v>406</v>
      </c>
      <c r="EZ40" s="81" t="s">
        <v>395</v>
      </c>
      <c r="FA40" s="81" t="s">
        <v>1279</v>
      </c>
      <c r="FB40" s="81" t="s">
        <v>399</v>
      </c>
      <c r="FC40" s="81" t="s">
        <v>406</v>
      </c>
      <c r="FD40" s="276"/>
      <c r="FE40" s="81" t="s">
        <v>453</v>
      </c>
      <c r="FF40" s="81" t="s">
        <v>453</v>
      </c>
      <c r="FG40" s="81" t="s">
        <v>453</v>
      </c>
      <c r="FH40" s="81" t="s">
        <v>453</v>
      </c>
      <c r="FI40" s="81" t="s">
        <v>527</v>
      </c>
      <c r="FJ40" s="81" t="s">
        <v>527</v>
      </c>
      <c r="FK40" s="81" t="s">
        <v>527</v>
      </c>
      <c r="FL40" s="81" t="s">
        <v>527</v>
      </c>
      <c r="FM40" s="81" t="s">
        <v>414</v>
      </c>
      <c r="FN40" s="81" t="s">
        <v>453</v>
      </c>
      <c r="FO40" s="81" t="s">
        <v>406</v>
      </c>
      <c r="FP40" s="81" t="s">
        <v>405</v>
      </c>
      <c r="FQ40" s="81" t="s">
        <v>442</v>
      </c>
      <c r="FR40" s="81" t="s">
        <v>442</v>
      </c>
      <c r="FS40" s="81" t="s">
        <v>406</v>
      </c>
      <c r="FT40" s="81" t="s">
        <v>406</v>
      </c>
      <c r="FU40" s="81" t="s">
        <v>400</v>
      </c>
      <c r="FV40" s="87"/>
      <c r="FW40" s="81" t="s">
        <v>399</v>
      </c>
      <c r="FX40" s="81" t="s">
        <v>400</v>
      </c>
      <c r="FY40" s="81" t="s">
        <v>400</v>
      </c>
      <c r="FZ40" s="81" t="s">
        <v>399</v>
      </c>
      <c r="GA40" s="81" t="s">
        <v>400</v>
      </c>
      <c r="GB40" s="81" t="s">
        <v>400</v>
      </c>
      <c r="GC40" s="81" t="s">
        <v>399</v>
      </c>
      <c r="GD40" s="81" t="s">
        <v>400</v>
      </c>
      <c r="GE40" s="81" t="s">
        <v>400</v>
      </c>
      <c r="GF40" s="82"/>
      <c r="GG40" s="81" t="s">
        <v>399</v>
      </c>
      <c r="GH40" s="81" t="s">
        <v>399</v>
      </c>
      <c r="GI40" s="81" t="s">
        <v>406</v>
      </c>
      <c r="GJ40" s="81" t="s">
        <v>406</v>
      </c>
      <c r="GK40" s="82"/>
      <c r="GL40" s="81" t="s">
        <v>395</v>
      </c>
      <c r="GM40" s="81" t="s">
        <v>395</v>
      </c>
      <c r="GN40" s="81" t="s">
        <v>395</v>
      </c>
      <c r="GO40" s="81" t="s">
        <v>395</v>
      </c>
      <c r="GP40" s="81" t="s">
        <v>395</v>
      </c>
      <c r="GQ40" s="81" t="s">
        <v>395</v>
      </c>
      <c r="GR40" s="81" t="s">
        <v>395</v>
      </c>
      <c r="GS40" s="81" t="s">
        <v>395</v>
      </c>
      <c r="GT40" s="81" t="s">
        <v>399</v>
      </c>
      <c r="GU40" s="81" t="s">
        <v>399</v>
      </c>
      <c r="GV40" s="81" t="s">
        <v>406</v>
      </c>
      <c r="GW40" s="81">
        <v>2007</v>
      </c>
      <c r="GX40" s="81" t="s">
        <v>1280</v>
      </c>
      <c r="GY40" s="81" t="s">
        <v>400</v>
      </c>
      <c r="GZ40" s="82"/>
      <c r="HA40" s="81">
        <v>2010</v>
      </c>
      <c r="HB40" s="81" t="s">
        <v>399</v>
      </c>
      <c r="HC40" s="81" t="s">
        <v>395</v>
      </c>
      <c r="HD40" s="81" t="s">
        <v>399</v>
      </c>
      <c r="HE40" s="81" t="s">
        <v>399</v>
      </c>
      <c r="HF40" s="937" t="s">
        <v>1281</v>
      </c>
      <c r="HG40" s="90"/>
      <c r="HH40" s="947" t="s">
        <v>399</v>
      </c>
      <c r="HI40" s="84"/>
      <c r="HJ40" s="83" t="s">
        <v>399</v>
      </c>
      <c r="HK40" s="83" t="s">
        <v>399</v>
      </c>
      <c r="HL40" s="83" t="s">
        <v>399</v>
      </c>
      <c r="HM40" s="83" t="s">
        <v>399</v>
      </c>
      <c r="HN40" s="83" t="s">
        <v>399</v>
      </c>
      <c r="HO40" s="83" t="s">
        <v>399</v>
      </c>
      <c r="HP40" s="83" t="s">
        <v>406</v>
      </c>
      <c r="HQ40" s="83" t="s">
        <v>406</v>
      </c>
      <c r="HR40" s="83" t="s">
        <v>406</v>
      </c>
      <c r="HS40" s="83" t="s">
        <v>445</v>
      </c>
      <c r="HT40" s="83" t="s">
        <v>1282</v>
      </c>
      <c r="HU40" s="84"/>
      <c r="HV40" s="83" t="s">
        <v>395</v>
      </c>
      <c r="HW40" s="83" t="s">
        <v>399</v>
      </c>
      <c r="HX40" s="88" t="s">
        <v>400</v>
      </c>
      <c r="HY40" s="762" t="s">
        <v>280</v>
      </c>
    </row>
    <row r="41" spans="1:233" ht="39.950000000000003" customHeight="1">
      <c r="A41" s="961" t="s">
        <v>313</v>
      </c>
      <c r="B41" s="85"/>
      <c r="C41" s="72" t="s">
        <v>395</v>
      </c>
      <c r="D41" s="72" t="s">
        <v>1283</v>
      </c>
      <c r="E41" s="107"/>
      <c r="F41" s="72" t="s">
        <v>395</v>
      </c>
      <c r="G41" s="72" t="s">
        <v>775</v>
      </c>
      <c r="H41" s="72" t="s">
        <v>395</v>
      </c>
      <c r="I41" s="72" t="s">
        <v>1284</v>
      </c>
      <c r="J41" s="72" t="s">
        <v>395</v>
      </c>
      <c r="K41" s="72" t="s">
        <v>1285</v>
      </c>
      <c r="L41" s="72" t="s">
        <v>395</v>
      </c>
      <c r="M41" s="72" t="s">
        <v>1286</v>
      </c>
      <c r="N41" s="72" t="s">
        <v>395</v>
      </c>
      <c r="O41" s="72" t="s">
        <v>401</v>
      </c>
      <c r="P41" s="72" t="s">
        <v>395</v>
      </c>
      <c r="Q41" s="72" t="s">
        <v>1287</v>
      </c>
      <c r="R41" s="72" t="s">
        <v>395</v>
      </c>
      <c r="S41" s="72" t="s">
        <v>1288</v>
      </c>
      <c r="T41" s="72" t="s">
        <v>395</v>
      </c>
      <c r="U41" s="72" t="s">
        <v>1289</v>
      </c>
      <c r="V41" s="72" t="s">
        <v>395</v>
      </c>
      <c r="W41" s="72" t="s">
        <v>1290</v>
      </c>
      <c r="X41" s="72" t="s">
        <v>404</v>
      </c>
      <c r="Y41" s="72" t="s">
        <v>395</v>
      </c>
      <c r="Z41" s="72" t="s">
        <v>405</v>
      </c>
      <c r="AA41" s="72" t="s">
        <v>406</v>
      </c>
      <c r="AB41" s="903" t="s">
        <v>406</v>
      </c>
      <c r="AC41" s="86"/>
      <c r="AD41" s="73" t="s">
        <v>430</v>
      </c>
      <c r="AE41" s="73" t="s">
        <v>431</v>
      </c>
      <c r="AF41" s="371">
        <v>1348013</v>
      </c>
      <c r="AG41" s="963" t="s">
        <v>445</v>
      </c>
      <c r="AH41" s="109" t="s">
        <v>1291</v>
      </c>
      <c r="AI41" s="109" t="s">
        <v>399</v>
      </c>
      <c r="AJ41" s="74" t="s">
        <v>395</v>
      </c>
      <c r="AK41" s="74">
        <v>60000</v>
      </c>
      <c r="AL41" s="847" t="s">
        <v>445</v>
      </c>
      <c r="AM41" s="73" t="s">
        <v>1292</v>
      </c>
      <c r="AN41" s="73" t="s">
        <v>400</v>
      </c>
      <c r="AO41" s="74">
        <v>0</v>
      </c>
      <c r="AP41" s="847" t="s">
        <v>445</v>
      </c>
      <c r="AQ41" s="73" t="s">
        <v>400</v>
      </c>
      <c r="AR41" s="73" t="s">
        <v>400</v>
      </c>
      <c r="AS41" s="74">
        <v>60000</v>
      </c>
      <c r="AT41" s="73" t="s">
        <v>1293</v>
      </c>
      <c r="AU41" s="73" t="s">
        <v>399</v>
      </c>
      <c r="AV41" s="73" t="s">
        <v>399</v>
      </c>
      <c r="AW41" s="73" t="s">
        <v>406</v>
      </c>
      <c r="AX41" s="74">
        <v>0</v>
      </c>
      <c r="AY41" s="964" t="s">
        <v>445</v>
      </c>
      <c r="AZ41" s="74" t="s">
        <v>808</v>
      </c>
      <c r="BA41" s="73" t="s">
        <v>400</v>
      </c>
      <c r="BB41" s="73" t="s">
        <v>399</v>
      </c>
      <c r="BC41" s="74" t="s">
        <v>406</v>
      </c>
      <c r="BD41" s="74">
        <v>0</v>
      </c>
      <c r="BE41" s="964" t="s">
        <v>445</v>
      </c>
      <c r="BF41" s="74" t="s">
        <v>400</v>
      </c>
      <c r="BG41" s="73" t="s">
        <v>1294</v>
      </c>
      <c r="BH41" s="763">
        <v>0</v>
      </c>
      <c r="BI41" s="73" t="s">
        <v>400</v>
      </c>
      <c r="BJ41" s="75"/>
      <c r="BK41" s="73" t="s">
        <v>395</v>
      </c>
      <c r="BL41" s="74" t="s">
        <v>1295</v>
      </c>
      <c r="BM41" s="74">
        <v>1197741</v>
      </c>
      <c r="BN41" s="964" t="s">
        <v>445</v>
      </c>
      <c r="BO41" s="74" t="s">
        <v>673</v>
      </c>
      <c r="BP41" s="73" t="s">
        <v>1296</v>
      </c>
      <c r="BQ41" s="73" t="s">
        <v>399</v>
      </c>
      <c r="BR41" s="74">
        <v>0</v>
      </c>
      <c r="BS41" s="964" t="s">
        <v>445</v>
      </c>
      <c r="BT41" s="89" t="s">
        <v>400</v>
      </c>
      <c r="BU41" s="74" t="s">
        <v>1297</v>
      </c>
      <c r="BV41" s="73" t="s">
        <v>399</v>
      </c>
      <c r="BW41" s="74">
        <v>0</v>
      </c>
      <c r="BX41" s="847" t="s">
        <v>445</v>
      </c>
      <c r="BY41" s="74" t="s">
        <v>400</v>
      </c>
      <c r="BZ41" s="74" t="s">
        <v>400</v>
      </c>
      <c r="CA41" s="763">
        <v>1197741</v>
      </c>
      <c r="CB41" s="74" t="s">
        <v>400</v>
      </c>
      <c r="CC41" s="76">
        <v>0</v>
      </c>
      <c r="CD41" s="73"/>
      <c r="CE41" s="76" t="s">
        <v>406</v>
      </c>
      <c r="CF41" s="73"/>
      <c r="CG41" s="76">
        <v>0.88852333026461916</v>
      </c>
      <c r="CH41" s="73" t="s">
        <v>400</v>
      </c>
      <c r="CI41" s="73" t="s">
        <v>395</v>
      </c>
      <c r="CJ41" s="73" t="s">
        <v>1298</v>
      </c>
      <c r="CK41" s="73" t="str">
        <f>IF(ISBLANK('Honduras 2013'!$F$61),"",'Honduras 2013'!$F$61)</f>
        <v>Not applicable</v>
      </c>
      <c r="CL41" s="73" t="str">
        <f>IF(ISBLANK('Honduras 2013'!$F$62),"",'Honduras 2013'!$F$62)</f>
        <v>Not applicable</v>
      </c>
      <c r="CM41" s="73" t="str">
        <f>IF(ISBLANK('Honduras 2013'!$F$63),"",'Honduras 2013'!$F$63)</f>
        <v>Not applicable</v>
      </c>
      <c r="CN41" s="909" t="s">
        <v>1299</v>
      </c>
      <c r="CO41" s="106"/>
      <c r="CP41" s="77"/>
      <c r="CQ41" s="78" t="s">
        <v>395</v>
      </c>
      <c r="CR41" s="78" t="s">
        <v>395</v>
      </c>
      <c r="CS41" s="78" t="s">
        <v>395</v>
      </c>
      <c r="CT41" s="78" t="s">
        <v>395</v>
      </c>
      <c r="CU41" s="78" t="s">
        <v>395</v>
      </c>
      <c r="CV41" s="78" t="s">
        <v>395</v>
      </c>
      <c r="CW41" s="78" t="s">
        <v>395</v>
      </c>
      <c r="CX41" s="78" t="s">
        <v>395</v>
      </c>
      <c r="CY41" s="78" t="s">
        <v>405</v>
      </c>
      <c r="CZ41" s="78" t="s">
        <v>405</v>
      </c>
      <c r="DA41" s="78" t="s">
        <v>395</v>
      </c>
      <c r="DB41" s="78" t="s">
        <v>400</v>
      </c>
      <c r="DC41" s="77"/>
      <c r="DD41" s="78" t="s">
        <v>395</v>
      </c>
      <c r="DE41" s="78" t="s">
        <v>395</v>
      </c>
      <c r="DF41" s="78" t="s">
        <v>395</v>
      </c>
      <c r="DG41" s="78" t="s">
        <v>395</v>
      </c>
      <c r="DH41" s="78" t="s">
        <v>395</v>
      </c>
      <c r="DI41" s="78" t="s">
        <v>399</v>
      </c>
      <c r="DJ41" s="78" t="s">
        <v>395</v>
      </c>
      <c r="DK41" s="78" t="s">
        <v>395</v>
      </c>
      <c r="DL41" s="78" t="s">
        <v>395</v>
      </c>
      <c r="DM41" s="78" t="s">
        <v>395</v>
      </c>
      <c r="DN41" s="78" t="s">
        <v>395</v>
      </c>
      <c r="DO41" s="78" t="s">
        <v>448</v>
      </c>
      <c r="DP41" s="79"/>
      <c r="DQ41" s="78" t="s">
        <v>395</v>
      </c>
      <c r="DR41" s="78" t="s">
        <v>395</v>
      </c>
      <c r="DS41" s="78" t="s">
        <v>395</v>
      </c>
      <c r="DT41" s="78" t="s">
        <v>395</v>
      </c>
      <c r="DU41" s="78" t="s">
        <v>395</v>
      </c>
      <c r="DV41" s="78" t="s">
        <v>395</v>
      </c>
      <c r="DW41" s="78" t="s">
        <v>395</v>
      </c>
      <c r="DX41" s="78" t="s">
        <v>395</v>
      </c>
      <c r="DY41" s="78" t="s">
        <v>399</v>
      </c>
      <c r="DZ41" s="78" t="s">
        <v>399</v>
      </c>
      <c r="EA41" s="78" t="s">
        <v>395</v>
      </c>
      <c r="EB41" s="78" t="s">
        <v>448</v>
      </c>
      <c r="EC41" s="79"/>
      <c r="ED41" s="78" t="s">
        <v>395</v>
      </c>
      <c r="EE41" s="78" t="s">
        <v>399</v>
      </c>
      <c r="EF41" s="78" t="s">
        <v>395</v>
      </c>
      <c r="EG41" s="78" t="s">
        <v>395</v>
      </c>
      <c r="EH41" s="78" t="s">
        <v>395</v>
      </c>
      <c r="EI41" s="78" t="s">
        <v>395</v>
      </c>
      <c r="EJ41" s="78" t="s">
        <v>395</v>
      </c>
      <c r="EK41" s="78" t="s">
        <v>399</v>
      </c>
      <c r="EL41" s="78" t="s">
        <v>399</v>
      </c>
      <c r="EM41" s="78" t="s">
        <v>399</v>
      </c>
      <c r="EN41" s="78" t="s">
        <v>395</v>
      </c>
      <c r="EO41" s="78" t="s">
        <v>400</v>
      </c>
      <c r="EP41" s="920" t="s">
        <v>1300</v>
      </c>
      <c r="EQ41" s="80"/>
      <c r="ER41" s="81" t="s">
        <v>395</v>
      </c>
      <c r="ES41" s="81" t="s">
        <v>1301</v>
      </c>
      <c r="ET41" s="81" t="s">
        <v>914</v>
      </c>
      <c r="EU41" s="81" t="s">
        <v>395</v>
      </c>
      <c r="EV41" s="81" t="s">
        <v>395</v>
      </c>
      <c r="EW41" s="81" t="s">
        <v>395</v>
      </c>
      <c r="EX41" s="81" t="s">
        <v>1302</v>
      </c>
      <c r="EY41" s="81" t="s">
        <v>405</v>
      </c>
      <c r="EZ41" s="81" t="s">
        <v>395</v>
      </c>
      <c r="FA41" s="81" t="s">
        <v>1303</v>
      </c>
      <c r="FB41" s="81" t="s">
        <v>395</v>
      </c>
      <c r="FC41" s="81" t="s">
        <v>1304</v>
      </c>
      <c r="FD41" s="276"/>
      <c r="FE41" s="81" t="s">
        <v>414</v>
      </c>
      <c r="FF41" s="81" t="s">
        <v>414</v>
      </c>
      <c r="FG41" s="81" t="s">
        <v>414</v>
      </c>
      <c r="FH41" s="81" t="s">
        <v>414</v>
      </c>
      <c r="FI41" s="81" t="s">
        <v>838</v>
      </c>
      <c r="FJ41" s="81" t="s">
        <v>838</v>
      </c>
      <c r="FK41" s="81" t="s">
        <v>838</v>
      </c>
      <c r="FL41" s="81" t="s">
        <v>838</v>
      </c>
      <c r="FM41" s="81" t="s">
        <v>414</v>
      </c>
      <c r="FN41" s="81" t="s">
        <v>414</v>
      </c>
      <c r="FO41" s="81" t="s">
        <v>838</v>
      </c>
      <c r="FP41" s="81" t="s">
        <v>838</v>
      </c>
      <c r="FQ41" s="81" t="s">
        <v>415</v>
      </c>
      <c r="FR41" s="81" t="s">
        <v>415</v>
      </c>
      <c r="FS41" s="81" t="s">
        <v>414</v>
      </c>
      <c r="FT41" s="81" t="s">
        <v>414</v>
      </c>
      <c r="FU41" s="81" t="s">
        <v>400</v>
      </c>
      <c r="FV41" s="87"/>
      <c r="FW41" s="81" t="s">
        <v>399</v>
      </c>
      <c r="FX41" s="81" t="s">
        <v>400</v>
      </c>
      <c r="FY41" s="81" t="s">
        <v>400</v>
      </c>
      <c r="FZ41" s="81" t="s">
        <v>399</v>
      </c>
      <c r="GA41" s="81" t="s">
        <v>400</v>
      </c>
      <c r="GB41" s="81" t="s">
        <v>400</v>
      </c>
      <c r="GC41" s="81" t="s">
        <v>399</v>
      </c>
      <c r="GD41" s="81" t="s">
        <v>400</v>
      </c>
      <c r="GE41" s="81" t="s">
        <v>400</v>
      </c>
      <c r="GF41" s="82"/>
      <c r="GG41" s="81" t="s">
        <v>395</v>
      </c>
      <c r="GH41" s="81" t="s">
        <v>395</v>
      </c>
      <c r="GI41" s="81" t="s">
        <v>399</v>
      </c>
      <c r="GJ41" s="81" t="s">
        <v>406</v>
      </c>
      <c r="GK41" s="82"/>
      <c r="GL41" s="81" t="s">
        <v>395</v>
      </c>
      <c r="GM41" s="81" t="s">
        <v>395</v>
      </c>
      <c r="GN41" s="81" t="s">
        <v>395</v>
      </c>
      <c r="GO41" s="81" t="s">
        <v>395</v>
      </c>
      <c r="GP41" s="81" t="s">
        <v>399</v>
      </c>
      <c r="GQ41" s="81" t="s">
        <v>399</v>
      </c>
      <c r="GR41" s="81" t="s">
        <v>399</v>
      </c>
      <c r="GS41" s="81" t="s">
        <v>399</v>
      </c>
      <c r="GT41" s="81" t="s">
        <v>399</v>
      </c>
      <c r="GU41" s="81" t="s">
        <v>399</v>
      </c>
      <c r="GV41" s="81" t="s">
        <v>406</v>
      </c>
      <c r="GW41" s="81">
        <v>2006</v>
      </c>
      <c r="GX41" s="81" t="s">
        <v>1305</v>
      </c>
      <c r="GY41" s="81" t="s">
        <v>1306</v>
      </c>
      <c r="GZ41" s="82"/>
      <c r="HA41" s="81">
        <v>2009</v>
      </c>
      <c r="HB41" s="81" t="s">
        <v>395</v>
      </c>
      <c r="HC41" s="81" t="s">
        <v>399</v>
      </c>
      <c r="HD41" s="81" t="s">
        <v>399</v>
      </c>
      <c r="HE41" s="81" t="s">
        <v>399</v>
      </c>
      <c r="HF41" s="937" t="s">
        <v>400</v>
      </c>
      <c r="HG41" s="90"/>
      <c r="HH41" s="947" t="s">
        <v>395</v>
      </c>
      <c r="HI41" s="84"/>
      <c r="HJ41" s="83" t="s">
        <v>395</v>
      </c>
      <c r="HK41" s="83" t="s">
        <v>399</v>
      </c>
      <c r="HL41" s="83" t="s">
        <v>399</v>
      </c>
      <c r="HM41" s="83" t="s">
        <v>395</v>
      </c>
      <c r="HN41" s="83" t="s">
        <v>399</v>
      </c>
      <c r="HO41" s="83" t="s">
        <v>399</v>
      </c>
      <c r="HP41" s="83" t="s">
        <v>399</v>
      </c>
      <c r="HQ41" s="83" t="s">
        <v>399</v>
      </c>
      <c r="HR41" s="83" t="s">
        <v>399</v>
      </c>
      <c r="HS41" s="83" t="s">
        <v>445</v>
      </c>
      <c r="HT41" s="83" t="s">
        <v>1122</v>
      </c>
      <c r="HU41" s="84"/>
      <c r="HV41" s="83" t="s">
        <v>399</v>
      </c>
      <c r="HW41" s="83" t="s">
        <v>399</v>
      </c>
      <c r="HX41" s="88" t="s">
        <v>1307</v>
      </c>
      <c r="HY41" s="762" t="s">
        <v>280</v>
      </c>
    </row>
    <row r="42" spans="1:233" ht="39.950000000000003" customHeight="1">
      <c r="A42" s="961" t="s">
        <v>314</v>
      </c>
      <c r="B42" s="85"/>
      <c r="C42" s="72" t="s">
        <v>395</v>
      </c>
      <c r="D42" s="72" t="s">
        <v>1308</v>
      </c>
      <c r="E42" s="107"/>
      <c r="F42" s="72" t="s">
        <v>395</v>
      </c>
      <c r="G42" s="72" t="s">
        <v>1309</v>
      </c>
      <c r="H42" s="72" t="s">
        <v>395</v>
      </c>
      <c r="I42" s="72" t="s">
        <v>1310</v>
      </c>
      <c r="J42" s="72" t="s">
        <v>395</v>
      </c>
      <c r="K42" s="72" t="s">
        <v>1311</v>
      </c>
      <c r="L42" s="72" t="s">
        <v>395</v>
      </c>
      <c r="M42" s="72" t="s">
        <v>1312</v>
      </c>
      <c r="N42" s="72" t="s">
        <v>395</v>
      </c>
      <c r="O42" s="72" t="s">
        <v>1313</v>
      </c>
      <c r="P42" s="72" t="s">
        <v>395</v>
      </c>
      <c r="Q42" s="72" t="s">
        <v>1314</v>
      </c>
      <c r="R42" s="72" t="s">
        <v>395</v>
      </c>
      <c r="S42" s="72" t="s">
        <v>1315</v>
      </c>
      <c r="T42" s="72" t="s">
        <v>399</v>
      </c>
      <c r="U42" s="72" t="s">
        <v>400</v>
      </c>
      <c r="V42" s="72" t="s">
        <v>395</v>
      </c>
      <c r="W42" s="72" t="s">
        <v>1316</v>
      </c>
      <c r="X42" s="72" t="s">
        <v>478</v>
      </c>
      <c r="Y42" s="72" t="s">
        <v>399</v>
      </c>
      <c r="Z42" s="72" t="s">
        <v>395</v>
      </c>
      <c r="AA42" s="72" t="s">
        <v>405</v>
      </c>
      <c r="AB42" s="903" t="s">
        <v>405</v>
      </c>
      <c r="AC42" s="86"/>
      <c r="AD42" s="73" t="s">
        <v>481</v>
      </c>
      <c r="AE42" s="73" t="s">
        <v>482</v>
      </c>
      <c r="AF42" s="371">
        <v>21200000</v>
      </c>
      <c r="AG42" s="963" t="s">
        <v>445</v>
      </c>
      <c r="AH42" s="109" t="s">
        <v>1317</v>
      </c>
      <c r="AI42" s="109" t="s">
        <v>395</v>
      </c>
      <c r="AJ42" s="74" t="s">
        <v>395</v>
      </c>
      <c r="AK42" s="74">
        <v>3300000</v>
      </c>
      <c r="AL42" s="847" t="s">
        <v>485</v>
      </c>
      <c r="AM42" s="73" t="s">
        <v>1318</v>
      </c>
      <c r="AN42" s="73" t="s">
        <v>400</v>
      </c>
      <c r="AO42" s="74">
        <v>0</v>
      </c>
      <c r="AP42" s="847" t="s">
        <v>485</v>
      </c>
      <c r="AQ42" s="73" t="s">
        <v>400</v>
      </c>
      <c r="AR42" s="73" t="s">
        <v>1319</v>
      </c>
      <c r="AS42" s="74">
        <v>3300000</v>
      </c>
      <c r="AT42" s="73" t="s">
        <v>400</v>
      </c>
      <c r="AU42" s="73" t="s">
        <v>395</v>
      </c>
      <c r="AV42" s="73" t="s">
        <v>395</v>
      </c>
      <c r="AW42" s="73" t="s">
        <v>405</v>
      </c>
      <c r="AX42" s="74">
        <v>3300000</v>
      </c>
      <c r="AY42" s="964" t="s">
        <v>485</v>
      </c>
      <c r="AZ42" s="74" t="s">
        <v>1320</v>
      </c>
      <c r="BA42" s="73" t="s">
        <v>1321</v>
      </c>
      <c r="BB42" s="73" t="s">
        <v>399</v>
      </c>
      <c r="BC42" s="74" t="s">
        <v>406</v>
      </c>
      <c r="BD42" s="74">
        <v>0</v>
      </c>
      <c r="BE42" s="964" t="s">
        <v>485</v>
      </c>
      <c r="BF42" s="74" t="s">
        <v>400</v>
      </c>
      <c r="BG42" s="73" t="s">
        <v>1322</v>
      </c>
      <c r="BH42" s="763">
        <v>3300000</v>
      </c>
      <c r="BI42" s="73" t="s">
        <v>400</v>
      </c>
      <c r="BJ42" s="75"/>
      <c r="BK42" s="73" t="s">
        <v>395</v>
      </c>
      <c r="BL42" s="74" t="s">
        <v>1323</v>
      </c>
      <c r="BM42" s="74">
        <v>15685089</v>
      </c>
      <c r="BN42" s="964" t="s">
        <v>445</v>
      </c>
      <c r="BO42" s="74" t="s">
        <v>400</v>
      </c>
      <c r="BP42" s="73" t="s">
        <v>1324</v>
      </c>
      <c r="BQ42" s="73" t="s">
        <v>399</v>
      </c>
      <c r="BR42" s="74">
        <v>0</v>
      </c>
      <c r="BS42" s="964" t="s">
        <v>445</v>
      </c>
      <c r="BT42" s="89" t="s">
        <v>400</v>
      </c>
      <c r="BU42" s="74" t="s">
        <v>1325</v>
      </c>
      <c r="BV42" s="73" t="s">
        <v>399</v>
      </c>
      <c r="BW42" s="74">
        <v>0</v>
      </c>
      <c r="BX42" s="847" t="s">
        <v>445</v>
      </c>
      <c r="BY42" s="74" t="s">
        <v>400</v>
      </c>
      <c r="BZ42" s="74" t="s">
        <v>400</v>
      </c>
      <c r="CA42" s="763">
        <v>15685089</v>
      </c>
      <c r="CB42" s="74" t="s">
        <v>400</v>
      </c>
      <c r="CC42" s="76">
        <v>0.17382062312165089</v>
      </c>
      <c r="CD42" s="73"/>
      <c r="CE42" s="76">
        <v>1</v>
      </c>
      <c r="CF42" s="73"/>
      <c r="CG42" s="76">
        <v>0.8955230660377359</v>
      </c>
      <c r="CH42" s="73"/>
      <c r="CI42" s="73" t="s">
        <v>405</v>
      </c>
      <c r="CJ42" s="73" t="s">
        <v>1326</v>
      </c>
      <c r="CK42" s="73" t="s">
        <v>491</v>
      </c>
      <c r="CL42" s="73" t="s">
        <v>949</v>
      </c>
      <c r="CM42" s="73" t="s">
        <v>395</v>
      </c>
      <c r="CN42" s="909" t="s">
        <v>400</v>
      </c>
      <c r="CO42" s="106"/>
      <c r="CP42" s="77"/>
      <c r="CQ42" s="78" t="s">
        <v>395</v>
      </c>
      <c r="CR42" s="78" t="s">
        <v>405</v>
      </c>
      <c r="CS42" s="78" t="s">
        <v>405</v>
      </c>
      <c r="CT42" s="78" t="s">
        <v>395</v>
      </c>
      <c r="CU42" s="78" t="s">
        <v>395</v>
      </c>
      <c r="CV42" s="78" t="s">
        <v>395</v>
      </c>
      <c r="CW42" s="78" t="s">
        <v>405</v>
      </c>
      <c r="CX42" s="78" t="s">
        <v>405</v>
      </c>
      <c r="CY42" s="78" t="s">
        <v>395</v>
      </c>
      <c r="CZ42" s="78" t="s">
        <v>395</v>
      </c>
      <c r="DA42" s="78" t="s">
        <v>405</v>
      </c>
      <c r="DB42" s="78" t="s">
        <v>400</v>
      </c>
      <c r="DC42" s="77"/>
      <c r="DD42" s="78" t="s">
        <v>395</v>
      </c>
      <c r="DE42" s="78" t="s">
        <v>395</v>
      </c>
      <c r="DF42" s="78" t="s">
        <v>395</v>
      </c>
      <c r="DG42" s="78" t="s">
        <v>395</v>
      </c>
      <c r="DH42" s="78" t="s">
        <v>395</v>
      </c>
      <c r="DI42" s="78" t="s">
        <v>395</v>
      </c>
      <c r="DJ42" s="78" t="s">
        <v>399</v>
      </c>
      <c r="DK42" s="78" t="s">
        <v>395</v>
      </c>
      <c r="DL42" s="78" t="s">
        <v>395</v>
      </c>
      <c r="DM42" s="78" t="s">
        <v>395</v>
      </c>
      <c r="DN42" s="78" t="s">
        <v>399</v>
      </c>
      <c r="DO42" s="78" t="s">
        <v>400</v>
      </c>
      <c r="DP42" s="79"/>
      <c r="DQ42" s="78" t="s">
        <v>395</v>
      </c>
      <c r="DR42" s="78" t="s">
        <v>395</v>
      </c>
      <c r="DS42" s="78" t="s">
        <v>395</v>
      </c>
      <c r="DT42" s="78" t="s">
        <v>395</v>
      </c>
      <c r="DU42" s="78" t="s">
        <v>395</v>
      </c>
      <c r="DV42" s="78" t="s">
        <v>395</v>
      </c>
      <c r="DW42" s="78" t="s">
        <v>395</v>
      </c>
      <c r="DX42" s="78" t="s">
        <v>395</v>
      </c>
      <c r="DY42" s="78" t="s">
        <v>395</v>
      </c>
      <c r="DZ42" s="78" t="s">
        <v>395</v>
      </c>
      <c r="EA42" s="78" t="s">
        <v>395</v>
      </c>
      <c r="EB42" s="78" t="s">
        <v>400</v>
      </c>
      <c r="EC42" s="79"/>
      <c r="ED42" s="78" t="s">
        <v>395</v>
      </c>
      <c r="EE42" s="78" t="s">
        <v>395</v>
      </c>
      <c r="EF42" s="78" t="s">
        <v>395</v>
      </c>
      <c r="EG42" s="78" t="s">
        <v>395</v>
      </c>
      <c r="EH42" s="78" t="s">
        <v>395</v>
      </c>
      <c r="EI42" s="78" t="s">
        <v>395</v>
      </c>
      <c r="EJ42" s="78" t="s">
        <v>399</v>
      </c>
      <c r="EK42" s="78" t="s">
        <v>399</v>
      </c>
      <c r="EL42" s="78" t="s">
        <v>399</v>
      </c>
      <c r="EM42" s="78" t="s">
        <v>399</v>
      </c>
      <c r="EN42" s="78" t="s">
        <v>395</v>
      </c>
      <c r="EO42" s="78" t="s">
        <v>400</v>
      </c>
      <c r="EP42" s="920" t="s">
        <v>1327</v>
      </c>
      <c r="EQ42" s="80"/>
      <c r="ER42" s="81" t="s">
        <v>395</v>
      </c>
      <c r="ES42" s="81" t="s">
        <v>1238</v>
      </c>
      <c r="ET42" s="81" t="s">
        <v>619</v>
      </c>
      <c r="EU42" s="81" t="s">
        <v>395</v>
      </c>
      <c r="EV42" s="81" t="s">
        <v>395</v>
      </c>
      <c r="EW42" s="81" t="s">
        <v>395</v>
      </c>
      <c r="EX42" s="81" t="s">
        <v>1328</v>
      </c>
      <c r="EY42" s="81" t="s">
        <v>1329</v>
      </c>
      <c r="EZ42" s="81" t="s">
        <v>395</v>
      </c>
      <c r="FA42" s="81" t="s">
        <v>1330</v>
      </c>
      <c r="FB42" s="81" t="s">
        <v>405</v>
      </c>
      <c r="FC42" s="81" t="s">
        <v>405</v>
      </c>
      <c r="FD42" s="276"/>
      <c r="FE42" s="81" t="s">
        <v>414</v>
      </c>
      <c r="FF42" s="81" t="s">
        <v>1331</v>
      </c>
      <c r="FG42" s="81" t="s">
        <v>405</v>
      </c>
      <c r="FH42" s="81" t="s">
        <v>405</v>
      </c>
      <c r="FI42" s="81" t="s">
        <v>405</v>
      </c>
      <c r="FJ42" s="81" t="s">
        <v>405</v>
      </c>
      <c r="FK42" s="81" t="s">
        <v>405</v>
      </c>
      <c r="FL42" s="81" t="s">
        <v>405</v>
      </c>
      <c r="FM42" s="81" t="s">
        <v>414</v>
      </c>
      <c r="FN42" s="81" t="s">
        <v>1331</v>
      </c>
      <c r="FO42" s="81" t="s">
        <v>405</v>
      </c>
      <c r="FP42" s="81" t="s">
        <v>405</v>
      </c>
      <c r="FQ42" s="81" t="s">
        <v>405</v>
      </c>
      <c r="FR42" s="81" t="s">
        <v>405</v>
      </c>
      <c r="FS42" s="81" t="s">
        <v>405</v>
      </c>
      <c r="FT42" s="81" t="s">
        <v>405</v>
      </c>
      <c r="FU42" s="81" t="s">
        <v>1332</v>
      </c>
      <c r="FV42" s="87"/>
      <c r="FW42" s="81" t="s">
        <v>399</v>
      </c>
      <c r="FX42" s="81" t="s">
        <v>400</v>
      </c>
      <c r="FY42" s="81" t="s">
        <v>400</v>
      </c>
      <c r="FZ42" s="81" t="s">
        <v>399</v>
      </c>
      <c r="GA42" s="81" t="s">
        <v>400</v>
      </c>
      <c r="GB42" s="81" t="s">
        <v>400</v>
      </c>
      <c r="GC42" s="81" t="s">
        <v>399</v>
      </c>
      <c r="GD42" s="81" t="s">
        <v>400</v>
      </c>
      <c r="GE42" s="81" t="s">
        <v>400</v>
      </c>
      <c r="GF42" s="82"/>
      <c r="GG42" s="81" t="s">
        <v>399</v>
      </c>
      <c r="GH42" s="81" t="s">
        <v>399</v>
      </c>
      <c r="GI42" s="81" t="s">
        <v>406</v>
      </c>
      <c r="GJ42" s="81" t="s">
        <v>406</v>
      </c>
      <c r="GK42" s="82"/>
      <c r="GL42" s="81" t="s">
        <v>395</v>
      </c>
      <c r="GM42" s="81" t="s">
        <v>395</v>
      </c>
      <c r="GN42" s="81" t="s">
        <v>395</v>
      </c>
      <c r="GO42" s="81" t="s">
        <v>395</v>
      </c>
      <c r="GP42" s="81" t="s">
        <v>399</v>
      </c>
      <c r="GQ42" s="81" t="s">
        <v>399</v>
      </c>
      <c r="GR42" s="81" t="s">
        <v>399</v>
      </c>
      <c r="GS42" s="81" t="s">
        <v>395</v>
      </c>
      <c r="GT42" s="81" t="s">
        <v>399</v>
      </c>
      <c r="GU42" s="81" t="s">
        <v>399</v>
      </c>
      <c r="GV42" s="81" t="s">
        <v>406</v>
      </c>
      <c r="GW42" s="81">
        <v>2012</v>
      </c>
      <c r="GX42" s="81" t="s">
        <v>1333</v>
      </c>
      <c r="GY42" s="81" t="s">
        <v>400</v>
      </c>
      <c r="GZ42" s="82"/>
      <c r="HA42" s="81">
        <v>2010</v>
      </c>
      <c r="HB42" s="81" t="s">
        <v>395</v>
      </c>
      <c r="HC42" s="81" t="s">
        <v>395</v>
      </c>
      <c r="HD42" s="81" t="s">
        <v>395</v>
      </c>
      <c r="HE42" s="81" t="s">
        <v>399</v>
      </c>
      <c r="HF42" s="937" t="s">
        <v>1334</v>
      </c>
      <c r="HG42" s="90"/>
      <c r="HH42" s="947" t="s">
        <v>395</v>
      </c>
      <c r="HI42" s="84"/>
      <c r="HJ42" s="83" t="s">
        <v>399</v>
      </c>
      <c r="HK42" s="83" t="s">
        <v>395</v>
      </c>
      <c r="HL42" s="83" t="s">
        <v>395</v>
      </c>
      <c r="HM42" s="83" t="s">
        <v>399</v>
      </c>
      <c r="HN42" s="83" t="s">
        <v>399</v>
      </c>
      <c r="HO42" s="83" t="s">
        <v>395</v>
      </c>
      <c r="HP42" s="83" t="s">
        <v>406</v>
      </c>
      <c r="HQ42" s="83" t="s">
        <v>399</v>
      </c>
      <c r="HR42" s="83" t="s">
        <v>406</v>
      </c>
      <c r="HS42" s="83" t="s">
        <v>445</v>
      </c>
      <c r="HT42" s="83" t="s">
        <v>1335</v>
      </c>
      <c r="HU42" s="84"/>
      <c r="HV42" s="83" t="s">
        <v>399</v>
      </c>
      <c r="HW42" s="83" t="s">
        <v>399</v>
      </c>
      <c r="HX42" s="88" t="s">
        <v>1336</v>
      </c>
      <c r="HY42" s="762" t="s">
        <v>280</v>
      </c>
    </row>
    <row r="43" spans="1:233" ht="39.950000000000003" customHeight="1">
      <c r="A43" s="961" t="s">
        <v>315</v>
      </c>
      <c r="B43" s="85"/>
      <c r="C43" s="72" t="s">
        <v>395</v>
      </c>
      <c r="D43" s="72" t="s">
        <v>1337</v>
      </c>
      <c r="E43" s="107"/>
      <c r="F43" s="72" t="s">
        <v>399</v>
      </c>
      <c r="G43" s="72" t="s">
        <v>400</v>
      </c>
      <c r="H43" s="72" t="s">
        <v>395</v>
      </c>
      <c r="I43" s="72" t="s">
        <v>1338</v>
      </c>
      <c r="J43" s="72" t="s">
        <v>399</v>
      </c>
      <c r="K43" s="72" t="s">
        <v>400</v>
      </c>
      <c r="L43" s="72" t="s">
        <v>395</v>
      </c>
      <c r="M43" s="72" t="s">
        <v>1339</v>
      </c>
      <c r="N43" s="72" t="s">
        <v>395</v>
      </c>
      <c r="O43" s="72" t="s">
        <v>401</v>
      </c>
      <c r="P43" s="72" t="s">
        <v>395</v>
      </c>
      <c r="Q43" s="72" t="s">
        <v>1340</v>
      </c>
      <c r="R43" s="72" t="s">
        <v>395</v>
      </c>
      <c r="S43" s="72" t="s">
        <v>400</v>
      </c>
      <c r="T43" s="72" t="s">
        <v>399</v>
      </c>
      <c r="U43" s="72" t="s">
        <v>400</v>
      </c>
      <c r="V43" s="72" t="s">
        <v>395</v>
      </c>
      <c r="W43" s="72" t="s">
        <v>1341</v>
      </c>
      <c r="X43" s="72" t="s">
        <v>539</v>
      </c>
      <c r="Y43" s="72" t="s">
        <v>395</v>
      </c>
      <c r="Z43" s="72" t="s">
        <v>399</v>
      </c>
      <c r="AA43" s="72" t="s">
        <v>406</v>
      </c>
      <c r="AB43" s="903" t="s">
        <v>406</v>
      </c>
      <c r="AC43" s="86"/>
      <c r="AD43" s="73" t="s">
        <v>430</v>
      </c>
      <c r="AE43" s="73" t="s">
        <v>431</v>
      </c>
      <c r="AF43" s="371">
        <v>1593187</v>
      </c>
      <c r="AG43" s="109" t="s">
        <v>445</v>
      </c>
      <c r="AH43" s="109" t="s">
        <v>1342</v>
      </c>
      <c r="AI43" s="109" t="s">
        <v>395</v>
      </c>
      <c r="AJ43" s="74" t="s">
        <v>395</v>
      </c>
      <c r="AK43" s="74">
        <v>162813</v>
      </c>
      <c r="AL43" s="73" t="s">
        <v>445</v>
      </c>
      <c r="AM43" s="73" t="s">
        <v>1343</v>
      </c>
      <c r="AN43" s="73" t="s">
        <v>400</v>
      </c>
      <c r="AO43" s="74">
        <v>638375</v>
      </c>
      <c r="AP43" s="73" t="s">
        <v>445</v>
      </c>
      <c r="AQ43" s="73" t="s">
        <v>1344</v>
      </c>
      <c r="AR43" s="73" t="s">
        <v>400</v>
      </c>
      <c r="AS43" s="74">
        <v>801188</v>
      </c>
      <c r="AT43" s="73" t="s">
        <v>400</v>
      </c>
      <c r="AU43" s="73" t="s">
        <v>395</v>
      </c>
      <c r="AV43" s="73" t="s">
        <v>395</v>
      </c>
      <c r="AW43" s="73" t="s">
        <v>1345</v>
      </c>
      <c r="AX43" s="74">
        <v>100000</v>
      </c>
      <c r="AY43" s="74" t="s">
        <v>445</v>
      </c>
      <c r="AZ43" s="74" t="s">
        <v>1346</v>
      </c>
      <c r="BA43" s="73" t="s">
        <v>400</v>
      </c>
      <c r="BB43" s="73" t="s">
        <v>395</v>
      </c>
      <c r="BC43" s="74" t="s">
        <v>1347</v>
      </c>
      <c r="BD43" s="74">
        <v>76000</v>
      </c>
      <c r="BE43" s="74" t="s">
        <v>445</v>
      </c>
      <c r="BF43" s="74" t="s">
        <v>1348</v>
      </c>
      <c r="BG43" s="73" t="s">
        <v>400</v>
      </c>
      <c r="BH43" s="763">
        <v>176000</v>
      </c>
      <c r="BI43" s="73" t="s">
        <v>400</v>
      </c>
      <c r="BJ43" s="75"/>
      <c r="BK43" s="73" t="s">
        <v>395</v>
      </c>
      <c r="BL43" s="74" t="s">
        <v>479</v>
      </c>
      <c r="BM43" s="74">
        <v>313797</v>
      </c>
      <c r="BN43" s="74" t="s">
        <v>445</v>
      </c>
      <c r="BO43" s="74" t="s">
        <v>1349</v>
      </c>
      <c r="BP43" s="73" t="s">
        <v>400</v>
      </c>
      <c r="BQ43" s="73" t="s">
        <v>395</v>
      </c>
      <c r="BR43" s="74" t="s">
        <v>400</v>
      </c>
      <c r="BS43" s="74" t="s">
        <v>445</v>
      </c>
      <c r="BT43" s="89" t="s">
        <v>400</v>
      </c>
      <c r="BU43" s="74" t="s">
        <v>1350</v>
      </c>
      <c r="BV43" s="73" t="s">
        <v>399</v>
      </c>
      <c r="BW43" s="74">
        <v>0</v>
      </c>
      <c r="BX43" s="73" t="s">
        <v>445</v>
      </c>
      <c r="BY43" s="74" t="s">
        <v>400</v>
      </c>
      <c r="BZ43" s="74" t="s">
        <v>1351</v>
      </c>
      <c r="CA43" s="763">
        <v>313797</v>
      </c>
      <c r="CB43" s="74" t="s">
        <v>400</v>
      </c>
      <c r="CC43" s="76">
        <v>0.35933253980730795</v>
      </c>
      <c r="CD43" s="73"/>
      <c r="CE43" s="76">
        <v>0.56818181818181823</v>
      </c>
      <c r="CF43" s="73"/>
      <c r="CG43" s="76">
        <v>0.30743220977826208</v>
      </c>
      <c r="CH43" s="847" t="s">
        <v>1352</v>
      </c>
      <c r="CI43" s="73" t="s">
        <v>395</v>
      </c>
      <c r="CJ43" s="73"/>
      <c r="CK43" s="73" t="s">
        <v>491</v>
      </c>
      <c r="CL43" s="73" t="s">
        <v>1353</v>
      </c>
      <c r="CM43" s="73" t="s">
        <v>399</v>
      </c>
      <c r="CN43" s="909" t="s">
        <v>1354</v>
      </c>
      <c r="CO43" s="106"/>
      <c r="CP43" s="77"/>
      <c r="CQ43" s="78" t="s">
        <v>395</v>
      </c>
      <c r="CR43" s="78" t="s">
        <v>395</v>
      </c>
      <c r="CS43" s="78" t="s">
        <v>395</v>
      </c>
      <c r="CT43" s="78" t="s">
        <v>399</v>
      </c>
      <c r="CU43" s="78" t="s">
        <v>395</v>
      </c>
      <c r="CV43" s="78" t="s">
        <v>395</v>
      </c>
      <c r="CW43" s="78" t="s">
        <v>399</v>
      </c>
      <c r="CX43" s="78" t="s">
        <v>395</v>
      </c>
      <c r="CY43" s="78" t="s">
        <v>395</v>
      </c>
      <c r="CZ43" s="78" t="s">
        <v>395</v>
      </c>
      <c r="DA43" s="78" t="s">
        <v>399</v>
      </c>
      <c r="DB43" s="78" t="s">
        <v>1355</v>
      </c>
      <c r="DC43" s="77"/>
      <c r="DD43" s="78" t="s">
        <v>395</v>
      </c>
      <c r="DE43" s="78" t="s">
        <v>395</v>
      </c>
      <c r="DF43" s="78" t="s">
        <v>395</v>
      </c>
      <c r="DG43" s="78" t="s">
        <v>399</v>
      </c>
      <c r="DH43" s="78" t="s">
        <v>395</v>
      </c>
      <c r="DI43" s="78" t="s">
        <v>395</v>
      </c>
      <c r="DJ43" s="78" t="s">
        <v>399</v>
      </c>
      <c r="DK43" s="78" t="s">
        <v>395</v>
      </c>
      <c r="DL43" s="78" t="s">
        <v>395</v>
      </c>
      <c r="DM43" s="78" t="s">
        <v>395</v>
      </c>
      <c r="DN43" s="78" t="s">
        <v>399</v>
      </c>
      <c r="DO43" s="78" t="s">
        <v>1355</v>
      </c>
      <c r="DP43" s="79"/>
      <c r="DQ43" s="78" t="s">
        <v>399</v>
      </c>
      <c r="DR43" s="78" t="s">
        <v>399</v>
      </c>
      <c r="DS43" s="78" t="s">
        <v>399</v>
      </c>
      <c r="DT43" s="78" t="s">
        <v>399</v>
      </c>
      <c r="DU43" s="78" t="s">
        <v>399</v>
      </c>
      <c r="DV43" s="78" t="s">
        <v>395</v>
      </c>
      <c r="DW43" s="78" t="s">
        <v>395</v>
      </c>
      <c r="DX43" s="78" t="s">
        <v>399</v>
      </c>
      <c r="DY43" s="78" t="s">
        <v>399</v>
      </c>
      <c r="DZ43" s="78" t="s">
        <v>399</v>
      </c>
      <c r="EA43" s="78" t="s">
        <v>399</v>
      </c>
      <c r="EB43" s="78" t="s">
        <v>399</v>
      </c>
      <c r="EC43" s="79"/>
      <c r="ED43" s="78" t="s">
        <v>399</v>
      </c>
      <c r="EE43" s="78" t="s">
        <v>399</v>
      </c>
      <c r="EF43" s="78" t="s">
        <v>399</v>
      </c>
      <c r="EG43" s="78" t="s">
        <v>399</v>
      </c>
      <c r="EH43" s="78" t="s">
        <v>399</v>
      </c>
      <c r="EI43" s="78" t="s">
        <v>399</v>
      </c>
      <c r="EJ43" s="78" t="s">
        <v>399</v>
      </c>
      <c r="EK43" s="78" t="s">
        <v>399</v>
      </c>
      <c r="EL43" s="78" t="s">
        <v>399</v>
      </c>
      <c r="EM43" s="78" t="s">
        <v>399</v>
      </c>
      <c r="EN43" s="78" t="s">
        <v>399</v>
      </c>
      <c r="EO43" s="78" t="s">
        <v>399</v>
      </c>
      <c r="EP43" s="920" t="s">
        <v>1356</v>
      </c>
      <c r="EQ43" s="80"/>
      <c r="ER43" s="81" t="s">
        <v>399</v>
      </c>
      <c r="ES43" s="81" t="s">
        <v>400</v>
      </c>
      <c r="ET43" s="81" t="s">
        <v>400</v>
      </c>
      <c r="EU43" s="81" t="s">
        <v>400</v>
      </c>
      <c r="EV43" s="81" t="s">
        <v>400</v>
      </c>
      <c r="EW43" s="81" t="s">
        <v>395</v>
      </c>
      <c r="EX43" s="81" t="s">
        <v>411</v>
      </c>
      <c r="EY43" s="81" t="s">
        <v>1357</v>
      </c>
      <c r="EZ43" s="81" t="s">
        <v>395</v>
      </c>
      <c r="FA43" s="81" t="s">
        <v>1358</v>
      </c>
      <c r="FB43" s="81" t="s">
        <v>395</v>
      </c>
      <c r="FC43" s="81" t="s">
        <v>1359</v>
      </c>
      <c r="FD43" s="276"/>
      <c r="FE43" s="81" t="s">
        <v>527</v>
      </c>
      <c r="FF43" s="81" t="s">
        <v>415</v>
      </c>
      <c r="FG43" s="81" t="s">
        <v>415</v>
      </c>
      <c r="FH43" s="81" t="s">
        <v>415</v>
      </c>
      <c r="FI43" s="81" t="s">
        <v>406</v>
      </c>
      <c r="FJ43" s="81" t="s">
        <v>406</v>
      </c>
      <c r="FK43" s="81" t="s">
        <v>415</v>
      </c>
      <c r="FL43" s="81" t="s">
        <v>415</v>
      </c>
      <c r="FM43" s="81" t="s">
        <v>441</v>
      </c>
      <c r="FN43" s="81" t="s">
        <v>527</v>
      </c>
      <c r="FO43" s="81" t="s">
        <v>415</v>
      </c>
      <c r="FP43" s="81" t="s">
        <v>415</v>
      </c>
      <c r="FQ43" s="81" t="s">
        <v>415</v>
      </c>
      <c r="FR43" s="81" t="s">
        <v>415</v>
      </c>
      <c r="FS43" s="81" t="s">
        <v>406</v>
      </c>
      <c r="FT43" s="81" t="s">
        <v>406</v>
      </c>
      <c r="FU43" s="81" t="s">
        <v>1360</v>
      </c>
      <c r="FV43" s="87"/>
      <c r="FW43" s="81" t="s">
        <v>399</v>
      </c>
      <c r="FX43" s="81" t="s">
        <v>400</v>
      </c>
      <c r="FY43" s="81" t="s">
        <v>400</v>
      </c>
      <c r="FZ43" s="81" t="s">
        <v>399</v>
      </c>
      <c r="GA43" s="81" t="s">
        <v>400</v>
      </c>
      <c r="GB43" s="81" t="s">
        <v>400</v>
      </c>
      <c r="GC43" s="81" t="s">
        <v>399</v>
      </c>
      <c r="GD43" s="81" t="s">
        <v>400</v>
      </c>
      <c r="GE43" s="81" t="s">
        <v>400</v>
      </c>
      <c r="GF43" s="82"/>
      <c r="GG43" s="81" t="s">
        <v>399</v>
      </c>
      <c r="GH43" s="81" t="s">
        <v>399</v>
      </c>
      <c r="GI43" s="81" t="s">
        <v>406</v>
      </c>
      <c r="GJ43" s="81" t="s">
        <v>406</v>
      </c>
      <c r="GK43" s="82"/>
      <c r="GL43" s="81" t="s">
        <v>395</v>
      </c>
      <c r="GM43" s="81" t="s">
        <v>395</v>
      </c>
      <c r="GN43" s="81" t="s">
        <v>395</v>
      </c>
      <c r="GO43" s="81" t="s">
        <v>399</v>
      </c>
      <c r="GP43" s="81" t="s">
        <v>399</v>
      </c>
      <c r="GQ43" s="81" t="s">
        <v>399</v>
      </c>
      <c r="GR43" s="81" t="s">
        <v>399</v>
      </c>
      <c r="GS43" s="81" t="s">
        <v>395</v>
      </c>
      <c r="GT43" s="81" t="s">
        <v>399</v>
      </c>
      <c r="GU43" s="81" t="s">
        <v>399</v>
      </c>
      <c r="GV43" s="81" t="s">
        <v>406</v>
      </c>
      <c r="GW43" s="81">
        <v>2009</v>
      </c>
      <c r="GX43" s="81" t="s">
        <v>867</v>
      </c>
      <c r="GY43" s="81" t="s">
        <v>1361</v>
      </c>
      <c r="GZ43" s="82"/>
      <c r="HA43" s="81">
        <v>2005</v>
      </c>
      <c r="HB43" s="81" t="s">
        <v>395</v>
      </c>
      <c r="HC43" s="81" t="s">
        <v>399</v>
      </c>
      <c r="HD43" s="81" t="s">
        <v>399</v>
      </c>
      <c r="HE43" s="81" t="s">
        <v>399</v>
      </c>
      <c r="HF43" s="937" t="s">
        <v>1362</v>
      </c>
      <c r="HG43" s="90"/>
      <c r="HH43" s="947" t="s">
        <v>405</v>
      </c>
      <c r="HI43" s="84"/>
      <c r="HJ43" s="83" t="s">
        <v>405</v>
      </c>
      <c r="HK43" s="83" t="s">
        <v>405</v>
      </c>
      <c r="HL43" s="83" t="s">
        <v>405</v>
      </c>
      <c r="HM43" s="83" t="s">
        <v>406</v>
      </c>
      <c r="HN43" s="83" t="s">
        <v>405</v>
      </c>
      <c r="HO43" s="83" t="s">
        <v>405</v>
      </c>
      <c r="HP43" s="83" t="s">
        <v>406</v>
      </c>
      <c r="HQ43" s="83" t="s">
        <v>405</v>
      </c>
      <c r="HR43" s="83" t="s">
        <v>406</v>
      </c>
      <c r="HS43" s="83" t="s">
        <v>406</v>
      </c>
      <c r="HT43" s="83" t="s">
        <v>1363</v>
      </c>
      <c r="HU43" s="84"/>
      <c r="HV43" s="83" t="s">
        <v>405</v>
      </c>
      <c r="HW43" s="83" t="s">
        <v>405</v>
      </c>
      <c r="HX43" s="88" t="s">
        <v>1364</v>
      </c>
      <c r="HY43" s="817" t="s">
        <v>274</v>
      </c>
    </row>
    <row r="44" spans="1:233" ht="39.950000000000003" customHeight="1">
      <c r="A44" s="961" t="s">
        <v>316</v>
      </c>
      <c r="B44" s="85"/>
      <c r="C44" s="72" t="s">
        <v>395</v>
      </c>
      <c r="D44" s="72" t="s">
        <v>1365</v>
      </c>
      <c r="E44" s="107"/>
      <c r="F44" s="72" t="s">
        <v>395</v>
      </c>
      <c r="G44" s="72" t="s">
        <v>1366</v>
      </c>
      <c r="H44" s="72" t="s">
        <v>395</v>
      </c>
      <c r="I44" s="72" t="s">
        <v>1367</v>
      </c>
      <c r="J44" s="72" t="s">
        <v>399</v>
      </c>
      <c r="K44" s="72" t="s">
        <v>400</v>
      </c>
      <c r="L44" s="72" t="s">
        <v>395</v>
      </c>
      <c r="M44" s="72" t="s">
        <v>1368</v>
      </c>
      <c r="N44" s="72" t="s">
        <v>395</v>
      </c>
      <c r="O44" s="72" t="s">
        <v>401</v>
      </c>
      <c r="P44" s="72" t="s">
        <v>395</v>
      </c>
      <c r="Q44" s="72" t="s">
        <v>1369</v>
      </c>
      <c r="R44" s="72" t="s">
        <v>395</v>
      </c>
      <c r="S44" s="72" t="s">
        <v>1370</v>
      </c>
      <c r="T44" s="72" t="s">
        <v>399</v>
      </c>
      <c r="U44" s="72" t="s">
        <v>400</v>
      </c>
      <c r="V44" s="72" t="s">
        <v>399</v>
      </c>
      <c r="W44" s="72" t="s">
        <v>400</v>
      </c>
      <c r="X44" s="72" t="s">
        <v>539</v>
      </c>
      <c r="Y44" s="72" t="s">
        <v>399</v>
      </c>
      <c r="Z44" s="72" t="s">
        <v>395</v>
      </c>
      <c r="AA44" s="72" t="s">
        <v>1371</v>
      </c>
      <c r="AB44" s="903" t="s">
        <v>1372</v>
      </c>
      <c r="AC44" s="86"/>
      <c r="AD44" s="73" t="s">
        <v>430</v>
      </c>
      <c r="AE44" s="73" t="s">
        <v>431</v>
      </c>
      <c r="AF44" s="371">
        <v>2000000</v>
      </c>
      <c r="AG44" s="963" t="s">
        <v>445</v>
      </c>
      <c r="AH44" s="109" t="s">
        <v>1373</v>
      </c>
      <c r="AI44" s="109" t="s">
        <v>399</v>
      </c>
      <c r="AJ44" s="74" t="s">
        <v>395</v>
      </c>
      <c r="AK44" s="74">
        <v>0</v>
      </c>
      <c r="AL44" s="847" t="s">
        <v>445</v>
      </c>
      <c r="AM44" s="73" t="s">
        <v>400</v>
      </c>
      <c r="AN44" s="73" t="s">
        <v>400</v>
      </c>
      <c r="AO44" s="74">
        <v>1300000</v>
      </c>
      <c r="AP44" s="847" t="s">
        <v>445</v>
      </c>
      <c r="AQ44" s="73" t="s">
        <v>1374</v>
      </c>
      <c r="AR44" s="73" t="s">
        <v>1375</v>
      </c>
      <c r="AS44" s="74">
        <v>1300000</v>
      </c>
      <c r="AT44" s="73" t="s">
        <v>400</v>
      </c>
      <c r="AU44" s="73" t="s">
        <v>395</v>
      </c>
      <c r="AV44" s="73" t="s">
        <v>399</v>
      </c>
      <c r="AW44" s="73" t="s">
        <v>406</v>
      </c>
      <c r="AX44" s="74">
        <v>0</v>
      </c>
      <c r="AY44" s="964" t="s">
        <v>445</v>
      </c>
      <c r="AZ44" s="74" t="s">
        <v>400</v>
      </c>
      <c r="BA44" s="73" t="s">
        <v>400</v>
      </c>
      <c r="BB44" s="73" t="s">
        <v>395</v>
      </c>
      <c r="BC44" s="74" t="s">
        <v>1376</v>
      </c>
      <c r="BD44" s="74">
        <v>1300000</v>
      </c>
      <c r="BE44" s="964" t="s">
        <v>445</v>
      </c>
      <c r="BF44" s="74" t="s">
        <v>1377</v>
      </c>
      <c r="BG44" s="73" t="s">
        <v>400</v>
      </c>
      <c r="BH44" s="763">
        <v>1300000</v>
      </c>
      <c r="BI44" s="73" t="s">
        <v>400</v>
      </c>
      <c r="BJ44" s="75"/>
      <c r="BK44" s="73" t="s">
        <v>399</v>
      </c>
      <c r="BL44" s="74" t="s">
        <v>406</v>
      </c>
      <c r="BM44" s="74">
        <v>0</v>
      </c>
      <c r="BN44" s="964" t="s">
        <v>445</v>
      </c>
      <c r="BO44" s="74" t="s">
        <v>400</v>
      </c>
      <c r="BP44" s="73" t="s">
        <v>400</v>
      </c>
      <c r="BQ44" s="73" t="s">
        <v>399</v>
      </c>
      <c r="BR44" s="74">
        <v>0</v>
      </c>
      <c r="BS44" s="964" t="s">
        <v>445</v>
      </c>
      <c r="BT44" s="89" t="s">
        <v>400</v>
      </c>
      <c r="BU44" s="74" t="s">
        <v>400</v>
      </c>
      <c r="BV44" s="73" t="s">
        <v>399</v>
      </c>
      <c r="BW44" s="74">
        <v>0</v>
      </c>
      <c r="BX44" s="847" t="s">
        <v>445</v>
      </c>
      <c r="BY44" s="74" t="s">
        <v>400</v>
      </c>
      <c r="BZ44" s="74" t="s">
        <v>400</v>
      </c>
      <c r="CA44" s="763">
        <v>0</v>
      </c>
      <c r="CB44" s="74" t="s">
        <v>400</v>
      </c>
      <c r="CC44" s="76">
        <v>1</v>
      </c>
      <c r="CD44" s="847" t="s">
        <v>1378</v>
      </c>
      <c r="CE44" s="76">
        <v>0</v>
      </c>
      <c r="CF44" s="73"/>
      <c r="CG44" s="76">
        <v>0.65</v>
      </c>
      <c r="CH44" s="73"/>
      <c r="CI44" s="73" t="s">
        <v>400</v>
      </c>
      <c r="CJ44" s="73"/>
      <c r="CK44" s="73" t="s">
        <v>437</v>
      </c>
      <c r="CL44" s="73" t="s">
        <v>401</v>
      </c>
      <c r="CM44" s="73" t="s">
        <v>399</v>
      </c>
      <c r="CN44" s="909" t="s">
        <v>400</v>
      </c>
      <c r="CO44" s="106"/>
      <c r="CP44" s="77"/>
      <c r="CQ44" s="78" t="s">
        <v>405</v>
      </c>
      <c r="CR44" s="78" t="s">
        <v>405</v>
      </c>
      <c r="CS44" s="78" t="s">
        <v>405</v>
      </c>
      <c r="CT44" s="78" t="s">
        <v>405</v>
      </c>
      <c r="CU44" s="78" t="s">
        <v>405</v>
      </c>
      <c r="CV44" s="78" t="s">
        <v>405</v>
      </c>
      <c r="CW44" s="78" t="s">
        <v>405</v>
      </c>
      <c r="CX44" s="78" t="s">
        <v>405</v>
      </c>
      <c r="CY44" s="78" t="s">
        <v>405</v>
      </c>
      <c r="CZ44" s="78" t="s">
        <v>405</v>
      </c>
      <c r="DA44" s="78" t="s">
        <v>405</v>
      </c>
      <c r="DB44" s="78" t="s">
        <v>400</v>
      </c>
      <c r="DC44" s="77"/>
      <c r="DD44" s="78" t="s">
        <v>395</v>
      </c>
      <c r="DE44" s="78" t="s">
        <v>395</v>
      </c>
      <c r="DF44" s="78" t="s">
        <v>395</v>
      </c>
      <c r="DG44" s="78" t="s">
        <v>395</v>
      </c>
      <c r="DH44" s="78" t="s">
        <v>395</v>
      </c>
      <c r="DI44" s="78" t="s">
        <v>395</v>
      </c>
      <c r="DJ44" s="78" t="s">
        <v>399</v>
      </c>
      <c r="DK44" s="78" t="s">
        <v>399</v>
      </c>
      <c r="DL44" s="78" t="s">
        <v>395</v>
      </c>
      <c r="DM44" s="78" t="s">
        <v>395</v>
      </c>
      <c r="DN44" s="78" t="s">
        <v>399</v>
      </c>
      <c r="DO44" s="78" t="s">
        <v>400</v>
      </c>
      <c r="DP44" s="79"/>
      <c r="DQ44" s="78" t="s">
        <v>395</v>
      </c>
      <c r="DR44" s="78" t="s">
        <v>395</v>
      </c>
      <c r="DS44" s="78" t="s">
        <v>395</v>
      </c>
      <c r="DT44" s="78" t="s">
        <v>395</v>
      </c>
      <c r="DU44" s="78" t="s">
        <v>395</v>
      </c>
      <c r="DV44" s="78" t="s">
        <v>395</v>
      </c>
      <c r="DW44" s="78" t="s">
        <v>399</v>
      </c>
      <c r="DX44" s="78" t="s">
        <v>399</v>
      </c>
      <c r="DY44" s="78" t="s">
        <v>399</v>
      </c>
      <c r="DZ44" s="78" t="s">
        <v>399</v>
      </c>
      <c r="EA44" s="78" t="s">
        <v>399</v>
      </c>
      <c r="EB44" s="78" t="s">
        <v>400</v>
      </c>
      <c r="EC44" s="79"/>
      <c r="ED44" s="78" t="s">
        <v>395</v>
      </c>
      <c r="EE44" s="78" t="s">
        <v>395</v>
      </c>
      <c r="EF44" s="78" t="s">
        <v>395</v>
      </c>
      <c r="EG44" s="78" t="s">
        <v>399</v>
      </c>
      <c r="EH44" s="78" t="s">
        <v>395</v>
      </c>
      <c r="EI44" s="78" t="s">
        <v>395</v>
      </c>
      <c r="EJ44" s="78" t="s">
        <v>399</v>
      </c>
      <c r="EK44" s="78" t="s">
        <v>399</v>
      </c>
      <c r="EL44" s="78" t="s">
        <v>399</v>
      </c>
      <c r="EM44" s="78" t="s">
        <v>399</v>
      </c>
      <c r="EN44" s="78" t="s">
        <v>399</v>
      </c>
      <c r="EO44" s="78" t="s">
        <v>400</v>
      </c>
      <c r="EP44" s="920" t="s">
        <v>1379</v>
      </c>
      <c r="EQ44" s="80"/>
      <c r="ER44" s="81" t="s">
        <v>395</v>
      </c>
      <c r="ES44" s="81" t="s">
        <v>653</v>
      </c>
      <c r="ET44" s="81" t="s">
        <v>980</v>
      </c>
      <c r="EU44" s="81" t="s">
        <v>395</v>
      </c>
      <c r="EV44" s="81" t="s">
        <v>395</v>
      </c>
      <c r="EW44" s="81" t="s">
        <v>399</v>
      </c>
      <c r="EX44" s="81" t="s">
        <v>406</v>
      </c>
      <c r="EY44" s="81" t="s">
        <v>406</v>
      </c>
      <c r="EZ44" s="81" t="s">
        <v>399</v>
      </c>
      <c r="FA44" s="81" t="s">
        <v>406</v>
      </c>
      <c r="FB44" s="81" t="s">
        <v>395</v>
      </c>
      <c r="FC44" s="81" t="s">
        <v>405</v>
      </c>
      <c r="FD44" s="276"/>
      <c r="FE44" s="81" t="s">
        <v>405</v>
      </c>
      <c r="FF44" s="81" t="s">
        <v>405</v>
      </c>
      <c r="FG44" s="81" t="s">
        <v>405</v>
      </c>
      <c r="FH44" s="81" t="s">
        <v>405</v>
      </c>
      <c r="FI44" s="81" t="s">
        <v>405</v>
      </c>
      <c r="FJ44" s="81" t="s">
        <v>405</v>
      </c>
      <c r="FK44" s="81" t="s">
        <v>405</v>
      </c>
      <c r="FL44" s="81" t="s">
        <v>405</v>
      </c>
      <c r="FM44" s="81" t="s">
        <v>405</v>
      </c>
      <c r="FN44" s="81" t="s">
        <v>405</v>
      </c>
      <c r="FO44" s="81" t="s">
        <v>406</v>
      </c>
      <c r="FP44" s="81" t="s">
        <v>405</v>
      </c>
      <c r="FQ44" s="81" t="s">
        <v>405</v>
      </c>
      <c r="FR44" s="81" t="s">
        <v>405</v>
      </c>
      <c r="FS44" s="81" t="s">
        <v>406</v>
      </c>
      <c r="FT44" s="81" t="s">
        <v>405</v>
      </c>
      <c r="FU44" s="81" t="s">
        <v>1380</v>
      </c>
      <c r="FV44" s="87"/>
      <c r="FW44" s="81" t="s">
        <v>399</v>
      </c>
      <c r="FX44" s="81" t="s">
        <v>400</v>
      </c>
      <c r="FY44" s="81" t="s">
        <v>400</v>
      </c>
      <c r="FZ44" s="81" t="s">
        <v>399</v>
      </c>
      <c r="GA44" s="81" t="s">
        <v>400</v>
      </c>
      <c r="GB44" s="81" t="s">
        <v>400</v>
      </c>
      <c r="GC44" s="81" t="s">
        <v>399</v>
      </c>
      <c r="GD44" s="81" t="s">
        <v>400</v>
      </c>
      <c r="GE44" s="81" t="s">
        <v>400</v>
      </c>
      <c r="GF44" s="82"/>
      <c r="GG44" s="81" t="s">
        <v>399</v>
      </c>
      <c r="GH44" s="81" t="s">
        <v>399</v>
      </c>
      <c r="GI44" s="81" t="s">
        <v>406</v>
      </c>
      <c r="GJ44" s="81" t="s">
        <v>406</v>
      </c>
      <c r="GK44" s="82"/>
      <c r="GL44" s="81" t="s">
        <v>395</v>
      </c>
      <c r="GM44" s="81" t="s">
        <v>395</v>
      </c>
      <c r="GN44" s="81" t="s">
        <v>395</v>
      </c>
      <c r="GO44" s="81" t="s">
        <v>399</v>
      </c>
      <c r="GP44" s="81" t="s">
        <v>395</v>
      </c>
      <c r="GQ44" s="81" t="s">
        <v>395</v>
      </c>
      <c r="GR44" s="81" t="s">
        <v>399</v>
      </c>
      <c r="GS44" s="81" t="s">
        <v>399</v>
      </c>
      <c r="GT44" s="81" t="s">
        <v>399</v>
      </c>
      <c r="GU44" s="81" t="s">
        <v>399</v>
      </c>
      <c r="GV44" s="81" t="s">
        <v>406</v>
      </c>
      <c r="GW44" s="81" t="s">
        <v>405</v>
      </c>
      <c r="GX44" s="81" t="s">
        <v>1381</v>
      </c>
      <c r="GY44" s="81" t="s">
        <v>1382</v>
      </c>
      <c r="GZ44" s="82"/>
      <c r="HA44" s="81">
        <v>2002</v>
      </c>
      <c r="HB44" s="81" t="s">
        <v>395</v>
      </c>
      <c r="HC44" s="81" t="s">
        <v>399</v>
      </c>
      <c r="HD44" s="81" t="s">
        <v>399</v>
      </c>
      <c r="HE44" s="81" t="s">
        <v>399</v>
      </c>
      <c r="HF44" s="937" t="s">
        <v>1383</v>
      </c>
      <c r="HG44" s="90"/>
      <c r="HH44" s="947" t="s">
        <v>395</v>
      </c>
      <c r="HI44" s="84"/>
      <c r="HJ44" s="83" t="s">
        <v>399</v>
      </c>
      <c r="HK44" s="83" t="s">
        <v>399</v>
      </c>
      <c r="HL44" s="83" t="s">
        <v>395</v>
      </c>
      <c r="HM44" s="83" t="s">
        <v>395</v>
      </c>
      <c r="HN44" s="83" t="s">
        <v>395</v>
      </c>
      <c r="HO44" s="83" t="s">
        <v>395</v>
      </c>
      <c r="HP44" s="83" t="s">
        <v>406</v>
      </c>
      <c r="HQ44" s="83" t="s">
        <v>406</v>
      </c>
      <c r="HR44" s="83" t="s">
        <v>406</v>
      </c>
      <c r="HS44" s="83" t="s">
        <v>445</v>
      </c>
      <c r="HT44" s="83" t="s">
        <v>1384</v>
      </c>
      <c r="HU44" s="84"/>
      <c r="HV44" s="83" t="s">
        <v>395</v>
      </c>
      <c r="HW44" s="83" t="s">
        <v>395</v>
      </c>
      <c r="HX44" s="88" t="s">
        <v>1385</v>
      </c>
      <c r="HY44" s="765" t="s">
        <v>274</v>
      </c>
    </row>
    <row r="45" spans="1:233" ht="39.950000000000003" customHeight="1">
      <c r="A45" s="961" t="s">
        <v>317</v>
      </c>
      <c r="B45" s="85"/>
      <c r="C45" s="72" t="s">
        <v>395</v>
      </c>
      <c r="D45" s="72" t="s">
        <v>1227</v>
      </c>
      <c r="E45" s="107"/>
      <c r="F45" s="72" t="s">
        <v>395</v>
      </c>
      <c r="G45" s="72" t="s">
        <v>1072</v>
      </c>
      <c r="H45" s="72" t="s">
        <v>395</v>
      </c>
      <c r="I45" s="72" t="s">
        <v>1386</v>
      </c>
      <c r="J45" s="72" t="s">
        <v>399</v>
      </c>
      <c r="K45" s="72" t="s">
        <v>400</v>
      </c>
      <c r="L45" s="72" t="s">
        <v>395</v>
      </c>
      <c r="M45" s="72" t="s">
        <v>1387</v>
      </c>
      <c r="N45" s="72" t="s">
        <v>395</v>
      </c>
      <c r="O45" s="72" t="s">
        <v>665</v>
      </c>
      <c r="P45" s="72" t="s">
        <v>395</v>
      </c>
      <c r="Q45" s="72" t="s">
        <v>1388</v>
      </c>
      <c r="R45" s="72" t="s">
        <v>395</v>
      </c>
      <c r="S45" s="72" t="s">
        <v>1389</v>
      </c>
      <c r="T45" s="72" t="s">
        <v>395</v>
      </c>
      <c r="U45" s="72" t="s">
        <v>1390</v>
      </c>
      <c r="V45" s="72" t="s">
        <v>400</v>
      </c>
      <c r="W45" s="72" t="s">
        <v>400</v>
      </c>
      <c r="X45" s="72" t="s">
        <v>635</v>
      </c>
      <c r="Y45" s="72" t="s">
        <v>399</v>
      </c>
      <c r="Z45" s="72" t="s">
        <v>395</v>
      </c>
      <c r="AA45" s="72" t="s">
        <v>1391</v>
      </c>
      <c r="AB45" s="903" t="s">
        <v>1392</v>
      </c>
      <c r="AC45" s="86"/>
      <c r="AD45" s="73" t="s">
        <v>781</v>
      </c>
      <c r="AE45" s="73" t="s">
        <v>782</v>
      </c>
      <c r="AF45" s="371" t="s">
        <v>1393</v>
      </c>
      <c r="AG45" s="963" t="s">
        <v>445</v>
      </c>
      <c r="AH45" s="109" t="s">
        <v>1394</v>
      </c>
      <c r="AI45" s="109" t="s">
        <v>399</v>
      </c>
      <c r="AJ45" s="74" t="s">
        <v>399</v>
      </c>
      <c r="AK45" s="74">
        <v>0</v>
      </c>
      <c r="AL45" s="847" t="s">
        <v>445</v>
      </c>
      <c r="AM45" s="73" t="s">
        <v>400</v>
      </c>
      <c r="AN45" s="73" t="s">
        <v>400</v>
      </c>
      <c r="AO45" s="74">
        <v>0</v>
      </c>
      <c r="AP45" s="847" t="s">
        <v>445</v>
      </c>
      <c r="AQ45" s="73" t="s">
        <v>1395</v>
      </c>
      <c r="AR45" s="73" t="s">
        <v>400</v>
      </c>
      <c r="AS45" s="74">
        <v>0</v>
      </c>
      <c r="AT45" s="73" t="s">
        <v>400</v>
      </c>
      <c r="AU45" s="73" t="s">
        <v>399</v>
      </c>
      <c r="AV45" s="73" t="s">
        <v>399</v>
      </c>
      <c r="AW45" s="73" t="s">
        <v>406</v>
      </c>
      <c r="AX45" s="74">
        <v>0</v>
      </c>
      <c r="AY45" s="964" t="s">
        <v>445</v>
      </c>
      <c r="AZ45" s="74" t="s">
        <v>400</v>
      </c>
      <c r="BA45" s="73" t="s">
        <v>400</v>
      </c>
      <c r="BB45" s="73" t="s">
        <v>399</v>
      </c>
      <c r="BC45" s="74" t="s">
        <v>406</v>
      </c>
      <c r="BD45" s="74">
        <v>0</v>
      </c>
      <c r="BE45" s="964" t="s">
        <v>445</v>
      </c>
      <c r="BF45" s="74" t="s">
        <v>808</v>
      </c>
      <c r="BG45" s="73" t="s">
        <v>400</v>
      </c>
      <c r="BH45" s="763">
        <v>0</v>
      </c>
      <c r="BI45" s="73" t="s">
        <v>400</v>
      </c>
      <c r="BJ45" s="75"/>
      <c r="BK45" s="73" t="s">
        <v>395</v>
      </c>
      <c r="BL45" s="74" t="s">
        <v>1396</v>
      </c>
      <c r="BM45" s="74">
        <v>4003427</v>
      </c>
      <c r="BN45" s="964" t="s">
        <v>445</v>
      </c>
      <c r="BO45" s="74" t="s">
        <v>400</v>
      </c>
      <c r="BP45" s="73" t="s">
        <v>400</v>
      </c>
      <c r="BQ45" s="73" t="s">
        <v>399</v>
      </c>
      <c r="BR45" s="74">
        <v>0</v>
      </c>
      <c r="BS45" s="964" t="s">
        <v>445</v>
      </c>
      <c r="BT45" s="89" t="s">
        <v>400</v>
      </c>
      <c r="BU45" s="74" t="s">
        <v>400</v>
      </c>
      <c r="BV45" s="73" t="s">
        <v>395</v>
      </c>
      <c r="BW45" s="74">
        <v>513553</v>
      </c>
      <c r="BX45" s="847" t="s">
        <v>445</v>
      </c>
      <c r="BY45" s="74" t="s">
        <v>808</v>
      </c>
      <c r="BZ45" s="74" t="s">
        <v>1397</v>
      </c>
      <c r="CA45" s="763">
        <v>4516980</v>
      </c>
      <c r="CB45" s="74" t="s">
        <v>400</v>
      </c>
      <c r="CC45" s="76">
        <v>0</v>
      </c>
      <c r="CD45" s="73"/>
      <c r="CE45" s="76" t="s">
        <v>406</v>
      </c>
      <c r="CF45" s="73"/>
      <c r="CG45" s="76">
        <v>0.62380593183098143</v>
      </c>
      <c r="CH45" s="73"/>
      <c r="CI45" s="73" t="s">
        <v>395</v>
      </c>
      <c r="CJ45" s="73" t="s">
        <v>1398</v>
      </c>
      <c r="CK45" s="73" t="str">
        <f>IF(ISBLANK('Honduras 2013'!$F$61),"",'Honduras 2013'!$F$61)</f>
        <v>Not applicable</v>
      </c>
      <c r="CL45" s="73" t="str">
        <f>IF(ISBLANK('Honduras 2013'!$F$62),"",'Honduras 2013'!$F$62)</f>
        <v>Not applicable</v>
      </c>
      <c r="CM45" s="73" t="str">
        <f>IF(ISBLANK('Honduras 2013'!$F$63),"",'Honduras 2013'!$F$63)</f>
        <v>Not applicable</v>
      </c>
      <c r="CN45" s="911" t="s">
        <v>1399</v>
      </c>
      <c r="CO45" s="106"/>
      <c r="CP45" s="77"/>
      <c r="CQ45" s="78" t="s">
        <v>395</v>
      </c>
      <c r="CR45" s="78" t="s">
        <v>395</v>
      </c>
      <c r="CS45" s="78" t="s">
        <v>395</v>
      </c>
      <c r="CT45" s="78" t="s">
        <v>395</v>
      </c>
      <c r="CU45" s="78" t="s">
        <v>395</v>
      </c>
      <c r="CV45" s="78" t="s">
        <v>395</v>
      </c>
      <c r="CW45" s="78" t="s">
        <v>395</v>
      </c>
      <c r="CX45" s="78" t="s">
        <v>395</v>
      </c>
      <c r="CY45" s="78" t="s">
        <v>405</v>
      </c>
      <c r="CZ45" s="78" t="s">
        <v>405</v>
      </c>
      <c r="DA45" s="78" t="s">
        <v>405</v>
      </c>
      <c r="DB45" s="78" t="s">
        <v>399</v>
      </c>
      <c r="DC45" s="77"/>
      <c r="DD45" s="78" t="s">
        <v>395</v>
      </c>
      <c r="DE45" s="78" t="s">
        <v>395</v>
      </c>
      <c r="DF45" s="78" t="s">
        <v>395</v>
      </c>
      <c r="DG45" s="78" t="s">
        <v>395</v>
      </c>
      <c r="DH45" s="78" t="s">
        <v>395</v>
      </c>
      <c r="DI45" s="78" t="s">
        <v>395</v>
      </c>
      <c r="DJ45" s="78" t="s">
        <v>395</v>
      </c>
      <c r="DK45" s="78" t="s">
        <v>395</v>
      </c>
      <c r="DL45" s="78" t="s">
        <v>395</v>
      </c>
      <c r="DM45" s="78" t="s">
        <v>395</v>
      </c>
      <c r="DN45" s="78" t="s">
        <v>399</v>
      </c>
      <c r="DO45" s="78" t="s">
        <v>399</v>
      </c>
      <c r="DP45" s="79"/>
      <c r="DQ45" s="78" t="s">
        <v>395</v>
      </c>
      <c r="DR45" s="78" t="s">
        <v>395</v>
      </c>
      <c r="DS45" s="78" t="s">
        <v>395</v>
      </c>
      <c r="DT45" s="78" t="s">
        <v>395</v>
      </c>
      <c r="DU45" s="78" t="s">
        <v>395</v>
      </c>
      <c r="DV45" s="78" t="s">
        <v>395</v>
      </c>
      <c r="DW45" s="78" t="s">
        <v>395</v>
      </c>
      <c r="DX45" s="78" t="s">
        <v>405</v>
      </c>
      <c r="DY45" s="78" t="s">
        <v>405</v>
      </c>
      <c r="DZ45" s="78" t="s">
        <v>405</v>
      </c>
      <c r="EA45" s="78" t="s">
        <v>399</v>
      </c>
      <c r="EB45" s="78" t="s">
        <v>399</v>
      </c>
      <c r="EC45" s="79"/>
      <c r="ED45" s="78" t="s">
        <v>395</v>
      </c>
      <c r="EE45" s="78" t="s">
        <v>395</v>
      </c>
      <c r="EF45" s="78" t="s">
        <v>395</v>
      </c>
      <c r="EG45" s="78" t="s">
        <v>395</v>
      </c>
      <c r="EH45" s="78" t="s">
        <v>395</v>
      </c>
      <c r="EI45" s="78" t="s">
        <v>395</v>
      </c>
      <c r="EJ45" s="78" t="s">
        <v>395</v>
      </c>
      <c r="EK45" s="78" t="s">
        <v>399</v>
      </c>
      <c r="EL45" s="78" t="s">
        <v>399</v>
      </c>
      <c r="EM45" s="78" t="s">
        <v>399</v>
      </c>
      <c r="EN45" s="78" t="s">
        <v>399</v>
      </c>
      <c r="EO45" s="78" t="s">
        <v>399</v>
      </c>
      <c r="EP45" s="920" t="s">
        <v>400</v>
      </c>
      <c r="EQ45" s="80"/>
      <c r="ER45" s="81" t="s">
        <v>395</v>
      </c>
      <c r="ES45" s="81" t="s">
        <v>1186</v>
      </c>
      <c r="ET45" s="81" t="s">
        <v>980</v>
      </c>
      <c r="EU45" s="81" t="s">
        <v>399</v>
      </c>
      <c r="EV45" s="81" t="s">
        <v>399</v>
      </c>
      <c r="EW45" s="81" t="s">
        <v>405</v>
      </c>
      <c r="EX45" s="81" t="s">
        <v>405</v>
      </c>
      <c r="EY45" s="81" t="s">
        <v>405</v>
      </c>
      <c r="EZ45" s="81" t="s">
        <v>395</v>
      </c>
      <c r="FA45" s="81" t="s">
        <v>1400</v>
      </c>
      <c r="FB45" s="81" t="s">
        <v>395</v>
      </c>
      <c r="FC45" s="81" t="s">
        <v>1401</v>
      </c>
      <c r="FD45" s="276"/>
      <c r="FE45" s="81" t="s">
        <v>414</v>
      </c>
      <c r="FF45" s="81" t="s">
        <v>405</v>
      </c>
      <c r="FG45" s="81" t="s">
        <v>441</v>
      </c>
      <c r="FH45" s="81" t="s">
        <v>406</v>
      </c>
      <c r="FI45" s="81" t="s">
        <v>441</v>
      </c>
      <c r="FJ45" s="81" t="s">
        <v>406</v>
      </c>
      <c r="FK45" s="81" t="s">
        <v>441</v>
      </c>
      <c r="FL45" s="81" t="s">
        <v>406</v>
      </c>
      <c r="FM45" s="81" t="s">
        <v>414</v>
      </c>
      <c r="FN45" s="81" t="s">
        <v>441</v>
      </c>
      <c r="FO45" s="81" t="s">
        <v>441</v>
      </c>
      <c r="FP45" s="81" t="s">
        <v>405</v>
      </c>
      <c r="FQ45" s="81" t="s">
        <v>415</v>
      </c>
      <c r="FR45" s="81" t="s">
        <v>405</v>
      </c>
      <c r="FS45" s="81" t="s">
        <v>405</v>
      </c>
      <c r="FT45" s="81" t="s">
        <v>405</v>
      </c>
      <c r="FU45" s="81" t="s">
        <v>1402</v>
      </c>
      <c r="FV45" s="87"/>
      <c r="FW45" s="81" t="s">
        <v>399</v>
      </c>
      <c r="FX45" s="81" t="s">
        <v>400</v>
      </c>
      <c r="FY45" s="81" t="s">
        <v>400</v>
      </c>
      <c r="FZ45" s="81" t="s">
        <v>399</v>
      </c>
      <c r="GA45" s="81" t="s">
        <v>400</v>
      </c>
      <c r="GB45" s="81" t="s">
        <v>400</v>
      </c>
      <c r="GC45" s="81" t="s">
        <v>399</v>
      </c>
      <c r="GD45" s="81" t="s">
        <v>400</v>
      </c>
      <c r="GE45" s="81" t="s">
        <v>400</v>
      </c>
      <c r="GF45" s="82"/>
      <c r="GG45" s="81" t="s">
        <v>399</v>
      </c>
      <c r="GH45" s="81" t="s">
        <v>399</v>
      </c>
      <c r="GI45" s="81" t="s">
        <v>406</v>
      </c>
      <c r="GJ45" s="81" t="s">
        <v>406</v>
      </c>
      <c r="GK45" s="82"/>
      <c r="GL45" s="81" t="s">
        <v>395</v>
      </c>
      <c r="GM45" s="81" t="s">
        <v>395</v>
      </c>
      <c r="GN45" s="81" t="s">
        <v>395</v>
      </c>
      <c r="GO45" s="81" t="s">
        <v>395</v>
      </c>
      <c r="GP45" s="81" t="s">
        <v>395</v>
      </c>
      <c r="GQ45" s="81" t="s">
        <v>395</v>
      </c>
      <c r="GR45" s="81" t="s">
        <v>395</v>
      </c>
      <c r="GS45" s="81" t="s">
        <v>395</v>
      </c>
      <c r="GT45" s="81" t="s">
        <v>399</v>
      </c>
      <c r="GU45" s="81" t="s">
        <v>399</v>
      </c>
      <c r="GV45" s="81" t="s">
        <v>406</v>
      </c>
      <c r="GW45" s="81">
        <v>2012</v>
      </c>
      <c r="GX45" s="81" t="s">
        <v>1403</v>
      </c>
      <c r="GY45" s="81" t="s">
        <v>400</v>
      </c>
      <c r="GZ45" s="82"/>
      <c r="HA45" s="81">
        <v>2007</v>
      </c>
      <c r="HB45" s="81" t="s">
        <v>399</v>
      </c>
      <c r="HC45" s="81" t="s">
        <v>399</v>
      </c>
      <c r="HD45" s="81" t="s">
        <v>399</v>
      </c>
      <c r="HE45" s="81" t="s">
        <v>399</v>
      </c>
      <c r="HF45" s="937" t="s">
        <v>1404</v>
      </c>
      <c r="HG45" s="90"/>
      <c r="HH45" s="947" t="s">
        <v>399</v>
      </c>
      <c r="HI45" s="84"/>
      <c r="HJ45" s="83" t="s">
        <v>399</v>
      </c>
      <c r="HK45" s="83" t="s">
        <v>399</v>
      </c>
      <c r="HL45" s="83" t="s">
        <v>399</v>
      </c>
      <c r="HM45" s="83" t="s">
        <v>399</v>
      </c>
      <c r="HN45" s="83" t="s">
        <v>399</v>
      </c>
      <c r="HO45" s="83" t="s">
        <v>399</v>
      </c>
      <c r="HP45" s="83" t="s">
        <v>399</v>
      </c>
      <c r="HQ45" s="83" t="s">
        <v>399</v>
      </c>
      <c r="HR45" s="83" t="s">
        <v>406</v>
      </c>
      <c r="HS45" s="83" t="s">
        <v>445</v>
      </c>
      <c r="HT45" s="83" t="s">
        <v>1405</v>
      </c>
      <c r="HU45" s="84"/>
      <c r="HV45" s="83" t="s">
        <v>399</v>
      </c>
      <c r="HW45" s="83" t="s">
        <v>399</v>
      </c>
      <c r="HX45" s="88" t="s">
        <v>1406</v>
      </c>
      <c r="HY45" s="762" t="s">
        <v>280</v>
      </c>
    </row>
    <row r="46" spans="1:233" ht="39.950000000000003" customHeight="1">
      <c r="A46" s="961" t="s">
        <v>318</v>
      </c>
      <c r="B46" s="917"/>
      <c r="C46" s="72" t="s">
        <v>395</v>
      </c>
      <c r="D46" s="72" t="s">
        <v>1227</v>
      </c>
      <c r="E46" s="107"/>
      <c r="F46" s="72" t="s">
        <v>395</v>
      </c>
      <c r="G46" s="72" t="s">
        <v>775</v>
      </c>
      <c r="H46" s="72" t="s">
        <v>395</v>
      </c>
      <c r="I46" s="72" t="s">
        <v>1407</v>
      </c>
      <c r="J46" s="72" t="s">
        <v>395</v>
      </c>
      <c r="K46" s="72" t="s">
        <v>1408</v>
      </c>
      <c r="L46" s="72" t="s">
        <v>395</v>
      </c>
      <c r="M46" s="72" t="s">
        <v>947</v>
      </c>
      <c r="N46" s="72" t="s">
        <v>395</v>
      </c>
      <c r="O46" s="72" t="s">
        <v>401</v>
      </c>
      <c r="P46" s="72" t="s">
        <v>395</v>
      </c>
      <c r="Q46" s="72" t="s">
        <v>1409</v>
      </c>
      <c r="R46" s="72" t="s">
        <v>395</v>
      </c>
      <c r="S46" s="72" t="s">
        <v>1410</v>
      </c>
      <c r="T46" s="72" t="s">
        <v>399</v>
      </c>
      <c r="U46" s="72" t="s">
        <v>400</v>
      </c>
      <c r="V46" s="72" t="s">
        <v>395</v>
      </c>
      <c r="W46" s="72" t="s">
        <v>1411</v>
      </c>
      <c r="X46" s="72" t="s">
        <v>539</v>
      </c>
      <c r="Y46" s="72" t="s">
        <v>395</v>
      </c>
      <c r="Z46" s="72" t="s">
        <v>395</v>
      </c>
      <c r="AA46" s="72" t="s">
        <v>1412</v>
      </c>
      <c r="AB46" s="903" t="s">
        <v>1413</v>
      </c>
      <c r="AC46" s="906"/>
      <c r="AD46" s="73" t="s">
        <v>430</v>
      </c>
      <c r="AE46" s="73" t="s">
        <v>431</v>
      </c>
      <c r="AF46" s="371">
        <v>11517059</v>
      </c>
      <c r="AG46" s="963" t="s">
        <v>445</v>
      </c>
      <c r="AH46" s="109" t="s">
        <v>1414</v>
      </c>
      <c r="AI46" s="109" t="s">
        <v>405</v>
      </c>
      <c r="AJ46" s="74" t="s">
        <v>405</v>
      </c>
      <c r="AK46" s="74" t="s">
        <v>405</v>
      </c>
      <c r="AL46" s="847" t="s">
        <v>445</v>
      </c>
      <c r="AM46" s="73" t="s">
        <v>400</v>
      </c>
      <c r="AN46" s="73" t="s">
        <v>1415</v>
      </c>
      <c r="AO46" s="74" t="s">
        <v>405</v>
      </c>
      <c r="AP46" s="847" t="s">
        <v>445</v>
      </c>
      <c r="AQ46" s="73" t="s">
        <v>400</v>
      </c>
      <c r="AR46" s="73" t="s">
        <v>1416</v>
      </c>
      <c r="AS46" s="74" t="s">
        <v>405</v>
      </c>
      <c r="AT46" s="73" t="s">
        <v>400</v>
      </c>
      <c r="AU46" s="73" t="s">
        <v>405</v>
      </c>
      <c r="AV46" s="73" t="s">
        <v>405</v>
      </c>
      <c r="AW46" s="73" t="s">
        <v>405</v>
      </c>
      <c r="AX46" s="74" t="s">
        <v>405</v>
      </c>
      <c r="AY46" s="964" t="s">
        <v>445</v>
      </c>
      <c r="AZ46" s="74" t="s">
        <v>400</v>
      </c>
      <c r="BA46" s="73" t="s">
        <v>1417</v>
      </c>
      <c r="BB46" s="73" t="s">
        <v>405</v>
      </c>
      <c r="BC46" s="74" t="s">
        <v>405</v>
      </c>
      <c r="BD46" s="74" t="s">
        <v>405</v>
      </c>
      <c r="BE46" s="964" t="s">
        <v>445</v>
      </c>
      <c r="BF46" s="74" t="s">
        <v>400</v>
      </c>
      <c r="BG46" s="73" t="s">
        <v>400</v>
      </c>
      <c r="BH46" s="763" t="s">
        <v>405</v>
      </c>
      <c r="BI46" s="73" t="s">
        <v>400</v>
      </c>
      <c r="BJ46" s="75"/>
      <c r="BK46" s="73" t="s">
        <v>395</v>
      </c>
      <c r="BL46" s="74" t="s">
        <v>1418</v>
      </c>
      <c r="BM46" s="74">
        <v>11517059</v>
      </c>
      <c r="BN46" s="964" t="s">
        <v>445</v>
      </c>
      <c r="BO46" s="74" t="s">
        <v>1419</v>
      </c>
      <c r="BP46" s="73" t="s">
        <v>1420</v>
      </c>
      <c r="BQ46" s="73" t="s">
        <v>399</v>
      </c>
      <c r="BR46" s="74">
        <v>0</v>
      </c>
      <c r="BS46" s="964" t="s">
        <v>445</v>
      </c>
      <c r="BT46" s="89" t="s">
        <v>400</v>
      </c>
      <c r="BU46" s="74" t="s">
        <v>400</v>
      </c>
      <c r="BV46" s="73" t="s">
        <v>399</v>
      </c>
      <c r="BW46" s="74">
        <v>0</v>
      </c>
      <c r="BX46" s="847" t="s">
        <v>445</v>
      </c>
      <c r="BY46" s="74" t="s">
        <v>400</v>
      </c>
      <c r="BZ46" s="74" t="s">
        <v>400</v>
      </c>
      <c r="CA46" s="763">
        <v>11517059</v>
      </c>
      <c r="CB46" s="74" t="s">
        <v>400</v>
      </c>
      <c r="CC46" s="76" t="s">
        <v>405</v>
      </c>
      <c r="CD46" s="73"/>
      <c r="CE46" s="76" t="s">
        <v>405</v>
      </c>
      <c r="CF46" s="73"/>
      <c r="CG46" s="76" t="s">
        <v>405</v>
      </c>
      <c r="CH46" s="847" t="s">
        <v>1421</v>
      </c>
      <c r="CI46" s="73" t="s">
        <v>400</v>
      </c>
      <c r="CJ46" s="73"/>
      <c r="CK46" s="73" t="s">
        <v>405</v>
      </c>
      <c r="CL46" s="73" t="s">
        <v>405</v>
      </c>
      <c r="CM46" s="73" t="s">
        <v>405</v>
      </c>
      <c r="CN46" s="909" t="s">
        <v>1422</v>
      </c>
      <c r="CO46" s="913"/>
      <c r="CP46" s="77"/>
      <c r="CQ46" s="78" t="s">
        <v>395</v>
      </c>
      <c r="CR46" s="78" t="s">
        <v>395</v>
      </c>
      <c r="CS46" s="78" t="s">
        <v>395</v>
      </c>
      <c r="CT46" s="78" t="s">
        <v>395</v>
      </c>
      <c r="CU46" s="78" t="s">
        <v>395</v>
      </c>
      <c r="CV46" s="78" t="s">
        <v>395</v>
      </c>
      <c r="CW46" s="78" t="s">
        <v>395</v>
      </c>
      <c r="CX46" s="78" t="s">
        <v>395</v>
      </c>
      <c r="CY46" s="78" t="s">
        <v>395</v>
      </c>
      <c r="CZ46" s="78" t="s">
        <v>395</v>
      </c>
      <c r="DA46" s="78" t="s">
        <v>395</v>
      </c>
      <c r="DB46" s="78" t="s">
        <v>399</v>
      </c>
      <c r="DC46" s="77"/>
      <c r="DD46" s="78" t="s">
        <v>395</v>
      </c>
      <c r="DE46" s="78" t="s">
        <v>395</v>
      </c>
      <c r="DF46" s="78" t="s">
        <v>395</v>
      </c>
      <c r="DG46" s="78" t="s">
        <v>395</v>
      </c>
      <c r="DH46" s="78" t="s">
        <v>395</v>
      </c>
      <c r="DI46" s="78" t="s">
        <v>395</v>
      </c>
      <c r="DJ46" s="78" t="s">
        <v>395</v>
      </c>
      <c r="DK46" s="78" t="s">
        <v>395</v>
      </c>
      <c r="DL46" s="78" t="s">
        <v>395</v>
      </c>
      <c r="DM46" s="78" t="s">
        <v>395</v>
      </c>
      <c r="DN46" s="78" t="s">
        <v>395</v>
      </c>
      <c r="DO46" s="78" t="s">
        <v>399</v>
      </c>
      <c r="DP46" s="79"/>
      <c r="DQ46" s="78" t="s">
        <v>395</v>
      </c>
      <c r="DR46" s="78" t="s">
        <v>395</v>
      </c>
      <c r="DS46" s="78" t="s">
        <v>395</v>
      </c>
      <c r="DT46" s="78" t="s">
        <v>395</v>
      </c>
      <c r="DU46" s="78" t="s">
        <v>395</v>
      </c>
      <c r="DV46" s="78" t="s">
        <v>395</v>
      </c>
      <c r="DW46" s="78" t="s">
        <v>395</v>
      </c>
      <c r="DX46" s="78" t="s">
        <v>395</v>
      </c>
      <c r="DY46" s="78" t="s">
        <v>395</v>
      </c>
      <c r="DZ46" s="78" t="s">
        <v>395</v>
      </c>
      <c r="EA46" s="78" t="s">
        <v>399</v>
      </c>
      <c r="EB46" s="78" t="s">
        <v>399</v>
      </c>
      <c r="EC46" s="79"/>
      <c r="ED46" s="78" t="s">
        <v>395</v>
      </c>
      <c r="EE46" s="78" t="s">
        <v>395</v>
      </c>
      <c r="EF46" s="78" t="s">
        <v>395</v>
      </c>
      <c r="EG46" s="78" t="s">
        <v>395</v>
      </c>
      <c r="EH46" s="78" t="s">
        <v>399</v>
      </c>
      <c r="EI46" s="78" t="s">
        <v>395</v>
      </c>
      <c r="EJ46" s="78" t="s">
        <v>395</v>
      </c>
      <c r="EK46" s="78" t="s">
        <v>395</v>
      </c>
      <c r="EL46" s="78" t="s">
        <v>405</v>
      </c>
      <c r="EM46" s="78" t="s">
        <v>405</v>
      </c>
      <c r="EN46" s="78" t="s">
        <v>399</v>
      </c>
      <c r="EO46" s="78" t="s">
        <v>399</v>
      </c>
      <c r="EP46" s="920" t="s">
        <v>1423</v>
      </c>
      <c r="EQ46" s="922"/>
      <c r="ER46" s="81" t="s">
        <v>395</v>
      </c>
      <c r="ES46" s="81" t="s">
        <v>525</v>
      </c>
      <c r="ET46" s="81" t="s">
        <v>980</v>
      </c>
      <c r="EU46" s="81" t="s">
        <v>405</v>
      </c>
      <c r="EV46" s="81" t="s">
        <v>405</v>
      </c>
      <c r="EW46" s="81" t="s">
        <v>399</v>
      </c>
      <c r="EX46" s="81" t="s">
        <v>406</v>
      </c>
      <c r="EY46" s="81" t="s">
        <v>406</v>
      </c>
      <c r="EZ46" s="81" t="s">
        <v>399</v>
      </c>
      <c r="FA46" s="81" t="s">
        <v>406</v>
      </c>
      <c r="FB46" s="81" t="s">
        <v>395</v>
      </c>
      <c r="FC46" s="81" t="s">
        <v>1424</v>
      </c>
      <c r="FD46" s="276"/>
      <c r="FE46" s="81" t="s">
        <v>414</v>
      </c>
      <c r="FF46" s="81" t="s">
        <v>441</v>
      </c>
      <c r="FG46" s="81" t="s">
        <v>441</v>
      </c>
      <c r="FH46" s="81" t="s">
        <v>441</v>
      </c>
      <c r="FI46" s="81" t="s">
        <v>441</v>
      </c>
      <c r="FJ46" s="81" t="s">
        <v>415</v>
      </c>
      <c r="FK46" s="81" t="s">
        <v>415</v>
      </c>
      <c r="FL46" s="81" t="s">
        <v>415</v>
      </c>
      <c r="FM46" s="81" t="s">
        <v>414</v>
      </c>
      <c r="FN46" s="81" t="s">
        <v>414</v>
      </c>
      <c r="FO46" s="81" t="s">
        <v>441</v>
      </c>
      <c r="FP46" s="81" t="s">
        <v>441</v>
      </c>
      <c r="FQ46" s="81" t="s">
        <v>415</v>
      </c>
      <c r="FR46" s="81" t="s">
        <v>415</v>
      </c>
      <c r="FS46" s="81" t="s">
        <v>441</v>
      </c>
      <c r="FT46" s="81" t="s">
        <v>441</v>
      </c>
      <c r="FU46" s="81" t="s">
        <v>1425</v>
      </c>
      <c r="FV46" s="87"/>
      <c r="FW46" s="81" t="s">
        <v>399</v>
      </c>
      <c r="FX46" s="81" t="s">
        <v>400</v>
      </c>
      <c r="FY46" s="81" t="s">
        <v>400</v>
      </c>
      <c r="FZ46" s="81" t="s">
        <v>395</v>
      </c>
      <c r="GA46" s="81" t="s">
        <v>1426</v>
      </c>
      <c r="GB46" s="81" t="s">
        <v>395</v>
      </c>
      <c r="GC46" s="81" t="s">
        <v>399</v>
      </c>
      <c r="GD46" s="81" t="s">
        <v>400</v>
      </c>
      <c r="GE46" s="81" t="s">
        <v>400</v>
      </c>
      <c r="GF46" s="82"/>
      <c r="GG46" s="81" t="s">
        <v>395</v>
      </c>
      <c r="GH46" s="81" t="s">
        <v>395</v>
      </c>
      <c r="GI46" s="81" t="s">
        <v>395</v>
      </c>
      <c r="GJ46" s="81" t="s">
        <v>1427</v>
      </c>
      <c r="GK46" s="82"/>
      <c r="GL46" s="81" t="s">
        <v>395</v>
      </c>
      <c r="GM46" s="81" t="s">
        <v>395</v>
      </c>
      <c r="GN46" s="81" t="s">
        <v>395</v>
      </c>
      <c r="GO46" s="81" t="s">
        <v>395</v>
      </c>
      <c r="GP46" s="81" t="s">
        <v>395</v>
      </c>
      <c r="GQ46" s="81" t="s">
        <v>395</v>
      </c>
      <c r="GR46" s="81" t="s">
        <v>395</v>
      </c>
      <c r="GS46" s="81" t="s">
        <v>395</v>
      </c>
      <c r="GT46" s="81" t="s">
        <v>395</v>
      </c>
      <c r="GU46" s="81" t="s">
        <v>399</v>
      </c>
      <c r="GV46" s="81" t="s">
        <v>406</v>
      </c>
      <c r="GW46" s="81">
        <v>2011</v>
      </c>
      <c r="GX46" s="81" t="s">
        <v>1428</v>
      </c>
      <c r="GY46" s="81" t="s">
        <v>400</v>
      </c>
      <c r="GZ46" s="82"/>
      <c r="HA46" s="81" t="s">
        <v>406</v>
      </c>
      <c r="HB46" s="81" t="s">
        <v>406</v>
      </c>
      <c r="HC46" s="81" t="s">
        <v>406</v>
      </c>
      <c r="HD46" s="81" t="s">
        <v>406</v>
      </c>
      <c r="HE46" s="81" t="s">
        <v>406</v>
      </c>
      <c r="HF46" s="937" t="s">
        <v>603</v>
      </c>
      <c r="HG46" s="90"/>
      <c r="HH46" s="947" t="s">
        <v>395</v>
      </c>
      <c r="HI46" s="84"/>
      <c r="HJ46" s="83" t="s">
        <v>399</v>
      </c>
      <c r="HK46" s="83" t="s">
        <v>399</v>
      </c>
      <c r="HL46" s="83" t="s">
        <v>399</v>
      </c>
      <c r="HM46" s="83" t="s">
        <v>399</v>
      </c>
      <c r="HN46" s="83" t="s">
        <v>395</v>
      </c>
      <c r="HO46" s="83" t="s">
        <v>399</v>
      </c>
      <c r="HP46" s="83" t="s">
        <v>399</v>
      </c>
      <c r="HQ46" s="83" t="s">
        <v>399</v>
      </c>
      <c r="HR46" s="83" t="s">
        <v>395</v>
      </c>
      <c r="HS46" s="83" t="s">
        <v>445</v>
      </c>
      <c r="HT46" s="83" t="s">
        <v>1429</v>
      </c>
      <c r="HU46" s="84"/>
      <c r="HV46" s="83" t="s">
        <v>399</v>
      </c>
      <c r="HW46" s="83" t="s">
        <v>399</v>
      </c>
      <c r="HX46" s="88" t="s">
        <v>1430</v>
      </c>
      <c r="HY46" s="762" t="s">
        <v>280</v>
      </c>
    </row>
    <row r="47" spans="1:233" ht="12.75">
      <c r="A47" s="819" t="s">
        <v>319</v>
      </c>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row>
    <row r="48" spans="1:233" ht="12.75">
      <c r="A48" s="818" t="s">
        <v>320</v>
      </c>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c r="BX48" s="822"/>
      <c r="BY48" s="822"/>
      <c r="BZ48" s="822"/>
      <c r="CA48" s="822"/>
      <c r="CB48" s="822"/>
      <c r="CC48" s="823"/>
      <c r="CD48" s="823"/>
      <c r="CE48" s="823"/>
      <c r="CF48" s="823"/>
      <c r="CG48" s="823"/>
      <c r="CH48" s="823"/>
      <c r="CI48" s="823"/>
      <c r="CJ48" s="823"/>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row>
    <row r="49" spans="1:233" ht="12.75">
      <c r="A49" s="824" t="s">
        <v>321</v>
      </c>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822"/>
      <c r="AW49" s="822"/>
      <c r="AX49" s="822"/>
      <c r="AY49" s="822"/>
      <c r="AZ49" s="822"/>
      <c r="BA49" s="822"/>
      <c r="BB49" s="822"/>
      <c r="BC49" s="822"/>
      <c r="BD49" s="822"/>
      <c r="BE49" s="822"/>
      <c r="BF49" s="822"/>
      <c r="BG49" s="822"/>
      <c r="BH49" s="822"/>
      <c r="BI49" s="822"/>
      <c r="BJ49" s="822"/>
      <c r="BK49" s="822"/>
      <c r="BL49" s="822"/>
      <c r="BM49" s="822"/>
      <c r="BN49" s="822"/>
      <c r="BO49" s="822"/>
      <c r="BP49" s="822"/>
      <c r="BQ49" s="822"/>
      <c r="BR49" s="822"/>
      <c r="BS49" s="822"/>
      <c r="BT49" s="822"/>
      <c r="BU49" s="822"/>
      <c r="BV49" s="822"/>
      <c r="BW49" s="822"/>
      <c r="BX49" s="822"/>
      <c r="BY49" s="822"/>
      <c r="BZ49" s="822"/>
      <c r="CA49" s="822"/>
      <c r="CB49" s="822"/>
      <c r="CC49" s="823"/>
      <c r="CD49" s="823"/>
      <c r="CE49" s="823"/>
      <c r="CF49" s="823"/>
      <c r="CG49" s="823"/>
      <c r="CH49" s="823"/>
      <c r="CI49" s="823"/>
      <c r="CJ49" s="823"/>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c r="GB49" s="181"/>
      <c r="GC49" s="181"/>
      <c r="GD49" s="181"/>
      <c r="GE49" s="181"/>
      <c r="GF49" s="181"/>
      <c r="GG49" s="181"/>
      <c r="GH49" s="181"/>
      <c r="GI49" s="181"/>
      <c r="GJ49" s="181"/>
      <c r="GK49" s="181"/>
      <c r="GL49" s="181"/>
      <c r="GM49" s="181"/>
      <c r="GN49" s="181"/>
      <c r="GO49" s="181"/>
      <c r="GP49" s="181"/>
      <c r="GQ49" s="181"/>
      <c r="GR49" s="181"/>
      <c r="GS49" s="181"/>
      <c r="GT49" s="181"/>
      <c r="GU49" s="181"/>
      <c r="GV49" s="181"/>
      <c r="GW49" s="181"/>
      <c r="GX49" s="181"/>
      <c r="GY49" s="181"/>
      <c r="GZ49" s="181"/>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row>
    <row r="50" spans="1:233" ht="12.75">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c r="BX50" s="822"/>
      <c r="BY50" s="822"/>
      <c r="BZ50" s="822"/>
      <c r="CA50" s="822"/>
      <c r="CB50" s="822"/>
      <c r="CC50" s="823"/>
      <c r="CD50" s="823"/>
      <c r="CE50" s="823"/>
      <c r="CF50" s="823"/>
      <c r="CG50" s="823"/>
      <c r="CH50" s="823"/>
      <c r="CI50" s="823"/>
      <c r="CJ50" s="823"/>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c r="GB50" s="181"/>
      <c r="GC50" s="181"/>
      <c r="GD50" s="181"/>
      <c r="GE50" s="181"/>
      <c r="GF50" s="181"/>
      <c r="GG50" s="181"/>
      <c r="GH50" s="181"/>
      <c r="GI50" s="181"/>
      <c r="GJ50" s="181"/>
      <c r="GK50" s="181"/>
      <c r="GL50" s="181"/>
      <c r="GM50" s="181"/>
      <c r="GN50" s="181"/>
      <c r="GO50" s="181"/>
      <c r="GP50" s="181"/>
      <c r="GQ50" s="181"/>
      <c r="GR50" s="181"/>
      <c r="GS50" s="181"/>
      <c r="GT50" s="181"/>
      <c r="GU50" s="181"/>
      <c r="GV50" s="181"/>
      <c r="GW50" s="181"/>
      <c r="GX50" s="181"/>
      <c r="GY50" s="181"/>
      <c r="GZ50" s="181"/>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row>
    <row r="51" spans="1:233" ht="12.75">
      <c r="A51"/>
    </row>
    <row r="52" spans="1:233" ht="30" customHeight="1">
      <c r="EZ52" s="61"/>
    </row>
    <row r="53" spans="1:233" ht="12.75">
      <c r="B53" s="181"/>
      <c r="C53" s="82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c r="BX53" s="822"/>
      <c r="BY53" s="822"/>
      <c r="BZ53" s="822"/>
      <c r="CA53" s="822"/>
      <c r="CB53" s="822"/>
      <c r="CC53" s="823"/>
      <c r="CD53" s="823"/>
      <c r="CE53" s="823"/>
      <c r="CF53" s="823"/>
      <c r="CG53" s="823"/>
      <c r="CH53" s="823"/>
      <c r="CI53" s="823"/>
      <c r="CJ53" s="823"/>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row>
    <row r="54" spans="1:233" ht="12.75">
      <c r="B54" s="181"/>
      <c r="C54" s="820"/>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c r="BX54" s="822"/>
      <c r="BY54" s="822"/>
      <c r="BZ54" s="822"/>
      <c r="CA54" s="822"/>
      <c r="CB54" s="822"/>
      <c r="CC54" s="823"/>
      <c r="CD54" s="823"/>
      <c r="CE54" s="823"/>
      <c r="CF54" s="823"/>
      <c r="CG54" s="823"/>
      <c r="CH54" s="823"/>
      <c r="CI54" s="823"/>
      <c r="CJ54" s="823"/>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c r="GB54" s="181"/>
      <c r="GC54" s="181"/>
      <c r="GD54" s="181"/>
      <c r="GE54" s="181"/>
      <c r="GF54" s="181"/>
      <c r="GG54" s="181"/>
      <c r="GH54" s="181"/>
      <c r="GI54" s="181"/>
      <c r="GJ54" s="181"/>
      <c r="GK54" s="181"/>
      <c r="GL54" s="181"/>
      <c r="GM54" s="181"/>
      <c r="GN54" s="181"/>
      <c r="GO54" s="181"/>
      <c r="GP54" s="181"/>
      <c r="GQ54" s="181"/>
      <c r="GR54" s="181"/>
      <c r="GS54" s="181"/>
      <c r="GT54" s="181"/>
      <c r="GU54" s="181"/>
      <c r="GV54" s="181"/>
      <c r="GW54" s="181"/>
      <c r="GX54" s="181"/>
      <c r="GY54" s="181"/>
      <c r="GZ54" s="181"/>
      <c r="HA54" s="181"/>
      <c r="HB54" s="181"/>
      <c r="HC54" s="181"/>
      <c r="HD54" s="181"/>
      <c r="HE54" s="181"/>
      <c r="HF54" s="181"/>
      <c r="HG54" s="181"/>
      <c r="HH54" s="181"/>
      <c r="HI54" s="181"/>
      <c r="HJ54" s="181"/>
      <c r="HK54" s="181"/>
      <c r="HL54" s="181"/>
    </row>
    <row r="55" spans="1:233" ht="12.75">
      <c r="A55" s="814"/>
      <c r="B55" s="181"/>
      <c r="C55" s="820"/>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c r="BX55" s="822"/>
      <c r="BY55" s="822"/>
      <c r="BZ55" s="822"/>
      <c r="CA55" s="822"/>
      <c r="CB55" s="822"/>
      <c r="CC55" s="823"/>
      <c r="CD55" s="823"/>
      <c r="CE55" s="823"/>
      <c r="CF55" s="823"/>
      <c r="CG55" s="823"/>
      <c r="CH55" s="823"/>
      <c r="CI55" s="823"/>
      <c r="CJ55" s="823"/>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820"/>
    </row>
    <row r="56" spans="1:233" ht="30" customHeight="1">
      <c r="C56" s="819"/>
    </row>
    <row r="57" spans="1:233" ht="30" customHeight="1">
      <c r="C57" s="818"/>
    </row>
    <row r="58" spans="1:233" ht="30" customHeight="1">
      <c r="C58" s="824"/>
    </row>
    <row r="61" spans="1:233" ht="69.75" customHeight="1"/>
    <row r="69" spans="1:1" ht="30" customHeight="1">
      <c r="A69" s="814"/>
    </row>
  </sheetData>
  <sheetProtection formatColumns="0" formatRows="0" selectLockedCells="1"/>
  <autoFilter ref="A3:HY55" xr:uid="{00000000-0009-0000-0000-000002000000}"/>
  <customSheetViews>
    <customSheetView guid="{77A1396A-E514-456B-81EE-C0D92F59020F}" scale="86">
      <pane xSplit="1" ySplit="3" topLeftCell="B4" activePane="bottomRight" state="frozen"/>
      <selection pane="bottomRight" activeCell="HZ1" sqref="HZ1"/>
    </customSheetView>
  </customSheetViews>
  <mergeCells count="41">
    <mergeCell ref="CP2:DB2"/>
    <mergeCell ref="A2:A3"/>
    <mergeCell ref="DC2:DO2"/>
    <mergeCell ref="DP2:EB2"/>
    <mergeCell ref="EC2:EO2"/>
    <mergeCell ref="CE2:CF2"/>
    <mergeCell ref="CG2:CJ2"/>
    <mergeCell ref="Z2:AB2"/>
    <mergeCell ref="C2:Y2"/>
    <mergeCell ref="AJ2:AT2"/>
    <mergeCell ref="AU2:BI2"/>
    <mergeCell ref="BJ2:CB2"/>
    <mergeCell ref="CK2:CM2"/>
    <mergeCell ref="AF2:AH2"/>
    <mergeCell ref="AD2:AE2"/>
    <mergeCell ref="CC2:CD2"/>
    <mergeCell ref="HP1:HQ1"/>
    <mergeCell ref="T1:U1"/>
    <mergeCell ref="CO1:CR1"/>
    <mergeCell ref="CT1:CU1"/>
    <mergeCell ref="EQ1:EV1"/>
    <mergeCell ref="HG1:HJ1"/>
    <mergeCell ref="AI1:AJ1"/>
    <mergeCell ref="AD1:AG1"/>
    <mergeCell ref="Q1:R1"/>
    <mergeCell ref="D1:F1"/>
    <mergeCell ref="G1:H1"/>
    <mergeCell ref="I1:K1"/>
    <mergeCell ref="L1:N1"/>
    <mergeCell ref="O1:P1"/>
    <mergeCell ref="ER2:EV2"/>
    <mergeCell ref="EW2:EY2"/>
    <mergeCell ref="EZ2:FA2"/>
    <mergeCell ref="FB2:FC2"/>
    <mergeCell ref="FD2:FU2"/>
    <mergeCell ref="HU2:HW2"/>
    <mergeCell ref="FV2:GE2"/>
    <mergeCell ref="GF2:GJ2"/>
    <mergeCell ref="GK2:GY2"/>
    <mergeCell ref="GZ2:HF2"/>
    <mergeCell ref="HH2:HT2"/>
  </mergeCells>
  <hyperlinks>
    <hyperlink ref="G1" location="Introduction!A1" display="To jump to the Introduction sheet, click here." xr:uid="{00000000-0004-0000-0200-000000000000}"/>
    <hyperlink ref="G1:H1" location="Introduction!A1" display="To jump to the Introduction sheet, click here." xr:uid="{00000000-0004-0000-0200-000001000000}"/>
    <hyperlink ref="CT1" location="Introduction!A1" display="To jump to the Introduction sheet, click here." xr:uid="{00000000-0004-0000-0200-000002000000}"/>
    <hyperlink ref="HP1" location="Introduction!A1" display="To jump to the Introduction sheet, click here." xr:uid="{00000000-0004-0000-0200-000003000000}"/>
    <hyperlink ref="EZ1" location="Introduction!A1" display="To jump to the Introduction sheet, click here." xr:uid="{00000000-0004-0000-0200-000004000000}"/>
    <hyperlink ref="T1" location="'ALL countries 2011 with filter'!GO2" display="E. supply chain" xr:uid="{00000000-0004-0000-0200-000005000000}"/>
    <hyperlink ref="S1" location="'All countries 2013'!EV1" display="D. policies " xr:uid="{00000000-0004-0000-0200-000006000000}"/>
    <hyperlink ref="Q1" location="'ALL countries 2011 with filter'!CD2" display="C. commodities" xr:uid="{00000000-0004-0000-0200-000007000000}"/>
    <hyperlink ref="O1" location="'ALL countries 2011 with filter'!AC2" display="B. finance &amp; procurement " xr:uid="{00000000-0004-0000-0200-000008000000}"/>
    <hyperlink ref="L1" location="'ALL countries 2011 with filter'!B2" display="A. leadership &amp; cooordination   " xr:uid="{00000000-0004-0000-0200-000009000000}"/>
    <hyperlink ref="L1:N1" location="'All countries 2013'!B2" display="A. leadership &amp; cooordination" xr:uid="{00000000-0004-0000-0200-00000A000000}"/>
    <hyperlink ref="O1:P1" location="'All countries 2013'!AH1" display="B. finance &amp; procurement " xr:uid="{00000000-0004-0000-0200-00000B000000}"/>
    <hyperlink ref="Q1:R1" location="'All countries 2013'!CT1" display="C. commodities" xr:uid="{00000000-0004-0000-0200-00000C000000}"/>
    <hyperlink ref="T1:U1" location="'All countries 2013'!HM1" display="E. supply chain" xr:uid="{00000000-0004-0000-0200-00000D000000}"/>
    <hyperlink ref="AI1" location="Introduction!A1" display="To jump to the Introduction sheet, click here." xr:uid="{00000000-0004-0000-0200-00000E000000}"/>
    <hyperlink ref="AI1:AJ1" location="Introduction!A1" display="To jump to the Introduction sheet, click here." xr:uid="{00000000-0004-0000-0200-00000F000000}"/>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1789</v>
      </c>
      <c r="B8" s="1168"/>
      <c r="C8" s="1168"/>
      <c r="D8" s="1169"/>
      <c r="E8" s="1169"/>
      <c r="F8" s="283"/>
      <c r="G8" s="1169"/>
      <c r="H8" s="1169"/>
      <c r="I8" s="6"/>
      <c r="J8" s="39"/>
      <c r="K8" s="630" t="str">
        <f>A8</f>
        <v>Country: Mauritania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399</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15" customHeight="1">
      <c r="A13" s="288"/>
      <c r="B13" s="1163" t="s">
        <v>1462</v>
      </c>
      <c r="C13" s="1164"/>
      <c r="D13" s="1165" t="s">
        <v>406</v>
      </c>
      <c r="E13" s="1166"/>
      <c r="F13" s="1166"/>
      <c r="G13" s="1166"/>
      <c r="H13" s="1167"/>
      <c r="I13" s="6"/>
      <c r="J13" s="25"/>
      <c r="K13" s="7" t="str">
        <f>B13</f>
        <v>a. What is the name of the committee?</v>
      </c>
      <c r="L13" s="31" t="str">
        <f>D13</f>
        <v>Not applicable</v>
      </c>
      <c r="M13" s="21"/>
      <c r="N13" s="21"/>
      <c r="O13" s="24" t="str">
        <f>D13</f>
        <v>Not applicable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5" t="s">
        <v>406</v>
      </c>
      <c r="E15" s="290" t="s">
        <v>1465</v>
      </c>
      <c r="F15" s="1170"/>
      <c r="G15" s="1171"/>
      <c r="H15" s="1172"/>
      <c r="I15" s="6"/>
      <c r="J15" s="25"/>
      <c r="K15" s="7" t="str">
        <f t="shared" ref="K15:K23" si="0">B15</f>
        <v>a. Social marketing</v>
      </c>
      <c r="L15" s="21"/>
      <c r="M15" s="21"/>
      <c r="N15" s="21"/>
      <c r="O15" s="7"/>
      <c r="P15" s="21"/>
      <c r="Q15" s="7">
        <f t="shared" ref="Q15:Q23" si="1">F15</f>
        <v>0</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5" t="s">
        <v>406</v>
      </c>
      <c r="E16" s="292" t="s">
        <v>1465</v>
      </c>
      <c r="F16" s="1170"/>
      <c r="G16" s="1171"/>
      <c r="H16" s="1172"/>
      <c r="I16" s="6"/>
      <c r="J16" s="25"/>
      <c r="K16" s="7" t="str">
        <f t="shared" si="0"/>
        <v>b. NGO (for example: service delivery, advocacy, Planned Parenthood affiliate, Marie Stopes affiliate, faith-based organizations, etc.)</v>
      </c>
      <c r="L16" s="21"/>
      <c r="M16" s="21"/>
      <c r="N16" s="21"/>
      <c r="O16" s="7"/>
      <c r="P16" s="21"/>
      <c r="Q16" s="7">
        <f t="shared" si="1"/>
        <v>0</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5" t="s">
        <v>406</v>
      </c>
      <c r="E17" s="292" t="s">
        <v>1465</v>
      </c>
      <c r="F17" s="1170"/>
      <c r="G17" s="1171"/>
      <c r="H17" s="1172"/>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5" t="s">
        <v>406</v>
      </c>
      <c r="E18" s="292" t="s">
        <v>1469</v>
      </c>
      <c r="F18" s="1170"/>
      <c r="G18" s="1171"/>
      <c r="H18" s="1172"/>
      <c r="I18" s="6"/>
      <c r="J18" s="25"/>
      <c r="K18" s="7" t="str">
        <f t="shared" si="0"/>
        <v>d. Donors</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5" t="s">
        <v>406</v>
      </c>
      <c r="E19" s="292" t="s">
        <v>1471</v>
      </c>
      <c r="F19" s="1170"/>
      <c r="G19" s="1171"/>
      <c r="H19" s="1172"/>
      <c r="I19" s="6"/>
      <c r="J19" s="25"/>
      <c r="K19" s="7" t="str">
        <f t="shared" si="0"/>
        <v>e. UN agencies</v>
      </c>
      <c r="L19" s="21"/>
      <c r="M19" s="21"/>
      <c r="N19" s="21"/>
      <c r="O19" s="7"/>
      <c r="P19" s="21"/>
      <c r="Q19" s="7">
        <f t="shared" si="1"/>
        <v>0</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5" t="s">
        <v>406</v>
      </c>
      <c r="E20" s="292" t="s">
        <v>1473</v>
      </c>
      <c r="F20" s="1170"/>
      <c r="G20" s="1171"/>
      <c r="H20" s="1172"/>
      <c r="I20" s="6"/>
      <c r="J20" s="25"/>
      <c r="K20" s="7" t="str">
        <f t="shared" si="0"/>
        <v>f. Ministry of Health (for example: logistics, reproductive health, family planning, maternal and child health, HIV/AIDS, pharmacy units, etc.)</v>
      </c>
      <c r="L20" s="21"/>
      <c r="M20" s="21"/>
      <c r="N20" s="21"/>
      <c r="O20" s="7"/>
      <c r="P20" s="21"/>
      <c r="Q20" s="18">
        <f t="shared" si="1"/>
        <v>0</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45">
      <c r="A21" s="291"/>
      <c r="B21" s="1177" t="s">
        <v>1474</v>
      </c>
      <c r="C21" s="1177"/>
      <c r="D21" s="985" t="s">
        <v>406</v>
      </c>
      <c r="E21" s="292" t="s">
        <v>1475</v>
      </c>
      <c r="F21" s="1170"/>
      <c r="G21" s="1171"/>
      <c r="H21" s="1172"/>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ht="45">
      <c r="A22" s="291"/>
      <c r="B22" s="1177" t="s">
        <v>1476</v>
      </c>
      <c r="C22" s="1177"/>
      <c r="D22" s="985" t="s">
        <v>406</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45">
      <c r="A23" s="291"/>
      <c r="B23" s="1177" t="s">
        <v>1477</v>
      </c>
      <c r="C23" s="1177"/>
      <c r="D23" s="985" t="s">
        <v>406</v>
      </c>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406</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406</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t="s">
        <v>990</v>
      </c>
      <c r="H29" s="1194"/>
      <c r="I29" s="10"/>
      <c r="J29" s="39" t="str">
        <f>G29</f>
        <v>Not applicable - a quantification was not conducted in 2012.</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406</v>
      </c>
      <c r="F30" s="301" t="s">
        <v>1488</v>
      </c>
      <c r="G30" s="1195" t="s">
        <v>406</v>
      </c>
      <c r="H30" s="1196"/>
      <c r="I30" s="10"/>
      <c r="J30" s="39" t="str">
        <f>G30</f>
        <v>Not applicable</v>
      </c>
      <c r="K30" s="7"/>
      <c r="L30" s="21"/>
      <c r="M30" s="37" t="str">
        <f>E30</f>
        <v>Not applicable</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08" t="s">
        <v>1708</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1708</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0</v>
      </c>
      <c r="F37" s="313"/>
      <c r="G37" s="313"/>
      <c r="H37" s="314" t="s">
        <v>991</v>
      </c>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399</v>
      </c>
      <c r="E41" s="307">
        <v>0</v>
      </c>
      <c r="F41" s="316" t="s">
        <v>1787</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1787</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75">
      <c r="A49" s="303"/>
      <c r="B49" s="1163" t="s">
        <v>1519</v>
      </c>
      <c r="C49" s="1164"/>
      <c r="D49" s="1037" t="s">
        <v>395</v>
      </c>
      <c r="E49" s="307">
        <v>13981</v>
      </c>
      <c r="F49" s="316" t="s">
        <v>1708</v>
      </c>
      <c r="G49" s="329" t="s">
        <v>647</v>
      </c>
      <c r="H49" s="330" t="s">
        <v>992</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401</v>
      </c>
      <c r="E50" s="1209"/>
      <c r="F50" s="1209"/>
      <c r="G50" s="1209"/>
      <c r="H50" s="1210"/>
      <c r="I50" s="260"/>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1708</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1708</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13981</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t="s">
        <v>993</v>
      </c>
      <c r="E64" s="1171"/>
      <c r="F64" s="1171"/>
      <c r="G64" s="1171"/>
      <c r="H64" s="1172"/>
      <c r="I64" s="6"/>
      <c r="J64" s="26"/>
      <c r="K64" s="7" t="str">
        <f>A64</f>
        <v xml:space="preserve">B15. Please note any additional comments about finance and procurement.
</v>
      </c>
      <c r="L64" s="21"/>
      <c r="M64" s="21"/>
      <c r="N64" s="21"/>
      <c r="O64" s="7" t="str">
        <f>D64</f>
        <v>While a quantification was not done for 2012, one was conducted in September 2012 for 2013 - 2014 with support from the USAID | DELIVER PROJECT.</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228" t="s">
        <v>395</v>
      </c>
      <c r="E68" s="1228"/>
      <c r="F68" s="995" t="s">
        <v>395</v>
      </c>
      <c r="G68" s="995" t="s">
        <v>395</v>
      </c>
      <c r="H68" s="524" t="s">
        <v>406</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228" t="s">
        <v>395</v>
      </c>
      <c r="E69" s="1228"/>
      <c r="F69" s="995" t="s">
        <v>395</v>
      </c>
      <c r="G69" s="995" t="s">
        <v>395</v>
      </c>
      <c r="H69" s="524" t="s">
        <v>406</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228" t="s">
        <v>395</v>
      </c>
      <c r="E70" s="1228"/>
      <c r="F70" s="995" t="s">
        <v>395</v>
      </c>
      <c r="G70" s="995" t="s">
        <v>395</v>
      </c>
      <c r="H70" s="524" t="s">
        <v>406</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228" t="s">
        <v>395</v>
      </c>
      <c r="E71" s="1228"/>
      <c r="F71" s="995" t="s">
        <v>395</v>
      </c>
      <c r="G71" s="995" t="s">
        <v>395</v>
      </c>
      <c r="H71" s="524" t="s">
        <v>406</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228" t="s">
        <v>395</v>
      </c>
      <c r="E72" s="1228"/>
      <c r="F72" s="995" t="s">
        <v>395</v>
      </c>
      <c r="G72" s="995" t="s">
        <v>395</v>
      </c>
      <c r="H72" s="524" t="s">
        <v>406</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228" t="s">
        <v>395</v>
      </c>
      <c r="E73" s="1228"/>
      <c r="F73" s="995" t="s">
        <v>395</v>
      </c>
      <c r="G73" s="995" t="s">
        <v>395</v>
      </c>
      <c r="H73" s="524" t="s">
        <v>406</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228" t="s">
        <v>399</v>
      </c>
      <c r="E74" s="1228"/>
      <c r="F74" s="995" t="s">
        <v>395</v>
      </c>
      <c r="G74" s="995" t="s">
        <v>395</v>
      </c>
      <c r="H74" s="524" t="s">
        <v>406</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228" t="s">
        <v>395</v>
      </c>
      <c r="E75" s="1228"/>
      <c r="F75" s="995" t="s">
        <v>399</v>
      </c>
      <c r="G75" s="995" t="s">
        <v>395</v>
      </c>
      <c r="H75" s="524" t="s">
        <v>406</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228" t="s">
        <v>399</v>
      </c>
      <c r="E76" s="1228"/>
      <c r="F76" s="995" t="s">
        <v>399</v>
      </c>
      <c r="G76" s="995" t="s">
        <v>399</v>
      </c>
      <c r="H76" s="524" t="s">
        <v>406</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228" t="s">
        <v>395</v>
      </c>
      <c r="E77" s="1228"/>
      <c r="F77" s="995" t="s">
        <v>395</v>
      </c>
      <c r="G77" s="995" t="s">
        <v>399</v>
      </c>
      <c r="H77" s="524" t="s">
        <v>406</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228" t="s">
        <v>399</v>
      </c>
      <c r="E78" s="1228"/>
      <c r="F78" s="995" t="s">
        <v>399</v>
      </c>
      <c r="G78" s="995" t="s">
        <v>399</v>
      </c>
      <c r="H78" s="524" t="s">
        <v>406</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t="s">
        <v>994</v>
      </c>
      <c r="E80" s="1237"/>
      <c r="F80" s="1237"/>
      <c r="G80" s="1237"/>
      <c r="H80" s="1238"/>
      <c r="I80" s="6"/>
      <c r="J80" s="26"/>
      <c r="K80" s="7" t="str">
        <f>A80</f>
        <v>C2. Please note any comments about the commodities offered.</v>
      </c>
      <c r="L80" s="21"/>
      <c r="M80" s="21"/>
      <c r="N80" s="21"/>
      <c r="O80" s="7" t="str">
        <f>D80</f>
        <v>Social Marketing does not exist in Mauritania.</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t="s">
        <v>405</v>
      </c>
      <c r="D85" s="1248" t="s">
        <v>619</v>
      </c>
      <c r="E85" s="1249"/>
      <c r="F85" s="989" t="s">
        <v>395</v>
      </c>
      <c r="G85" s="1231" t="s">
        <v>399</v>
      </c>
      <c r="H85" s="1232"/>
      <c r="I85" s="13"/>
      <c r="J85" s="30" t="str">
        <f>G85</f>
        <v>No</v>
      </c>
      <c r="K85" s="7" t="str">
        <f>B85</f>
        <v>a</v>
      </c>
      <c r="L85" s="21"/>
      <c r="M85" s="31">
        <f>E85</f>
        <v>0</v>
      </c>
      <c r="N85" s="21"/>
      <c r="O85" s="21"/>
      <c r="P85" s="21"/>
      <c r="Q85" s="21"/>
      <c r="R85" s="7"/>
      <c r="S85" s="7" t="str">
        <f>D85</f>
        <v>2010-2015</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406</v>
      </c>
      <c r="F87" s="1166"/>
      <c r="G87" s="1166"/>
      <c r="H87" s="1167"/>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165" t="s">
        <v>406</v>
      </c>
      <c r="F88" s="1166"/>
      <c r="G88" s="1166"/>
      <c r="H88" s="1167"/>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405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165" t="s">
        <v>405</v>
      </c>
      <c r="E92" s="1166"/>
      <c r="F92" s="1166"/>
      <c r="G92" s="1166"/>
      <c r="H92" s="1167"/>
      <c r="I92" s="13"/>
      <c r="J92" s="30"/>
      <c r="K92" s="7" t="str">
        <f>B92</f>
        <v>a. If yes, describe the policies.</v>
      </c>
      <c r="L92" s="21"/>
      <c r="M92" s="21"/>
      <c r="N92" s="23"/>
      <c r="O92" s="24" t="str">
        <f>D92</f>
        <v>Don't know</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527</v>
      </c>
      <c r="H95" s="1263"/>
      <c r="I95" s="12"/>
      <c r="J95" s="30" t="str">
        <f t="shared" si="3"/>
        <v>Midwife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838</v>
      </c>
      <c r="E96" s="1260"/>
      <c r="F96" s="1261"/>
      <c r="G96" s="1262" t="s">
        <v>527</v>
      </c>
      <c r="H96" s="1263"/>
      <c r="I96" s="12"/>
      <c r="J96" s="30" t="str">
        <f t="shared" si="3"/>
        <v>Midwife</v>
      </c>
      <c r="K96" s="7"/>
      <c r="L96" s="21"/>
      <c r="M96" s="31"/>
      <c r="N96" s="21"/>
      <c r="O96" s="7"/>
      <c r="P96" s="7"/>
      <c r="Q96" s="21"/>
      <c r="R96" s="21"/>
      <c r="S96" s="21"/>
      <c r="T96" s="209" t="str">
        <f t="shared" ref="T96:T102" si="4">D96</f>
        <v>Auxiliary nurse midwife</v>
      </c>
      <c r="U96" s="51"/>
      <c r="V96" s="16"/>
      <c r="W96" s="44"/>
      <c r="X96" s="44"/>
      <c r="Y96" s="45"/>
      <c r="Z96" s="52"/>
      <c r="AA96"/>
    </row>
    <row r="97" spans="1:27" s="244" customFormat="1" ht="15" customHeight="1">
      <c r="A97" s="263"/>
      <c r="B97" s="221" t="s">
        <v>1574</v>
      </c>
      <c r="C97" s="218" t="s">
        <v>1575</v>
      </c>
      <c r="D97" s="1259" t="s">
        <v>527</v>
      </c>
      <c r="E97" s="1260"/>
      <c r="F97" s="1261"/>
      <c r="G97" s="1262" t="s">
        <v>527</v>
      </c>
      <c r="H97" s="1263"/>
      <c r="I97" s="12"/>
      <c r="J97" s="30" t="str">
        <f t="shared" si="3"/>
        <v>Midwife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527</v>
      </c>
      <c r="E98" s="1260"/>
      <c r="F98" s="1261"/>
      <c r="G98" s="1262" t="s">
        <v>527</v>
      </c>
      <c r="H98" s="1263"/>
      <c r="I98" s="12"/>
      <c r="J98" s="30" t="str">
        <f t="shared" si="3"/>
        <v>Midwife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527</v>
      </c>
      <c r="H99" s="1263"/>
      <c r="I99" s="12"/>
      <c r="J99" s="30" t="str">
        <f t="shared" si="3"/>
        <v>Midwife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527</v>
      </c>
      <c r="H100" s="1263"/>
      <c r="I100" s="12"/>
      <c r="J100" s="30" t="str">
        <f t="shared" si="3"/>
        <v>Midwife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864</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None</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525"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525"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526"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23" t="s">
        <v>399</v>
      </c>
      <c r="H111" s="1225"/>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23" t="s">
        <v>399</v>
      </c>
      <c r="H112" s="1225"/>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23" t="s">
        <v>406</v>
      </c>
      <c r="H113" s="1225"/>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23" t="s">
        <v>395</v>
      </c>
      <c r="H116" s="1225"/>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23" t="s">
        <v>395</v>
      </c>
      <c r="H117" s="1225"/>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23" t="s">
        <v>395</v>
      </c>
      <c r="H118" s="1225"/>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23" t="s">
        <v>399</v>
      </c>
      <c r="H119" s="1225"/>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23" t="s">
        <v>395</v>
      </c>
      <c r="H120" s="1225"/>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23" t="s">
        <v>395</v>
      </c>
      <c r="H121" s="1225"/>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23" t="s">
        <v>395</v>
      </c>
      <c r="H122" s="1225"/>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23" t="s">
        <v>399</v>
      </c>
      <c r="H123" s="1225"/>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23" t="s">
        <v>399</v>
      </c>
      <c r="H124" s="1225"/>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23" t="s">
        <v>405</v>
      </c>
      <c r="H125" s="1225"/>
      <c r="I125" s="33"/>
      <c r="J125" s="30" t="str">
        <f t="shared" si="5"/>
        <v>Don't know</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405</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v>2012</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995</v>
      </c>
      <c r="E128" s="1171"/>
      <c r="F128" s="1171"/>
      <c r="G128" s="1171"/>
      <c r="H128" s="1172"/>
      <c r="I128" s="33"/>
      <c r="J128" s="20"/>
      <c r="K128" s="7" t="str">
        <f>A128</f>
        <v xml:space="preserve">D11. Name of the list(s)
</v>
      </c>
      <c r="L128" s="7"/>
      <c r="M128" s="21"/>
      <c r="N128" s="21"/>
      <c r="O128" s="7" t="str">
        <f>D128</f>
        <v>National List of Essential Medicines for Human Medicine</v>
      </c>
      <c r="P128" s="21"/>
      <c r="Q128" s="1"/>
      <c r="R128" s="21"/>
      <c r="S128" s="22"/>
      <c r="T128" s="2"/>
      <c r="U128" s="2"/>
      <c r="V128" s="2"/>
      <c r="W128" s="40"/>
      <c r="X128" s="40"/>
      <c r="Y128" s="1"/>
      <c r="Z128" s="56"/>
      <c r="AA128"/>
    </row>
    <row r="129" spans="1:27" s="265" customFormat="1" ht="30">
      <c r="A129" s="1179" t="s">
        <v>1637</v>
      </c>
      <c r="B129" s="1163"/>
      <c r="C129" s="1164"/>
      <c r="D129" s="1170" t="s">
        <v>996</v>
      </c>
      <c r="E129" s="1171"/>
      <c r="F129" s="1171"/>
      <c r="G129" s="1171"/>
      <c r="H129" s="1172"/>
      <c r="I129" s="33"/>
      <c r="J129" s="20"/>
      <c r="K129" s="7" t="str">
        <f>A129</f>
        <v xml:space="preserve">D12. Notes about the list(s)
</v>
      </c>
      <c r="L129" s="7"/>
      <c r="M129" s="21"/>
      <c r="N129" s="21"/>
      <c r="O129" s="7" t="str">
        <f>D129</f>
        <v>The list is revised every 2 years by the Pharmacy and Laboratory Directorate.</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2011</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395</v>
      </c>
      <c r="H142" s="1225"/>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997</v>
      </c>
      <c r="G149" s="1171"/>
      <c r="H149" s="1172"/>
      <c r="I149" s="6"/>
      <c r="J149" s="30"/>
      <c r="K149" s="7"/>
      <c r="L149" s="21"/>
      <c r="M149" s="7"/>
      <c r="N149" s="21"/>
      <c r="O149" s="21"/>
      <c r="P149" s="21"/>
      <c r="Q149" s="7" t="str">
        <f>F149</f>
        <v>05/12-04/13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998</v>
      </c>
      <c r="G150" s="1171"/>
      <c r="H150" s="1172"/>
      <c r="I150" s="6"/>
      <c r="J150" s="30"/>
      <c r="K150" s="7"/>
      <c r="L150" s="7"/>
      <c r="M150" s="21"/>
      <c r="N150" s="21"/>
      <c r="O150" s="21"/>
      <c r="P150" s="21"/>
      <c r="Q150" s="7" t="str">
        <f>F150</f>
        <v>Warehouse Reports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395</v>
      </c>
      <c r="H153" s="1225"/>
      <c r="I153" s="6"/>
      <c r="J153" s="39" t="str">
        <f>G153</f>
        <v>Yes</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90.75" thickBot="1">
      <c r="A154" s="1303" t="s">
        <v>1641</v>
      </c>
      <c r="B154" s="1304"/>
      <c r="C154" s="1305"/>
      <c r="D154" s="1306" t="s">
        <v>999</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1D00-000000000000}">
      <formula1>$N$1:$N$2</formula1>
    </dataValidation>
    <dataValidation type="list" allowBlank="1" showInputMessage="1" showErrorMessage="1" error="Please choose from the dropdown list." sqref="F61:H61" xr:uid="{00000000-0002-0000-1D00-000001000000}">
      <formula1>$R$1:$R$6</formula1>
    </dataValidation>
    <dataValidation type="list" allowBlank="1" showInputMessage="1" showErrorMessage="1" errorTitle="Choose from dropdown" error="Please choose from the dropdown list." prompt="Please select from the dropdown list." sqref="G138 D15 D68" xr:uid="{00000000-0002-0000-1D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1D00-000003000000}">
      <formula1>$W$1:$W$4</formula1>
    </dataValidation>
    <dataValidation type="list" allowBlank="1" showErrorMessage="1" error="Please choose from the dropdown list." sqref="H38" xr:uid="{00000000-0002-0000-1D00-000004000000}">
      <formula1>$W$1:$W$3</formula1>
    </dataValidation>
    <dataValidation type="list" allowBlank="1" showInputMessage="1" showErrorMessage="1" error="Please choose from the dropdown list." sqref="H24" xr:uid="{00000000-0002-0000-1D00-000005000000}">
      <formula1>$O$1:$O$6</formula1>
    </dataValidation>
    <dataValidation type="list" allowBlank="1" showInputMessage="1" showErrorMessage="1" errorTitle="Choose from dropdown" error="Please choose from the dropdown list." prompt="Please select from the dropdown list." sqref="H12 H82" xr:uid="{00000000-0002-0000-1D00-000006000000}">
      <formula1>$W$1:$W$3</formula1>
    </dataValidation>
    <dataValidation type="list" allowBlank="1" showInputMessage="1" showErrorMessage="1" error="Please choose from the dropdown list." sqref="H31:H32 D41 D43 D49 D51:D52 F85:H86 H89 H91 D106:D108 F59 G116:H125" xr:uid="{00000000-0002-0000-1D00-000007000000}">
      <formula1>$W$1:$W$3</formula1>
    </dataValidation>
    <dataValidation type="list" allowBlank="1" showInputMessage="1" showErrorMessage="1" errorTitle="Choose from dropdown" error="Please choose from the dropdown list." sqref="H28" xr:uid="{00000000-0002-0000-1D00-000008000000}">
      <formula1>$Y$1:$Y$13</formula1>
    </dataValidation>
    <dataValidation type="list" allowBlank="1" showErrorMessage="1" errorTitle="Choose from dropdown" error="Please choose from the dropdown list." sqref="F28" xr:uid="{00000000-0002-0000-1D00-000009000000}">
      <formula1>$Y$1:$Y$13</formula1>
    </dataValidation>
    <dataValidation type="list" allowBlank="1" prompt="Please choose from the dropdown if possible. If you cannot find a cadre that fits what you are looking for, you may write it in." sqref="D96:H102" xr:uid="{00000000-0002-0000-1D00-00000A000000}">
      <formula1>$Q$1:$Q$9</formula1>
    </dataValidation>
    <dataValidation type="list" allowBlank="1" showInputMessage="1" prompt="Please select from the dropdown list if possible. If you cannot find a provider cadre that fits, you may write it in." sqref="D95:H95" xr:uid="{00000000-0002-0000-1D00-00000B000000}">
      <formula1>$Q$1:$Q$9</formula1>
    </dataValidation>
  </dataValidations>
  <hyperlinks>
    <hyperlink ref="A5" location="Introduction!A1" display="To jump to the Introduction sheet, click here." xr:uid="{00000000-0004-0000-1D00-000000000000}"/>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pageSetUpPr fitToPage="1"/>
  </sheetPr>
  <dimension ref="A1:ED183"/>
  <sheetViews>
    <sheetView showGridLines="0" view="pageBreakPreview" zoomScaleNormal="80"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458" t="s">
        <v>1790</v>
      </c>
      <c r="B8" s="1744"/>
      <c r="C8" s="1744"/>
      <c r="D8" s="1169"/>
      <c r="E8" s="1169"/>
      <c r="F8" s="283"/>
      <c r="G8" s="1169"/>
      <c r="H8" s="1169"/>
      <c r="I8" s="6"/>
      <c r="J8" s="39"/>
      <c r="K8" s="630" t="str">
        <f>A8</f>
        <v>Country: Mozambique</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362"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598" t="s">
        <v>1000</v>
      </c>
      <c r="E13" s="1599"/>
      <c r="F13" s="1599"/>
      <c r="G13" s="1599"/>
      <c r="H13" s="1600"/>
      <c r="I13" s="6"/>
      <c r="J13" s="25"/>
      <c r="K13" s="7" t="str">
        <f>B13</f>
        <v>a. What is the name of the committee?</v>
      </c>
      <c r="L13" s="31" t="str">
        <f>D13</f>
        <v xml:space="preserve">Reproductive Health Commodity Security Committee    
</v>
      </c>
      <c r="M13" s="21"/>
      <c r="N13" s="21"/>
      <c r="O13" s="24" t="str">
        <f>D13</f>
        <v xml:space="preserve">Reproductive Health Commodity Security Committee    
</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363" t="s">
        <v>395</v>
      </c>
      <c r="E15" s="290" t="s">
        <v>1465</v>
      </c>
      <c r="F15" s="1741" t="s">
        <v>1001</v>
      </c>
      <c r="G15" s="1742"/>
      <c r="H15" s="1743"/>
      <c r="I15" s="6"/>
      <c r="J15" s="25"/>
      <c r="K15" s="7" t="str">
        <f t="shared" ref="K15:K23" si="0">B15</f>
        <v>a. Social marketing</v>
      </c>
      <c r="L15" s="21"/>
      <c r="M15" s="21"/>
      <c r="N15" s="21"/>
      <c r="O15" s="7"/>
      <c r="P15" s="21"/>
      <c r="Q15" s="7" t="str">
        <f t="shared" ref="Q15:Q23" si="1">F15</f>
        <v>DKT his now part of the RHCSC</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1020" t="s">
        <v>399</v>
      </c>
      <c r="E16" s="292" t="s">
        <v>1465</v>
      </c>
      <c r="F16" s="1316"/>
      <c r="G16" s="1317"/>
      <c r="H16" s="1318"/>
      <c r="I16" s="6"/>
      <c r="J16" s="25"/>
      <c r="K16" s="7" t="str">
        <f t="shared" si="0"/>
        <v>b. NGO (for example: service delivery, advocacy, Planned Parenthood affiliate, Marie Stopes affiliate, faith-based organizations, etc.)</v>
      </c>
      <c r="L16" s="21"/>
      <c r="M16" s="21"/>
      <c r="N16" s="21"/>
      <c r="O16" s="7"/>
      <c r="P16" s="21"/>
      <c r="Q16" s="7">
        <f t="shared" si="1"/>
        <v>0</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1020"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1020" t="s">
        <v>395</v>
      </c>
      <c r="E18" s="292" t="s">
        <v>1469</v>
      </c>
      <c r="F18" s="1630" t="s">
        <v>479</v>
      </c>
      <c r="G18" s="1631"/>
      <c r="H18" s="1632"/>
      <c r="I18" s="6"/>
      <c r="J18" s="25"/>
      <c r="K18" s="7" t="str">
        <f t="shared" si="0"/>
        <v>d. Donors</v>
      </c>
      <c r="L18" s="21"/>
      <c r="M18" s="21"/>
      <c r="N18" s="21"/>
      <c r="O18" s="7"/>
      <c r="P18" s="21"/>
      <c r="Q18" s="7" t="str">
        <f t="shared" si="1"/>
        <v>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1020" t="s">
        <v>395</v>
      </c>
      <c r="E19" s="292" t="s">
        <v>1471</v>
      </c>
      <c r="F19" s="1630" t="s">
        <v>401</v>
      </c>
      <c r="G19" s="1631"/>
      <c r="H19" s="1632"/>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1020" t="s">
        <v>395</v>
      </c>
      <c r="E20" s="292" t="s">
        <v>1473</v>
      </c>
      <c r="F20" s="1630" t="s">
        <v>1002</v>
      </c>
      <c r="G20" s="1631"/>
      <c r="H20" s="1632"/>
      <c r="I20" s="6"/>
      <c r="J20" s="25"/>
      <c r="K20" s="7" t="str">
        <f t="shared" si="0"/>
        <v>f. Ministry of Health (for example: logistics, reproductive health, family planning, maternal and child health, HIV/AIDS, pharmacy units, etc.)</v>
      </c>
      <c r="L20" s="21"/>
      <c r="M20" s="21"/>
      <c r="N20" s="21"/>
      <c r="O20" s="7"/>
      <c r="P20" s="21"/>
      <c r="Q20" s="18" t="str">
        <f t="shared" si="1"/>
        <v>MOH RH Unit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1020" t="s">
        <v>395</v>
      </c>
      <c r="E21" s="292" t="s">
        <v>1475</v>
      </c>
      <c r="F21" s="1630" t="s">
        <v>1791</v>
      </c>
      <c r="G21" s="1631"/>
      <c r="H21" s="1632"/>
      <c r="I21" s="6"/>
      <c r="J21" s="25"/>
      <c r="K21" s="7" t="str">
        <f t="shared" si="0"/>
        <v>g. Central Medical Store or Central Warehouse</v>
      </c>
      <c r="L21" s="21"/>
      <c r="M21" s="21"/>
      <c r="N21" s="21"/>
      <c r="O21" s="7"/>
      <c r="P21" s="21"/>
      <c r="Q21" s="7" t="str">
        <f t="shared" si="1"/>
        <v>Central de Medicamentos e Artigos Medicos (CMAM) (central medical store)</v>
      </c>
      <c r="R21" s="21"/>
      <c r="S21" s="21"/>
      <c r="T21" s="16"/>
      <c r="U21" s="16"/>
      <c r="V21" s="16"/>
      <c r="W21" s="44"/>
      <c r="X21" s="44"/>
      <c r="Y21" s="45"/>
      <c r="Z21" s="52"/>
      <c r="AA21"/>
    </row>
    <row r="22" spans="1:134" s="244" customFormat="1">
      <c r="A22" s="291"/>
      <c r="B22" s="1177" t="s">
        <v>1476</v>
      </c>
      <c r="C22" s="1177"/>
      <c r="D22" s="1020" t="s">
        <v>399</v>
      </c>
      <c r="E22" s="292" t="s">
        <v>1475</v>
      </c>
      <c r="F22" s="1630"/>
      <c r="G22" s="1631"/>
      <c r="H22" s="163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1020" t="s">
        <v>399</v>
      </c>
      <c r="E23" s="292" t="s">
        <v>1475</v>
      </c>
      <c r="F23" s="1630"/>
      <c r="G23" s="1631"/>
      <c r="H23" s="163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635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50"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1004</v>
      </c>
      <c r="G26" s="296" t="s">
        <v>1482</v>
      </c>
      <c r="H26" s="364" t="s">
        <v>1005</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7889594.3250000002</v>
      </c>
      <c r="H29" s="1194"/>
      <c r="I29" s="10"/>
      <c r="J29" s="39">
        <f>G29</f>
        <v>7889594.3250000002</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90">
      <c r="A30" s="1179" t="s">
        <v>1487</v>
      </c>
      <c r="B30" s="1163"/>
      <c r="C30" s="1163"/>
      <c r="D30" s="1163"/>
      <c r="E30" s="300" t="s">
        <v>445</v>
      </c>
      <c r="F30" s="301" t="s">
        <v>1488</v>
      </c>
      <c r="G30" s="1611" t="s">
        <v>1006</v>
      </c>
      <c r="H30" s="1612"/>
      <c r="I30" s="10"/>
      <c r="J30" s="39" t="str">
        <f>G30</f>
        <v>Representative from the MOH RH Program, CMAM, USAID, JHPIEGO, UNFPA, PSI and TA from the USAID | DELIVER PROJECT. Male condoms quantification sponsored by UNFPA.</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08" t="s">
        <v>445</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445</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399</v>
      </c>
      <c r="E41" s="307">
        <v>0</v>
      </c>
      <c r="F41" s="316" t="s">
        <v>445</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445</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395</v>
      </c>
      <c r="E49" s="307">
        <v>4637103</v>
      </c>
      <c r="F49" s="316" t="s">
        <v>445</v>
      </c>
      <c r="G49" s="329" t="s">
        <v>647</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521</v>
      </c>
      <c r="E50" s="1209"/>
      <c r="F50" s="1209"/>
      <c r="G50" s="1209"/>
      <c r="H50" s="1210"/>
      <c r="I50" s="260"/>
      <c r="J50" s="26"/>
      <c r="K50" s="7" t="str">
        <f>C50</f>
        <v xml:space="preserve">i. Specify source(s) of in-kind donations </v>
      </c>
      <c r="L50" s="21"/>
      <c r="M50" s="21"/>
      <c r="N50" s="21"/>
      <c r="O50" s="24" t="str">
        <f>D50</f>
        <v>UNFPA and USAID</v>
      </c>
      <c r="P50" s="21"/>
      <c r="Q50" s="21"/>
      <c r="R50" s="21"/>
      <c r="S50" s="21"/>
      <c r="T50" s="16"/>
      <c r="U50" s="16"/>
      <c r="V50" s="16"/>
      <c r="W50" s="44"/>
      <c r="X50" s="44"/>
      <c r="Y50" s="45"/>
      <c r="Z50" s="52"/>
      <c r="AA50"/>
    </row>
    <row r="51" spans="1:27" s="244" customFormat="1" ht="45">
      <c r="A51" s="303"/>
      <c r="B51" s="1163" t="s">
        <v>1521</v>
      </c>
      <c r="C51" s="1164"/>
      <c r="D51" s="1037" t="s">
        <v>399</v>
      </c>
      <c r="E51" s="307">
        <v>0</v>
      </c>
      <c r="F51" s="316" t="s">
        <v>445</v>
      </c>
      <c r="G51" s="329" t="s">
        <v>1007</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45">
      <c r="A52" s="303"/>
      <c r="B52" s="1163" t="s">
        <v>1522</v>
      </c>
      <c r="C52" s="1164"/>
      <c r="D52" s="1037" t="s">
        <v>399</v>
      </c>
      <c r="E52" s="307">
        <v>0</v>
      </c>
      <c r="F52" s="316" t="s">
        <v>445</v>
      </c>
      <c r="G52" s="329" t="s">
        <v>1008</v>
      </c>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4637103</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0.58774923132692247</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641" t="s">
        <v>395</v>
      </c>
      <c r="E68" s="1641"/>
      <c r="F68" s="1023" t="s">
        <v>395</v>
      </c>
      <c r="G68" s="1023" t="s">
        <v>399</v>
      </c>
      <c r="H68" s="366"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641" t="s">
        <v>395</v>
      </c>
      <c r="E69" s="1641"/>
      <c r="F69" s="1023" t="s">
        <v>395</v>
      </c>
      <c r="G69" s="1023" t="s">
        <v>399</v>
      </c>
      <c r="H69" s="366"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641" t="s">
        <v>395</v>
      </c>
      <c r="E70" s="1641"/>
      <c r="F70" s="1023" t="s">
        <v>395</v>
      </c>
      <c r="G70" s="1023" t="s">
        <v>399</v>
      </c>
      <c r="H70" s="366"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641" t="s">
        <v>395</v>
      </c>
      <c r="E71" s="1641"/>
      <c r="F71" s="999" t="s">
        <v>395</v>
      </c>
      <c r="G71" s="1023" t="s">
        <v>399</v>
      </c>
      <c r="H71" s="366"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641" t="s">
        <v>395</v>
      </c>
      <c r="E72" s="1641"/>
      <c r="F72" s="1023" t="s">
        <v>395</v>
      </c>
      <c r="G72" s="1023" t="s">
        <v>399</v>
      </c>
      <c r="H72" s="366"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641" t="s">
        <v>395</v>
      </c>
      <c r="E73" s="1641"/>
      <c r="F73" s="1023" t="s">
        <v>395</v>
      </c>
      <c r="G73" s="1023" t="s">
        <v>395</v>
      </c>
      <c r="H73" s="366"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641" t="s">
        <v>395</v>
      </c>
      <c r="E74" s="1641"/>
      <c r="F74" s="1023" t="s">
        <v>395</v>
      </c>
      <c r="G74" s="1023" t="s">
        <v>395</v>
      </c>
      <c r="H74" s="366"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641" t="s">
        <v>395</v>
      </c>
      <c r="E75" s="1641"/>
      <c r="F75" s="1023" t="s">
        <v>399</v>
      </c>
      <c r="G75" s="1023" t="s">
        <v>399</v>
      </c>
      <c r="H75" s="366"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641" t="s">
        <v>395</v>
      </c>
      <c r="E76" s="1641"/>
      <c r="F76" s="1023" t="s">
        <v>395</v>
      </c>
      <c r="G76" s="1023" t="s">
        <v>399</v>
      </c>
      <c r="H76" s="366"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641" t="s">
        <v>399</v>
      </c>
      <c r="E77" s="1641"/>
      <c r="F77" s="1023" t="s">
        <v>395</v>
      </c>
      <c r="G77" s="1023" t="s">
        <v>399</v>
      </c>
      <c r="H77" s="366"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641" t="s">
        <v>399</v>
      </c>
      <c r="E78" s="1641"/>
      <c r="F78" s="1023" t="s">
        <v>399</v>
      </c>
      <c r="G78" s="1023" t="s">
        <v>399</v>
      </c>
      <c r="H78" s="366"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740"/>
      <c r="E79" s="1740"/>
      <c r="F79" s="1028"/>
      <c r="G79" s="1028"/>
      <c r="H79" s="367"/>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customHeight="1" thickBot="1">
      <c r="A80" s="1183" t="s">
        <v>1553</v>
      </c>
      <c r="B80" s="1184"/>
      <c r="C80" s="1185"/>
      <c r="D80" s="1236" t="s">
        <v>1009</v>
      </c>
      <c r="E80" s="1237"/>
      <c r="F80" s="1237"/>
      <c r="G80" s="1237"/>
      <c r="H80" s="1238"/>
      <c r="I80" s="6"/>
      <c r="J80" s="26"/>
      <c r="K80" s="7" t="str">
        <f>A80</f>
        <v>C2. Please note any comments about the commodities offered.</v>
      </c>
      <c r="L80" s="21"/>
      <c r="M80" s="21"/>
      <c r="N80" s="21"/>
      <c r="O80" s="7" t="str">
        <f>D80</f>
        <v>Although DKT offers paid services in clinics, it is not considered social marketing.</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362"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26" t="s">
        <v>1010</v>
      </c>
      <c r="D85" s="1717" t="s">
        <v>1011</v>
      </c>
      <c r="E85" s="1718"/>
      <c r="F85" s="1029" t="s">
        <v>395</v>
      </c>
      <c r="G85" s="1735" t="s">
        <v>395</v>
      </c>
      <c r="H85" s="1736"/>
      <c r="I85" s="13"/>
      <c r="J85" s="30" t="str">
        <f>G85</f>
        <v>Yes</v>
      </c>
      <c r="K85" s="7" t="str">
        <f>B85</f>
        <v>a</v>
      </c>
      <c r="L85" s="21"/>
      <c r="M85" s="31">
        <f>E85</f>
        <v>0</v>
      </c>
      <c r="N85" s="21"/>
      <c r="O85" s="21"/>
      <c r="P85" s="21"/>
      <c r="Q85" s="21"/>
      <c r="R85" s="7"/>
      <c r="S85" s="7" t="str">
        <f>D85</f>
        <v>2009-2013</v>
      </c>
      <c r="T85" s="16"/>
      <c r="U85" s="16"/>
      <c r="V85" s="16"/>
      <c r="W85" s="44"/>
      <c r="X85" s="44"/>
      <c r="Y85" s="45"/>
      <c r="Z85" s="52"/>
      <c r="AA85"/>
    </row>
    <row r="86" spans="1:28" s="244" customFormat="1" ht="28.5" customHeight="1">
      <c r="A86" s="1180" t="s">
        <v>193</v>
      </c>
      <c r="B86" s="1181"/>
      <c r="C86" s="1181"/>
      <c r="D86" s="1181"/>
      <c r="E86" s="1181"/>
      <c r="F86" s="1644" t="s">
        <v>399</v>
      </c>
      <c r="G86" s="1645"/>
      <c r="H86" s="1646"/>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737" t="s">
        <v>1012</v>
      </c>
      <c r="F87" s="1738"/>
      <c r="G87" s="1738"/>
      <c r="H87" s="1739"/>
      <c r="I87" s="13"/>
      <c r="J87" s="30"/>
      <c r="K87" s="7"/>
      <c r="L87" s="21"/>
      <c r="M87" s="31"/>
      <c r="N87" s="31" t="str">
        <f>E87</f>
        <v>Only port handling fees.</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598" t="s">
        <v>406</v>
      </c>
      <c r="F88" s="1599"/>
      <c r="G88" s="1599"/>
      <c r="H88" s="1600"/>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68"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700" t="s">
        <v>406</v>
      </c>
      <c r="E90" s="1701"/>
      <c r="F90" s="1701"/>
      <c r="G90" s="1701"/>
      <c r="H90" s="1702"/>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50"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30">
      <c r="A92" s="291"/>
      <c r="B92" s="1163" t="s">
        <v>1565</v>
      </c>
      <c r="C92" s="1163"/>
      <c r="D92" s="1700" t="s">
        <v>1013</v>
      </c>
      <c r="E92" s="1701"/>
      <c r="F92" s="1701"/>
      <c r="G92" s="1701"/>
      <c r="H92" s="1702"/>
      <c r="I92" s="13"/>
      <c r="J92" s="30"/>
      <c r="K92" s="7" t="str">
        <f>B92</f>
        <v>a. If yes, describe the policies.</v>
      </c>
      <c r="L92" s="21"/>
      <c r="M92" s="21"/>
      <c r="N92" s="23"/>
      <c r="O92" s="24" t="str">
        <f>D92</f>
        <v xml:space="preserve">The Law for Private Medicine allows the private sector to import and prescribe all contraceptive methods. </v>
      </c>
      <c r="P92" s="7"/>
      <c r="Q92" s="21"/>
      <c r="R92" s="21"/>
      <c r="S92" s="21"/>
      <c r="T92" s="16"/>
      <c r="U92" s="16"/>
      <c r="V92" s="16"/>
      <c r="W92" s="44"/>
      <c r="X92" s="44"/>
      <c r="Y92" s="45"/>
      <c r="Z92" s="52"/>
      <c r="AA92"/>
    </row>
    <row r="93" spans="1:28" ht="45.75" thickBot="1">
      <c r="A93" s="1732" t="s">
        <v>1567</v>
      </c>
      <c r="B93" s="1733"/>
      <c r="C93" s="1733"/>
      <c r="D93" s="1733"/>
      <c r="E93" s="1733"/>
      <c r="F93" s="1733"/>
      <c r="G93" s="1733"/>
      <c r="H93" s="1734"/>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825"/>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441</v>
      </c>
      <c r="E95" s="1260"/>
      <c r="F95" s="1261"/>
      <c r="G95" s="1262" t="s">
        <v>441</v>
      </c>
      <c r="H95" s="1263"/>
      <c r="I95" s="12"/>
      <c r="J95" s="30" t="str">
        <f t="shared" si="3"/>
        <v>Nurse</v>
      </c>
      <c r="K95" s="7"/>
      <c r="L95" s="21"/>
      <c r="M95" s="31"/>
      <c r="N95" s="21"/>
      <c r="O95" s="7"/>
      <c r="P95" s="7"/>
      <c r="Q95" s="21"/>
      <c r="R95" s="21"/>
      <c r="S95" s="21"/>
      <c r="T95" s="209" t="str">
        <f>D95</f>
        <v>Nurse</v>
      </c>
      <c r="U95" s="51"/>
      <c r="V95" s="16"/>
      <c r="W95" s="44"/>
      <c r="X95" s="44"/>
      <c r="Y95" s="45"/>
      <c r="Z95" s="52"/>
      <c r="AA95"/>
    </row>
    <row r="96" spans="1:28" s="244" customFormat="1" ht="15" customHeight="1">
      <c r="A96" s="263"/>
      <c r="B96" s="221" t="s">
        <v>1572</v>
      </c>
      <c r="C96" s="218" t="s">
        <v>1573</v>
      </c>
      <c r="D96" s="1259" t="s">
        <v>441</v>
      </c>
      <c r="E96" s="1260"/>
      <c r="F96" s="1261"/>
      <c r="G96" s="1262" t="s">
        <v>441</v>
      </c>
      <c r="H96" s="1263"/>
      <c r="I96" s="12"/>
      <c r="J96" s="30" t="str">
        <f t="shared" si="3"/>
        <v>Nurse</v>
      </c>
      <c r="K96" s="7"/>
      <c r="L96" s="21"/>
      <c r="M96" s="31"/>
      <c r="N96" s="21"/>
      <c r="O96" s="7"/>
      <c r="P96" s="7"/>
      <c r="Q96" s="21"/>
      <c r="R96" s="21"/>
      <c r="S96" s="21"/>
      <c r="T96" s="209" t="str">
        <f t="shared" ref="T96:T102" si="4">D96</f>
        <v>Nurse</v>
      </c>
      <c r="U96" s="51"/>
      <c r="V96" s="16"/>
      <c r="W96" s="44"/>
      <c r="X96" s="44"/>
      <c r="Y96" s="45"/>
      <c r="Z96" s="52"/>
      <c r="AA96"/>
    </row>
    <row r="97" spans="1:27" s="244" customFormat="1" ht="15" customHeight="1">
      <c r="A97" s="263"/>
      <c r="B97" s="221" t="s">
        <v>1574</v>
      </c>
      <c r="C97" s="218" t="s">
        <v>1575</v>
      </c>
      <c r="D97" s="1259" t="s">
        <v>442</v>
      </c>
      <c r="E97" s="1260"/>
      <c r="F97" s="1261"/>
      <c r="G97" s="1262" t="s">
        <v>442</v>
      </c>
      <c r="H97" s="1263"/>
      <c r="I97" s="12"/>
      <c r="J97" s="30" t="str">
        <f t="shared" si="3"/>
        <v>Clinical Officer</v>
      </c>
      <c r="K97" s="7"/>
      <c r="L97" s="21"/>
      <c r="M97" s="31"/>
      <c r="N97" s="21"/>
      <c r="O97" s="7"/>
      <c r="P97" s="7"/>
      <c r="Q97" s="21"/>
      <c r="R97" s="21"/>
      <c r="S97" s="21"/>
      <c r="T97" s="209" t="str">
        <f t="shared" si="4"/>
        <v>Clinical Officer</v>
      </c>
      <c r="U97" s="51"/>
      <c r="V97" s="16"/>
      <c r="W97" s="44"/>
      <c r="X97" s="44"/>
      <c r="Y97" s="45"/>
      <c r="Z97" s="52"/>
      <c r="AA97"/>
    </row>
    <row r="98" spans="1:27" s="244" customFormat="1" ht="15" customHeight="1">
      <c r="A98" s="263"/>
      <c r="B98" s="220" t="s">
        <v>1576</v>
      </c>
      <c r="C98" s="218" t="s">
        <v>1577</v>
      </c>
      <c r="D98" s="1259" t="s">
        <v>442</v>
      </c>
      <c r="E98" s="1260"/>
      <c r="F98" s="1261"/>
      <c r="G98" s="1262" t="s">
        <v>442</v>
      </c>
      <c r="H98" s="1263"/>
      <c r="I98" s="12"/>
      <c r="J98" s="30" t="str">
        <f t="shared" si="3"/>
        <v>Clinical Officer</v>
      </c>
      <c r="K98" s="7"/>
      <c r="L98" s="21"/>
      <c r="M98" s="31"/>
      <c r="N98" s="21"/>
      <c r="O98" s="7"/>
      <c r="P98" s="7"/>
      <c r="Q98" s="21"/>
      <c r="R98" s="21"/>
      <c r="S98" s="21"/>
      <c r="T98" s="209" t="str">
        <f t="shared" si="4"/>
        <v>Clinical Officer</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405</v>
      </c>
      <c r="H100" s="1263"/>
      <c r="I100" s="12"/>
      <c r="J100" s="30" t="str">
        <f t="shared" si="3"/>
        <v>Don't know</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442</v>
      </c>
      <c r="E101" s="1260"/>
      <c r="F101" s="1261"/>
      <c r="G101" s="1262" t="s">
        <v>405</v>
      </c>
      <c r="H101" s="1263"/>
      <c r="I101" s="12"/>
      <c r="J101" s="30" t="str">
        <f t="shared" si="3"/>
        <v>Don't know</v>
      </c>
      <c r="K101" s="7"/>
      <c r="L101" s="21"/>
      <c r="M101" s="31"/>
      <c r="N101" s="21"/>
      <c r="O101" s="7"/>
      <c r="P101" s="7"/>
      <c r="Q101" s="21"/>
      <c r="R101" s="21"/>
      <c r="S101" s="21"/>
      <c r="T101" s="209" t="str">
        <f t="shared" si="4"/>
        <v>Clinical Officer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405</v>
      </c>
      <c r="H102" s="1273"/>
      <c r="I102" s="12"/>
      <c r="J102" s="30" t="str">
        <f t="shared" si="3"/>
        <v>Don't know</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1792</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 xml:space="preserve">For IUDs and Jadelle trained nurses can do the insertions. </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v>2007</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1015</v>
      </c>
      <c r="E128" s="1171"/>
      <c r="F128" s="1171"/>
      <c r="G128" s="1171"/>
      <c r="H128" s="1172"/>
      <c r="I128" s="33"/>
      <c r="J128" s="20"/>
      <c r="K128" s="7" t="str">
        <f>A128</f>
        <v xml:space="preserve">D11. Name of the list(s)
</v>
      </c>
      <c r="L128" s="7"/>
      <c r="M128" s="21"/>
      <c r="N128" s="21"/>
      <c r="O128" s="7" t="str">
        <f>D128</f>
        <v>National Essential Medicine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2011</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1016</v>
      </c>
      <c r="E136" s="1237"/>
      <c r="F136" s="1237"/>
      <c r="G136" s="1237"/>
      <c r="H136" s="1238"/>
      <c r="I136" s="33"/>
      <c r="J136" s="20"/>
      <c r="K136" s="7" t="str">
        <f>B136</f>
        <v>f. Notes about the Poverty Reduction Strategy Paper</v>
      </c>
      <c r="L136" s="7"/>
      <c r="M136" s="21"/>
      <c r="N136" s="21"/>
      <c r="O136" s="7" t="str">
        <f>D136</f>
        <v>No mention of reproductive health, family planning, maternal health, condoms, contraceptive, commodity or contraceptive security.</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406</v>
      </c>
      <c r="H143" s="1225"/>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395</v>
      </c>
      <c r="H144" s="1225"/>
      <c r="I144" s="6"/>
      <c r="J144" s="30" t="str">
        <f t="shared" si="7"/>
        <v>Yes</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1017</v>
      </c>
      <c r="G150" s="1171"/>
      <c r="H150" s="1172"/>
      <c r="I150" s="6"/>
      <c r="J150" s="30"/>
      <c r="K150" s="7"/>
      <c r="L150" s="7"/>
      <c r="M150" s="21"/>
      <c r="N150" s="21"/>
      <c r="O150" s="21"/>
      <c r="P150" s="21"/>
      <c r="Q150" s="7" t="str">
        <f>F150</f>
        <v>Procurement Planning and Monitoring Report</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thickBo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75.75" thickBot="1">
      <c r="A154" s="1303" t="s">
        <v>1641</v>
      </c>
      <c r="B154" s="1304"/>
      <c r="C154" s="1305"/>
      <c r="D154" s="1729" t="s">
        <v>1018</v>
      </c>
      <c r="E154" s="1730"/>
      <c r="F154" s="1730"/>
      <c r="G154" s="1730"/>
      <c r="H154" s="1731"/>
      <c r="I154" s="6"/>
      <c r="J154" s="30"/>
      <c r="K154" s="7" t="str">
        <f>A154</f>
        <v xml:space="preserve">F. Please note any overall comments about challenges and/or successes with contraceptive security in your country.
</v>
      </c>
      <c r="L154" s="21"/>
      <c r="M154" s="21"/>
      <c r="N154" s="21"/>
      <c r="O154" s="7" t="str">
        <f>D154</f>
        <v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1E00-000000000000}">
      <formula1>$W$1:$W$3</formula1>
    </dataValidation>
    <dataValidation type="list" allowBlank="1" showInputMessage="1" showErrorMessage="1" errorTitle="Choose from dropdown" error="Please choose from the dropdown list." prompt="Please select from the dropdown list." sqref="H12 H82" xr:uid="{00000000-0002-0000-1E00-000001000000}">
      <formula1>$W$1:$W$3</formula1>
    </dataValidation>
    <dataValidation type="list" allowBlank="1" showInputMessage="1" showErrorMessage="1" error="Please choose from the dropdown list." sqref="H24" xr:uid="{00000000-0002-0000-1E00-000002000000}">
      <formula1>$O$1:$O$6</formula1>
    </dataValidation>
    <dataValidation type="list" allowBlank="1" showErrorMessage="1" error="Please choose from the dropdown list." sqref="H38" xr:uid="{00000000-0002-0000-1E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1E00-000004000000}">
      <formula1>$W$1:$W$4</formula1>
    </dataValidation>
    <dataValidation type="list" allowBlank="1" showInputMessage="1" showErrorMessage="1" errorTitle="Choose from dropdown" error="Please choose from the dropdown list." prompt="Please select from the dropdown list." sqref="G138 D15 D68" xr:uid="{00000000-0002-0000-1E00-000005000000}">
      <formula1>$W$1:$W$4</formula1>
    </dataValidation>
    <dataValidation type="list" allowBlank="1" showInputMessage="1" showErrorMessage="1" error="Please choose from the dropdown list." sqref="F61:H61" xr:uid="{00000000-0002-0000-1E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1E00-000007000000}">
      <formula1>$N$1:$N$2</formula1>
    </dataValidation>
    <dataValidation type="list" allowBlank="1" showErrorMessage="1" errorTitle="Choose from dropdown" error="Please choose from the dropdown list." sqref="F28" xr:uid="{00000000-0002-0000-1E00-000008000000}">
      <formula1>$Y$1:$Y$13</formula1>
    </dataValidation>
    <dataValidation type="list" allowBlank="1" showInputMessage="1" showErrorMessage="1" errorTitle="Choose from dropdown" error="Please choose from the dropdown list." sqref="H28" xr:uid="{00000000-0002-0000-1E00-000009000000}">
      <formula1>$Y$1:$Y$13</formula1>
    </dataValidation>
    <dataValidation type="list" allowBlank="1" showInputMessage="1" prompt="Please select from the dropdown list if possible. If you cannot find a provider cadre that fits, you may write it in." sqref="D95:H95" xr:uid="{00000000-0002-0000-1E00-00000A000000}">
      <formula1>$Q$1:$Q$9</formula1>
    </dataValidation>
    <dataValidation type="list" allowBlank="1" prompt="Please choose from the dropdown if possible. If you cannot find a cadre that fits what you are looking for, you may write it in." sqref="D96:H102" xr:uid="{00000000-0002-0000-1E00-00000B000000}">
      <formula1>$Q$1:$Q$9</formula1>
    </dataValidation>
  </dataValidations>
  <hyperlinks>
    <hyperlink ref="A5" location="Introduction!A1" display="To jump to the Introduction sheet, click here." xr:uid="{00000000-0004-0000-1E00-000000000000}"/>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1793</v>
      </c>
      <c r="B8" s="1168"/>
      <c r="C8" s="1168"/>
      <c r="D8" s="1169"/>
      <c r="E8" s="1169"/>
      <c r="F8" s="283"/>
      <c r="G8" s="1169"/>
      <c r="H8" s="1169"/>
      <c r="I8" s="6"/>
      <c r="J8" s="39"/>
      <c r="K8" s="630" t="str">
        <f>A8</f>
        <v>Country: Nepal</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651"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1019</v>
      </c>
      <c r="E13" s="1332"/>
      <c r="F13" s="1332"/>
      <c r="G13" s="1332"/>
      <c r="H13" s="1263"/>
      <c r="I13" s="6"/>
      <c r="J13" s="25"/>
      <c r="K13" s="7" t="str">
        <f>B13</f>
        <v>a. What is the name of the committee?</v>
      </c>
      <c r="L13" s="31" t="str">
        <f>D13</f>
        <v>Contraceptive Security Working Group</v>
      </c>
      <c r="M13" s="21"/>
      <c r="N13" s="21"/>
      <c r="O13" s="24" t="str">
        <f>D13</f>
        <v>Contraceptive Security Working Group</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745" t="s">
        <v>1020</v>
      </c>
      <c r="G15" s="1745"/>
      <c r="H15" s="1746"/>
      <c r="I15" s="6"/>
      <c r="J15" s="25"/>
      <c r="K15" s="7" t="str">
        <f t="shared" ref="K15:K23" si="0">B15</f>
        <v>a. Social marketing</v>
      </c>
      <c r="L15" s="21"/>
      <c r="M15" s="21"/>
      <c r="N15" s="21"/>
      <c r="O15" s="7"/>
      <c r="P15" s="21"/>
      <c r="Q15" s="7" t="str">
        <f t="shared" ref="Q15:Q23" si="1">F15</f>
        <v>Contraceptives Retail Sales (CRS)</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1644</v>
      </c>
      <c r="C16" s="1164"/>
      <c r="D16" s="988" t="s">
        <v>395</v>
      </c>
      <c r="E16" s="292" t="s">
        <v>1465</v>
      </c>
      <c r="F16" s="1745" t="s">
        <v>1021</v>
      </c>
      <c r="G16" s="1745"/>
      <c r="H16" s="1746"/>
      <c r="I16" s="6"/>
      <c r="J16" s="25"/>
      <c r="K16" s="7" t="str">
        <f t="shared" si="0"/>
        <v>b. NGO (for example: service delivery, advocacy, Planned Parenthood affiliate, Marie Stopes affiliate, faith-based organizations, etc.)</v>
      </c>
      <c r="L16" s="21"/>
      <c r="M16" s="21"/>
      <c r="N16" s="21"/>
      <c r="O16" s="7"/>
      <c r="P16" s="21"/>
      <c r="Q16" s="7" t="str">
        <f t="shared" si="1"/>
        <v>Family Planning Association of Nepal (FPAN)/IPPF</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1645</v>
      </c>
      <c r="C17" s="1164"/>
      <c r="D17" s="988" t="s">
        <v>399</v>
      </c>
      <c r="E17" s="292" t="s">
        <v>1465</v>
      </c>
      <c r="F17" s="1745"/>
      <c r="G17" s="1745"/>
      <c r="H17" s="1746"/>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745" t="s">
        <v>1022</v>
      </c>
      <c r="G18" s="1745"/>
      <c r="H18" s="1746"/>
      <c r="I18" s="6"/>
      <c r="J18" s="25"/>
      <c r="K18" s="7" t="str">
        <f t="shared" si="0"/>
        <v>d. Donors</v>
      </c>
      <c r="L18" s="21"/>
      <c r="M18" s="21"/>
      <c r="N18" s="21"/>
      <c r="O18" s="7"/>
      <c r="P18" s="21"/>
      <c r="Q18" s="7" t="str">
        <f t="shared" si="1"/>
        <v>DFID, KfW, USAID, World Bank, AusAID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745" t="s">
        <v>777</v>
      </c>
      <c r="G19" s="1745"/>
      <c r="H19" s="1746"/>
      <c r="I19" s="6"/>
      <c r="J19" s="25"/>
      <c r="K19" s="7" t="str">
        <f t="shared" si="0"/>
        <v>e. UN agencies</v>
      </c>
      <c r="L19" s="21"/>
      <c r="M19" s="21"/>
      <c r="N19" s="21"/>
      <c r="O19" s="7"/>
      <c r="P19" s="21"/>
      <c r="Q19" s="7" t="str">
        <f t="shared" si="1"/>
        <v>UNFPA, UNICEF</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60">
      <c r="A20" s="291"/>
      <c r="B20" s="1163" t="s">
        <v>1646</v>
      </c>
      <c r="C20" s="1164"/>
      <c r="D20" s="988" t="s">
        <v>395</v>
      </c>
      <c r="E20" s="292" t="s">
        <v>1473</v>
      </c>
      <c r="F20" s="1745" t="s">
        <v>1023</v>
      </c>
      <c r="G20" s="1745"/>
      <c r="H20" s="1746"/>
      <c r="I20" s="6"/>
      <c r="J20" s="25"/>
      <c r="K20" s="7" t="str">
        <f t="shared" si="0"/>
        <v>f. Ministry of Health (for example: logistics, reproductive health, family planning, maternal and child health, HIV/AIDS, pharmacy units, etc.)</v>
      </c>
      <c r="L20" s="21"/>
      <c r="M20" s="21"/>
      <c r="N20" s="21"/>
      <c r="O20" s="7"/>
      <c r="P20" s="21"/>
      <c r="Q20" s="18" t="str">
        <f t="shared" si="1"/>
        <v>Department of Health Services (DoHS), Family Health Division (FHD), Logistics Management Division (LMD), National Center for AIDS and STD Control (NCASC)</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8" t="s">
        <v>395</v>
      </c>
      <c r="E21" s="292" t="s">
        <v>1475</v>
      </c>
      <c r="F21" s="1745" t="s">
        <v>1024</v>
      </c>
      <c r="G21" s="1745"/>
      <c r="H21" s="1746"/>
      <c r="I21" s="6"/>
      <c r="J21" s="25"/>
      <c r="K21" s="7" t="str">
        <f t="shared" si="0"/>
        <v>g. Central Medical Store or Central Warehouse</v>
      </c>
      <c r="L21" s="21"/>
      <c r="M21" s="21"/>
      <c r="N21" s="21"/>
      <c r="O21" s="7"/>
      <c r="P21" s="21"/>
      <c r="Q21" s="7" t="str">
        <f t="shared" si="1"/>
        <v>Central Warehouse Teku and Pathalaiya/Logistics Management Division (LMD)</v>
      </c>
      <c r="R21" s="21"/>
      <c r="S21" s="21"/>
      <c r="T21" s="16"/>
      <c r="U21" s="16"/>
      <c r="V21" s="16"/>
      <c r="W21" s="44"/>
      <c r="X21" s="44"/>
      <c r="Y21" s="45"/>
      <c r="Z21" s="52"/>
      <c r="AA21"/>
    </row>
    <row r="22" spans="1:134" s="244" customFormat="1" ht="30">
      <c r="A22" s="291"/>
      <c r="B22" s="1177" t="s">
        <v>1476</v>
      </c>
      <c r="C22" s="1177"/>
      <c r="D22" s="988" t="s">
        <v>395</v>
      </c>
      <c r="E22" s="292" t="s">
        <v>1475</v>
      </c>
      <c r="F22" s="1316" t="s">
        <v>1025</v>
      </c>
      <c r="G22" s="1317"/>
      <c r="H22" s="1318"/>
      <c r="I22" s="6"/>
      <c r="J22" s="25"/>
      <c r="K22" s="7" t="str">
        <f t="shared" si="0"/>
        <v xml:space="preserve">h. Ministry of Finance or Ministry of Planning </v>
      </c>
      <c r="L22" s="21"/>
      <c r="M22" s="21"/>
      <c r="N22" s="21"/>
      <c r="O22" s="7"/>
      <c r="P22" s="21"/>
      <c r="Q22" s="7" t="str">
        <f t="shared" si="1"/>
        <v>National Planning Commission (NPC), Ministry of Finance (MoF)</v>
      </c>
      <c r="R22" s="21"/>
      <c r="S22" s="21"/>
      <c r="T22" s="16"/>
      <c r="U22" s="16"/>
      <c r="V22" s="16"/>
      <c r="W22" s="44"/>
      <c r="X22" s="44"/>
      <c r="Y22" s="45"/>
      <c r="Z22" s="52"/>
      <c r="AA22"/>
    </row>
    <row r="23" spans="1:134" s="247" customFormat="1">
      <c r="A23" s="291"/>
      <c r="B23" s="1177" t="s">
        <v>1647</v>
      </c>
      <c r="C23" s="1177"/>
      <c r="D23" s="988" t="s">
        <v>399</v>
      </c>
      <c r="E23" s="292" t="s">
        <v>1475</v>
      </c>
      <c r="F23" s="1316"/>
      <c r="G23" s="1317"/>
      <c r="H23" s="1318"/>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1648</v>
      </c>
      <c r="B24" s="1163"/>
      <c r="C24" s="1163"/>
      <c r="D24" s="1163"/>
      <c r="E24" s="1163"/>
      <c r="F24" s="1163"/>
      <c r="G24" s="1163"/>
      <c r="H24" s="227"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1650</v>
      </c>
      <c r="B26" s="1184"/>
      <c r="C26" s="1185"/>
      <c r="D26" s="293" t="s">
        <v>395</v>
      </c>
      <c r="E26" s="294" t="s">
        <v>1481</v>
      </c>
      <c r="F26" s="295" t="s">
        <v>1026</v>
      </c>
      <c r="G26" s="296" t="s">
        <v>1482</v>
      </c>
      <c r="H26" s="372" t="s">
        <v>541</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193">
        <v>3932041</v>
      </c>
      <c r="H29" s="1194"/>
      <c r="I29" s="10"/>
      <c r="J29" s="39">
        <f>G29</f>
        <v>3932041</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1652</v>
      </c>
      <c r="B30" s="1163"/>
      <c r="C30" s="1163"/>
      <c r="D30" s="1163"/>
      <c r="E30" s="300" t="s">
        <v>1769</v>
      </c>
      <c r="F30" s="301" t="s">
        <v>1653</v>
      </c>
      <c r="G30" s="1195" t="s">
        <v>1026</v>
      </c>
      <c r="H30" s="1196"/>
      <c r="I30" s="10"/>
      <c r="J30" s="39" t="str">
        <f>G30</f>
        <v>Logistics Management Division/MoHP</v>
      </c>
      <c r="K30" s="7"/>
      <c r="L30" s="21"/>
      <c r="M30" s="37" t="str">
        <f>E30</f>
        <v>07/11 - 06/12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thickBot="1">
      <c r="A33" s="1747" t="s">
        <v>1655</v>
      </c>
      <c r="B33" s="1265"/>
      <c r="C33" s="1265"/>
      <c r="D33" s="1265"/>
      <c r="E33" s="1265"/>
      <c r="F33" s="1265"/>
      <c r="G33" s="1265"/>
      <c r="H33" s="1748"/>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826"/>
      <c r="B34" s="1749" t="s">
        <v>1492</v>
      </c>
      <c r="C34" s="1749"/>
      <c r="D34" s="1750"/>
      <c r="E34" s="827" t="s">
        <v>1656</v>
      </c>
      <c r="F34" s="828" t="s">
        <v>1657</v>
      </c>
      <c r="G34" s="829" t="s">
        <v>1658</v>
      </c>
      <c r="H34" s="830"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2318591</v>
      </c>
      <c r="F35" s="308" t="s">
        <v>1769</v>
      </c>
      <c r="G35" s="317" t="s">
        <v>1027</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1613450</v>
      </c>
      <c r="F36" s="308" t="s">
        <v>1769</v>
      </c>
      <c r="G36" s="317" t="s">
        <v>1027</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1659</v>
      </c>
      <c r="C37" s="1184"/>
      <c r="D37" s="1185"/>
      <c r="E37" s="312">
        <f>E35+E36</f>
        <v>3932041</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1667</v>
      </c>
      <c r="C41" s="1164"/>
      <c r="D41" s="1037" t="s">
        <v>395</v>
      </c>
      <c r="E41" s="307">
        <v>2318591</v>
      </c>
      <c r="F41" s="316" t="s">
        <v>1769</v>
      </c>
      <c r="G41" s="317" t="s">
        <v>1027</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1028</v>
      </c>
      <c r="E42" s="1166"/>
      <c r="F42" s="1166"/>
      <c r="G42" s="1166"/>
      <c r="H42" s="1167"/>
      <c r="I42" s="29"/>
      <c r="J42" s="26"/>
      <c r="K42" s="7" t="str">
        <f>C42</f>
        <v>i. Specify source(s) of internally generated funds spent (for example, from taxes)</v>
      </c>
      <c r="L42" s="21"/>
      <c r="M42" s="21"/>
      <c r="N42" s="21"/>
      <c r="O42" s="24" t="str">
        <f>D42</f>
        <v>From taxes.</v>
      </c>
      <c r="P42" s="21"/>
      <c r="Q42" s="21"/>
      <c r="R42" s="21"/>
      <c r="S42" s="21"/>
      <c r="T42" s="16"/>
      <c r="U42" s="16"/>
      <c r="V42" s="16"/>
      <c r="W42" s="44"/>
      <c r="X42" s="44"/>
      <c r="Y42" s="45"/>
      <c r="Z42" s="52"/>
      <c r="AA42"/>
    </row>
    <row r="43" spans="1:27" s="244" customFormat="1" ht="78.75" customHeight="1">
      <c r="A43" s="303"/>
      <c r="B43" s="1163" t="s">
        <v>1669</v>
      </c>
      <c r="C43" s="1164"/>
      <c r="D43" s="1037" t="s">
        <v>395</v>
      </c>
      <c r="E43" s="307">
        <v>579648</v>
      </c>
      <c r="F43" s="316" t="s">
        <v>1769</v>
      </c>
      <c r="G43" s="317" t="s">
        <v>1027</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1029</v>
      </c>
      <c r="E44" s="1166"/>
      <c r="F44" s="1166"/>
      <c r="G44" s="1166"/>
      <c r="H44" s="1167"/>
      <c r="I44" s="29"/>
      <c r="J44" s="26"/>
      <c r="K44" s="7" t="str">
        <f>C44</f>
        <v>i. Specify source(s) of other government funds spent (for example: basket funding or specific donor)</v>
      </c>
      <c r="L44" s="21"/>
      <c r="M44" s="21"/>
      <c r="N44" s="21"/>
      <c r="O44" s="24" t="str">
        <f>D44</f>
        <v>Pooled funds (World Bank, DFID, AusAID)</v>
      </c>
      <c r="P44" s="21"/>
      <c r="Q44" s="21"/>
      <c r="R44" s="21"/>
      <c r="S44" s="21"/>
      <c r="T44" s="16"/>
      <c r="U44" s="16"/>
      <c r="V44" s="16"/>
      <c r="W44" s="44"/>
      <c r="X44" s="44"/>
      <c r="Y44" s="45"/>
      <c r="Z44" s="52"/>
      <c r="AA44"/>
    </row>
    <row r="45" spans="1:27" s="244" customFormat="1" ht="45">
      <c r="A45" s="303"/>
      <c r="B45" s="1163" t="s">
        <v>1671</v>
      </c>
      <c r="C45" s="1164"/>
      <c r="D45" s="320"/>
      <c r="E45" s="321">
        <f>E41+E43</f>
        <v>2898239</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395</v>
      </c>
      <c r="E49" s="307">
        <v>1033802</v>
      </c>
      <c r="F49" s="316" t="s">
        <v>1769</v>
      </c>
      <c r="G49" s="329" t="s">
        <v>1031</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1030</v>
      </c>
      <c r="E50" s="1209"/>
      <c r="F50" s="1209"/>
      <c r="G50" s="1209"/>
      <c r="H50" s="1210"/>
      <c r="I50" s="260"/>
      <c r="J50" s="26"/>
      <c r="K50" s="7" t="str">
        <f>C50</f>
        <v xml:space="preserve">i. Specify source(s) of in-kind donations </v>
      </c>
      <c r="L50" s="21"/>
      <c r="M50" s="21"/>
      <c r="N50" s="21"/>
      <c r="O50" s="24" t="str">
        <f>D50</f>
        <v>KfW funds</v>
      </c>
      <c r="P50" s="21"/>
      <c r="Q50" s="21"/>
      <c r="R50" s="21"/>
      <c r="S50" s="21"/>
      <c r="T50" s="16"/>
      <c r="U50" s="16"/>
      <c r="V50" s="16"/>
      <c r="W50" s="44"/>
      <c r="X50" s="44"/>
      <c r="Y50" s="45"/>
      <c r="Z50" s="52"/>
      <c r="AA50"/>
    </row>
    <row r="51" spans="1:27" s="244" customFormat="1" ht="60">
      <c r="A51" s="303"/>
      <c r="B51" s="1163" t="s">
        <v>1678</v>
      </c>
      <c r="C51" s="1164"/>
      <c r="D51" s="1037" t="s">
        <v>395</v>
      </c>
      <c r="E51" s="307">
        <v>105000</v>
      </c>
      <c r="F51" s="316" t="s">
        <v>1769</v>
      </c>
      <c r="G51" s="329" t="s">
        <v>1032</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1679</v>
      </c>
      <c r="C52" s="1164"/>
      <c r="D52" s="1037" t="s">
        <v>405</v>
      </c>
      <c r="E52" s="307">
        <v>0</v>
      </c>
      <c r="F52" s="316" t="s">
        <v>1769</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1680</v>
      </c>
      <c r="C53" s="1164"/>
      <c r="D53" s="320"/>
      <c r="E53" s="321">
        <f>E49+E51+E52</f>
        <v>1138802</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0.71791170810502047</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0.7999999309925786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f>(E45+E53)/G29</f>
        <v>1.026703689000191</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399</v>
      </c>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1026</v>
      </c>
      <c r="G62" s="1171"/>
      <c r="H62" s="1172"/>
      <c r="I62" s="10"/>
      <c r="J62" s="26"/>
      <c r="K62" s="7"/>
      <c r="L62" s="21"/>
      <c r="M62" s="38">
        <f>E62</f>
        <v>0</v>
      </c>
      <c r="N62" s="21"/>
      <c r="O62" s="21"/>
      <c r="P62" s="21"/>
      <c r="Q62" s="7" t="str">
        <f>F62</f>
        <v>Logistics Management Division/MoHP</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751" t="s">
        <v>395</v>
      </c>
      <c r="E68" s="1751"/>
      <c r="F68" s="1030" t="s">
        <v>395</v>
      </c>
      <c r="G68" s="1030" t="s">
        <v>395</v>
      </c>
      <c r="H68" s="652"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751" t="s">
        <v>395</v>
      </c>
      <c r="E69" s="1751"/>
      <c r="F69" s="1030" t="s">
        <v>399</v>
      </c>
      <c r="G69" s="1030" t="s">
        <v>399</v>
      </c>
      <c r="H69" s="652"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751" t="s">
        <v>395</v>
      </c>
      <c r="E70" s="1751"/>
      <c r="F70" s="1030" t="s">
        <v>395</v>
      </c>
      <c r="G70" s="1030" t="s">
        <v>395</v>
      </c>
      <c r="H70" s="652"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751" t="s">
        <v>395</v>
      </c>
      <c r="E71" s="1751"/>
      <c r="F71" s="1030" t="s">
        <v>395</v>
      </c>
      <c r="G71" s="1030" t="s">
        <v>395</v>
      </c>
      <c r="H71" s="652"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751" t="s">
        <v>395</v>
      </c>
      <c r="E72" s="1751"/>
      <c r="F72" s="1030" t="s">
        <v>395</v>
      </c>
      <c r="G72" s="1030" t="s">
        <v>395</v>
      </c>
      <c r="H72" s="652"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751" t="s">
        <v>395</v>
      </c>
      <c r="E73" s="1751"/>
      <c r="F73" s="1030" t="s">
        <v>395</v>
      </c>
      <c r="G73" s="1030" t="s">
        <v>395</v>
      </c>
      <c r="H73" s="652"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751" t="s">
        <v>395</v>
      </c>
      <c r="E74" s="1751"/>
      <c r="F74" s="1030" t="s">
        <v>399</v>
      </c>
      <c r="G74" s="1030" t="s">
        <v>399</v>
      </c>
      <c r="H74" s="652"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751" t="s">
        <v>395</v>
      </c>
      <c r="E75" s="1751"/>
      <c r="F75" s="1030" t="s">
        <v>399</v>
      </c>
      <c r="G75" s="1030" t="s">
        <v>395</v>
      </c>
      <c r="H75" s="652"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751" t="s">
        <v>395</v>
      </c>
      <c r="E76" s="1751"/>
      <c r="F76" s="1030" t="s">
        <v>395</v>
      </c>
      <c r="G76" s="1030" t="s">
        <v>395</v>
      </c>
      <c r="H76" s="652" t="s">
        <v>395</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751" t="s">
        <v>395</v>
      </c>
      <c r="E77" s="1751"/>
      <c r="F77" s="1030" t="s">
        <v>395</v>
      </c>
      <c r="G77" s="1030" t="s">
        <v>395</v>
      </c>
      <c r="H77" s="652" t="s">
        <v>395</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751" t="s">
        <v>399</v>
      </c>
      <c r="E78" s="1751"/>
      <c r="F78" s="1030" t="s">
        <v>399</v>
      </c>
      <c r="G78" s="1030" t="s">
        <v>399</v>
      </c>
      <c r="H78" s="652"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30.75" thickBot="1">
      <c r="A85" s="1244"/>
      <c r="B85" s="349" t="s">
        <v>1561</v>
      </c>
      <c r="C85" s="653" t="s">
        <v>1033</v>
      </c>
      <c r="D85" s="1754" t="s">
        <v>1034</v>
      </c>
      <c r="E85" s="1754"/>
      <c r="F85" s="654" t="s">
        <v>395</v>
      </c>
      <c r="G85" s="1752" t="s">
        <v>395</v>
      </c>
      <c r="H85" s="1753"/>
      <c r="I85" s="13"/>
      <c r="J85" s="30" t="str">
        <f>G85</f>
        <v>Yes</v>
      </c>
      <c r="K85" s="7" t="str">
        <f>B85</f>
        <v>a</v>
      </c>
      <c r="L85" s="21"/>
      <c r="M85" s="31">
        <f>E85</f>
        <v>0</v>
      </c>
      <c r="N85" s="21"/>
      <c r="O85" s="21"/>
      <c r="P85" s="21"/>
      <c r="Q85" s="21"/>
      <c r="R85" s="7"/>
      <c r="S85" s="7" t="str">
        <f>D85</f>
        <v>2007-2011</v>
      </c>
      <c r="T85" s="16"/>
      <c r="U85" s="16"/>
      <c r="V85" s="16"/>
      <c r="W85" s="44"/>
      <c r="X85" s="44"/>
      <c r="Y85" s="45"/>
      <c r="Z85" s="52"/>
      <c r="AA85"/>
    </row>
    <row r="86" spans="1:28" s="244" customFormat="1" ht="28.5" customHeight="1">
      <c r="A86" s="1180" t="s">
        <v>193</v>
      </c>
      <c r="B86" s="1181"/>
      <c r="C86" s="1181"/>
      <c r="D86" s="1181"/>
      <c r="E86" s="1181"/>
      <c r="F86" s="1670" t="s">
        <v>395</v>
      </c>
      <c r="G86" s="1671"/>
      <c r="H86" s="1672"/>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411</v>
      </c>
      <c r="F87" s="1332"/>
      <c r="G87" s="1332"/>
      <c r="H87" s="1263"/>
      <c r="I87" s="13"/>
      <c r="J87" s="30"/>
      <c r="K87" s="7"/>
      <c r="L87" s="21"/>
      <c r="M87" s="31"/>
      <c r="N87" s="31" t="str">
        <f>E87</f>
        <v>Commercial sector</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1035</v>
      </c>
      <c r="F88" s="1332"/>
      <c r="G88" s="1332"/>
      <c r="H88" s="1263"/>
      <c r="I88" s="13"/>
      <c r="J88" s="30"/>
      <c r="K88" s="7"/>
      <c r="L88" s="21"/>
      <c r="M88" s="31"/>
      <c r="N88" s="31" t="str">
        <f>E88</f>
        <v>About 1% tax is charged</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227"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262" t="s">
        <v>406</v>
      </c>
      <c r="E90" s="1332"/>
      <c r="F90" s="1332"/>
      <c r="G90" s="1332"/>
      <c r="H90" s="1263"/>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227"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30">
      <c r="A92" s="291"/>
      <c r="B92" s="1163" t="s">
        <v>1565</v>
      </c>
      <c r="C92" s="1163"/>
      <c r="D92" s="1262" t="s">
        <v>1036</v>
      </c>
      <c r="E92" s="1332"/>
      <c r="F92" s="1332"/>
      <c r="G92" s="1332"/>
      <c r="H92" s="1263"/>
      <c r="I92" s="13"/>
      <c r="J92" s="30"/>
      <c r="K92" s="7" t="str">
        <f>B92</f>
        <v>a. If yes, describe the policies.</v>
      </c>
      <c r="L92" s="21"/>
      <c r="M92" s="21"/>
      <c r="N92" s="23"/>
      <c r="O92" s="24" t="str">
        <f>D92</f>
        <v>The policy promotes social marketing and NGOs to provide family planning services.</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1037</v>
      </c>
      <c r="E95" s="1260"/>
      <c r="F95" s="1261"/>
      <c r="G95" s="1262" t="s">
        <v>1038</v>
      </c>
      <c r="H95" s="1263"/>
      <c r="I95" s="12"/>
      <c r="J95" s="30" t="str">
        <f t="shared" si="3"/>
        <v>Pharmacies</v>
      </c>
      <c r="K95" s="7"/>
      <c r="L95" s="21"/>
      <c r="M95" s="31"/>
      <c r="N95" s="21"/>
      <c r="O95" s="7"/>
      <c r="P95" s="7"/>
      <c r="Q95" s="21"/>
      <c r="R95" s="21"/>
      <c r="S95" s="21"/>
      <c r="T95" s="209" t="str">
        <f>D95</f>
        <v>Trained Community health worker</v>
      </c>
      <c r="U95" s="51"/>
      <c r="V95" s="16"/>
      <c r="W95" s="44"/>
      <c r="X95" s="44"/>
      <c r="Y95" s="45"/>
      <c r="Z95" s="52"/>
      <c r="AA95"/>
    </row>
    <row r="96" spans="1:28" s="244" customFormat="1" ht="30">
      <c r="A96" s="263"/>
      <c r="B96" s="221" t="s">
        <v>1572</v>
      </c>
      <c r="C96" s="218" t="s">
        <v>1573</v>
      </c>
      <c r="D96" s="1259" t="s">
        <v>1039</v>
      </c>
      <c r="E96" s="1260"/>
      <c r="F96" s="1261"/>
      <c r="G96" s="1262" t="s">
        <v>1040</v>
      </c>
      <c r="H96" s="1263"/>
      <c r="I96" s="12"/>
      <c r="J96" s="30" t="str">
        <f t="shared" si="3"/>
        <v>Trained Auxiliary nurse midwife in pharmacy</v>
      </c>
      <c r="K96" s="7"/>
      <c r="L96" s="21"/>
      <c r="M96" s="31"/>
      <c r="N96" s="21"/>
      <c r="O96" s="7"/>
      <c r="P96" s="7"/>
      <c r="Q96" s="21"/>
      <c r="R96" s="21"/>
      <c r="S96" s="21"/>
      <c r="T96" s="209" t="str">
        <f t="shared" ref="T96:T102" si="4">D96</f>
        <v>Trained Auxiliary nurse midwife</v>
      </c>
      <c r="U96" s="51"/>
      <c r="V96" s="16"/>
      <c r="W96" s="44"/>
      <c r="X96" s="44"/>
      <c r="Y96" s="45"/>
      <c r="Z96" s="52"/>
      <c r="AA96"/>
    </row>
    <row r="97" spans="1:27" s="244" customFormat="1" ht="15" customHeight="1">
      <c r="A97" s="263"/>
      <c r="B97" s="221" t="s">
        <v>1574</v>
      </c>
      <c r="C97" s="218" t="s">
        <v>1575</v>
      </c>
      <c r="D97" s="1259" t="s">
        <v>1041</v>
      </c>
      <c r="E97" s="1260"/>
      <c r="F97" s="1261"/>
      <c r="G97" s="1262" t="s">
        <v>1041</v>
      </c>
      <c r="H97" s="1263"/>
      <c r="I97" s="12"/>
      <c r="J97" s="30" t="str">
        <f t="shared" si="3"/>
        <v>Trained Doctor/Nurse/Paramedics</v>
      </c>
      <c r="K97" s="7"/>
      <c r="L97" s="21"/>
      <c r="M97" s="31"/>
      <c r="N97" s="21"/>
      <c r="O97" s="7"/>
      <c r="P97" s="7"/>
      <c r="Q97" s="21"/>
      <c r="R97" s="21"/>
      <c r="S97" s="21"/>
      <c r="T97" s="209" t="str">
        <f t="shared" si="4"/>
        <v>Trained Doctor/Nurse/Paramedics</v>
      </c>
      <c r="U97" s="51"/>
      <c r="V97" s="16"/>
      <c r="W97" s="44"/>
      <c r="X97" s="44"/>
      <c r="Y97" s="45"/>
      <c r="Z97" s="52"/>
      <c r="AA97"/>
    </row>
    <row r="98" spans="1:27" s="244" customFormat="1" ht="15" customHeight="1">
      <c r="A98" s="263"/>
      <c r="B98" s="220" t="s">
        <v>1576</v>
      </c>
      <c r="C98" s="218" t="s">
        <v>1577</v>
      </c>
      <c r="D98" s="1259" t="s">
        <v>1041</v>
      </c>
      <c r="E98" s="1260"/>
      <c r="F98" s="1261"/>
      <c r="G98" s="1262" t="s">
        <v>1041</v>
      </c>
      <c r="H98" s="1263"/>
      <c r="I98" s="12"/>
      <c r="J98" s="30" t="str">
        <f t="shared" si="3"/>
        <v>Trained Doctor/Nurse/Paramedics</v>
      </c>
      <c r="K98" s="7"/>
      <c r="L98" s="21"/>
      <c r="M98" s="31"/>
      <c r="N98" s="21"/>
      <c r="O98" s="7"/>
      <c r="P98" s="7"/>
      <c r="Q98" s="21"/>
      <c r="R98" s="21"/>
      <c r="S98" s="21"/>
      <c r="T98" s="209" t="str">
        <f t="shared" si="4"/>
        <v>Trained Doctor/Nurse/Paramedics</v>
      </c>
      <c r="U98" s="51"/>
      <c r="V98" s="16"/>
      <c r="W98" s="44"/>
      <c r="X98" s="44"/>
      <c r="Y98" s="45"/>
      <c r="Z98" s="52"/>
      <c r="AA98"/>
    </row>
    <row r="99" spans="1:27" s="244" customFormat="1" ht="15" customHeight="1">
      <c r="A99" s="263"/>
      <c r="B99" s="221" t="s">
        <v>1578</v>
      </c>
      <c r="C99" s="218" t="s">
        <v>1579</v>
      </c>
      <c r="D99" s="1259" t="s">
        <v>1037</v>
      </c>
      <c r="E99" s="1260"/>
      <c r="F99" s="1261"/>
      <c r="G99" s="1262" t="s">
        <v>1038</v>
      </c>
      <c r="H99" s="1263"/>
      <c r="I99" s="12"/>
      <c r="J99" s="30" t="str">
        <f t="shared" si="3"/>
        <v>Pharmacies</v>
      </c>
      <c r="K99" s="7"/>
      <c r="L99" s="21"/>
      <c r="M99" s="31"/>
      <c r="N99" s="21"/>
      <c r="O99" s="7"/>
      <c r="P99" s="7"/>
      <c r="Q99" s="21"/>
      <c r="R99" s="21"/>
      <c r="S99" s="21"/>
      <c r="T99" s="209" t="str">
        <f t="shared" si="4"/>
        <v>Trained 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1038</v>
      </c>
      <c r="H100" s="1263"/>
      <c r="I100" s="12"/>
      <c r="J100" s="30" t="str">
        <f t="shared" si="3"/>
        <v>Pharmacies</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1042</v>
      </c>
      <c r="E101" s="1260"/>
      <c r="F101" s="1261"/>
      <c r="G101" s="1262" t="s">
        <v>1042</v>
      </c>
      <c r="H101" s="1263"/>
      <c r="I101" s="12"/>
      <c r="J101" s="30" t="str">
        <f t="shared" si="3"/>
        <v>Trained Doctor</v>
      </c>
      <c r="K101" s="7"/>
      <c r="L101" s="21"/>
      <c r="M101" s="31"/>
      <c r="N101" s="21"/>
      <c r="O101" s="7"/>
      <c r="P101" s="7"/>
      <c r="Q101" s="21"/>
      <c r="R101" s="21"/>
      <c r="S101" s="21"/>
      <c r="T101" s="209" t="str">
        <f t="shared" si="4"/>
        <v>Trained 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864</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None</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755" t="s">
        <v>395</v>
      </c>
      <c r="H116" s="1756"/>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755" t="s">
        <v>395</v>
      </c>
      <c r="H117" s="1756"/>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755" t="s">
        <v>395</v>
      </c>
      <c r="H118" s="1756"/>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755" t="s">
        <v>395</v>
      </c>
      <c r="H119" s="1756"/>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755" t="s">
        <v>395</v>
      </c>
      <c r="H120" s="1756"/>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755" t="s">
        <v>395</v>
      </c>
      <c r="H121" s="1756"/>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755" t="s">
        <v>395</v>
      </c>
      <c r="H122" s="1756"/>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755" t="s">
        <v>395</v>
      </c>
      <c r="H123" s="1756"/>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755" t="s">
        <v>399</v>
      </c>
      <c r="H124" s="1756"/>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755" t="s">
        <v>399</v>
      </c>
      <c r="H125" s="1756"/>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2011</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1043</v>
      </c>
      <c r="E128" s="1317"/>
      <c r="F128" s="1317"/>
      <c r="G128" s="1317"/>
      <c r="H128" s="1318"/>
      <c r="I128" s="33"/>
      <c r="J128" s="20"/>
      <c r="K128" s="7" t="str">
        <f>A128</f>
        <v xml:space="preserve">D11. Name of the list(s)
</v>
      </c>
      <c r="L128" s="7"/>
      <c r="M128" s="21"/>
      <c r="N128" s="21"/>
      <c r="O128" s="7" t="str">
        <f>D128</f>
        <v>National List of Essential Medicines Nepal</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2003</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406</v>
      </c>
      <c r="H141" s="1225"/>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485</v>
      </c>
      <c r="G149" s="1171"/>
      <c r="H149" s="1172"/>
      <c r="I149" s="6"/>
      <c r="J149" s="30"/>
      <c r="K149" s="7"/>
      <c r="L149" s="21"/>
      <c r="M149" s="7"/>
      <c r="N149" s="21"/>
      <c r="O149" s="21"/>
      <c r="P149" s="21"/>
      <c r="Q149" s="7" t="str">
        <f>F149</f>
        <v>07/11-06/12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1044</v>
      </c>
      <c r="G150" s="1171"/>
      <c r="H150" s="1172"/>
      <c r="I150" s="6"/>
      <c r="J150" s="30"/>
      <c r="K150" s="7"/>
      <c r="L150" s="7"/>
      <c r="M150" s="21"/>
      <c r="N150" s="21"/>
      <c r="O150" s="21"/>
      <c r="P150" s="21"/>
      <c r="Q150" s="7" t="str">
        <f>F150</f>
        <v>Logistics management information system (LMIS), Logistics Management Division</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t="s">
        <v>1045</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The overall funding, procurement and supply chain mechanism is working well for contraceptive security in the country.</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1F00-000000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F00-000001000000}">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1F00-000002000000}">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1F00-000003000000}">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1F00-000004000000}">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1F00-000005000000}">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1F00-000006000000}">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1F00-000007000000}">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1F00-000008000000}">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1F00-000009000000}">
      <formula1>$Q$1:$Q$9</formula1>
    </dataValidation>
  </dataValidations>
  <hyperlinks>
    <hyperlink ref="A5" location="Introduction!A1" display="To jump to the Introduction sheet, click here." xr:uid="{00000000-0004-0000-1F00-000000000000}"/>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1F00-00000A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 type="list" allowBlank="1" showInputMessage="1" showErrorMessage="1" error="Please choose from the dropdown list." xr:uid="{00000000-0002-0000-1F00-00000B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283"/>
      <c r="H7" s="283"/>
      <c r="I7" s="677"/>
      <c r="J7" s="670"/>
      <c r="N7" s="664"/>
      <c r="Q7" s="207" t="s">
        <v>415</v>
      </c>
      <c r="T7" s="684"/>
      <c r="X7" s="777" t="str">
        <f>A7</f>
        <v>Contraceptive Security (CS) Indicators Data, 2013</v>
      </c>
      <c r="Y7" s="682" t="s">
        <v>481</v>
      </c>
    </row>
    <row r="8" spans="1:134" ht="37.5" customHeight="1">
      <c r="A8" s="1601" t="s">
        <v>1794</v>
      </c>
      <c r="B8" s="1168"/>
      <c r="C8" s="1168"/>
      <c r="D8" s="1169"/>
      <c r="E8" s="1169"/>
      <c r="F8" s="283"/>
      <c r="G8" s="1169"/>
      <c r="H8" s="1169"/>
      <c r="I8" s="686"/>
      <c r="J8" s="670"/>
      <c r="K8" s="780" t="str">
        <f>A8</f>
        <v>Country: Nicaragua</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43"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ht="45">
      <c r="A13" s="288"/>
      <c r="B13" s="1163" t="s">
        <v>1462</v>
      </c>
      <c r="C13" s="1164"/>
      <c r="D13" s="1262" t="s">
        <v>1795</v>
      </c>
      <c r="E13" s="1332"/>
      <c r="F13" s="1332"/>
      <c r="G13" s="1332"/>
      <c r="H13" s="1263"/>
      <c r="I13" s="686"/>
      <c r="J13" s="671"/>
      <c r="K13" s="664" t="str">
        <f>B13</f>
        <v>a. What is the name of the committee?</v>
      </c>
      <c r="L13" s="693" t="str">
        <f>D13</f>
        <v>Comite DAISSR (Disponibilidad Asegurada de Insumos de Salud Sexual y Reproductiva) Nicaragua - Sexual and Reproductive Health Commodity Security Committee)</v>
      </c>
      <c r="M13" s="663"/>
      <c r="N13" s="663"/>
      <c r="O13" s="665" t="str">
        <f>D13</f>
        <v>Comite DAISSR (Disponibilidad Asegurada de Insumos de Salud Sexual y Reproductiva) Nicaragua - Sexual and Reproductive Health Commodity Security Committee)</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1047</v>
      </c>
      <c r="G15" s="1317"/>
      <c r="H15" s="1318"/>
      <c r="I15" s="686"/>
      <c r="J15" s="671"/>
      <c r="K15" s="664" t="str">
        <f t="shared" ref="K15:K23" si="0">B15</f>
        <v>a. Social marketing</v>
      </c>
      <c r="L15" s="663"/>
      <c r="M15" s="663"/>
      <c r="N15" s="663"/>
      <c r="O15" s="664"/>
      <c r="P15" s="663"/>
      <c r="Q15" s="664" t="str">
        <f t="shared" ref="Q15:Q23" si="1">F15</f>
        <v>PASMO (Pan American Social Marketing Organization))</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1796</v>
      </c>
      <c r="G16" s="1317"/>
      <c r="H16" s="1318"/>
      <c r="I16" s="686"/>
      <c r="J16" s="671"/>
      <c r="K16" s="664" t="str">
        <f t="shared" si="0"/>
        <v>b. NGO (for example: service delivery, advocacy, Planned Parenthood affiliate, Marie Stopes affiliate, faith-based organizations, etc.)</v>
      </c>
      <c r="L16" s="663"/>
      <c r="M16" s="663"/>
      <c r="N16" s="663"/>
      <c r="O16" s="664"/>
      <c r="P16" s="663"/>
      <c r="Q16" s="664" t="str">
        <f t="shared" si="1"/>
        <v>PROFAMILIA (Asociación Pro-Bienestar de la Familia Nicaragüense - Nicaraguan Pro Family Wellbeing Association), PASMO, IXCHEN, PATH</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86"/>
      <c r="J17" s="671"/>
      <c r="K17" s="664" t="str">
        <f t="shared" si="0"/>
        <v>c. Commercial sector (for example: pharmacy associations, manufacturers, etc.)</v>
      </c>
      <c r="L17" s="663"/>
      <c r="M17" s="663"/>
      <c r="N17" s="663"/>
      <c r="O17" s="664"/>
      <c r="P17" s="663"/>
      <c r="Q17" s="664">
        <f t="shared" si="1"/>
        <v>0</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479</v>
      </c>
      <c r="G18" s="1317"/>
      <c r="H18" s="1318"/>
      <c r="I18" s="686"/>
      <c r="J18" s="671"/>
      <c r="K18" s="664" t="str">
        <f t="shared" si="0"/>
        <v>d. Donors</v>
      </c>
      <c r="L18" s="663"/>
      <c r="M18" s="663"/>
      <c r="N18" s="663"/>
      <c r="O18" s="664"/>
      <c r="P18" s="663"/>
      <c r="Q18" s="664" t="str">
        <f t="shared" si="1"/>
        <v>USAID</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86"/>
      <c r="J19" s="671"/>
      <c r="K19" s="664" t="str">
        <f t="shared" si="0"/>
        <v>e. UN agencies</v>
      </c>
      <c r="L19" s="663"/>
      <c r="M19" s="663"/>
      <c r="N19" s="663"/>
      <c r="O19" s="664"/>
      <c r="P19" s="663"/>
      <c r="Q19" s="664" t="str">
        <f t="shared" si="1"/>
        <v>UNFPA</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1049</v>
      </c>
      <c r="G20" s="1317"/>
      <c r="H20" s="1318"/>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General Directorate of Medical Supplies, General Directorate for the Extension of Quality of Care, Planning and Development Division</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403</v>
      </c>
      <c r="G21" s="1317"/>
      <c r="H21" s="1318"/>
      <c r="I21" s="686"/>
      <c r="J21" s="671"/>
      <c r="K21" s="664" t="str">
        <f t="shared" si="0"/>
        <v>g. Central Medical Store or Central Warehouse</v>
      </c>
      <c r="L21" s="663"/>
      <c r="M21" s="663"/>
      <c r="N21" s="663"/>
      <c r="O21" s="664"/>
      <c r="P21" s="663"/>
      <c r="Q21" s="664" t="str">
        <f t="shared" si="1"/>
        <v>Central Medical Store</v>
      </c>
      <c r="R21" s="663"/>
      <c r="S21" s="663"/>
      <c r="T21" s="673"/>
      <c r="U21" s="673"/>
      <c r="V21" s="673"/>
      <c r="W21" s="674"/>
      <c r="X21" s="674"/>
      <c r="Y21" s="691"/>
      <c r="Z21" s="692"/>
      <c r="AA21" s="676"/>
    </row>
    <row r="22" spans="1:134" s="244" customFormat="1">
      <c r="A22" s="291"/>
      <c r="B22" s="1177" t="s">
        <v>1476</v>
      </c>
      <c r="C22" s="1177"/>
      <c r="D22" s="988" t="s">
        <v>399</v>
      </c>
      <c r="E22" s="292" t="s">
        <v>1475</v>
      </c>
      <c r="F22" s="1316"/>
      <c r="G22" s="1317"/>
      <c r="H22" s="1318"/>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ht="30">
      <c r="A23" s="291"/>
      <c r="B23" s="1177" t="s">
        <v>1477</v>
      </c>
      <c r="C23" s="1177"/>
      <c r="D23" s="988" t="s">
        <v>395</v>
      </c>
      <c r="E23" s="292" t="s">
        <v>1475</v>
      </c>
      <c r="F23" s="1316" t="s">
        <v>1797</v>
      </c>
      <c r="G23" s="1317"/>
      <c r="H23" s="1318"/>
      <c r="I23" s="686"/>
      <c r="J23" s="671"/>
      <c r="K23" s="670" t="str">
        <f t="shared" si="0"/>
        <v>i. Other (for example: partners)</v>
      </c>
      <c r="L23" s="671"/>
      <c r="M23" s="671"/>
      <c r="N23" s="671"/>
      <c r="O23" s="670"/>
      <c r="P23" s="671"/>
      <c r="Q23" s="670" t="str">
        <f t="shared" si="1"/>
        <v>Health Care Improvement Project (HCI), FAMISALUD, USAID | DELIVER PROJECT, PREVENSIDA</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635</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02" t="s">
        <v>399</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45.75" thickBot="1">
      <c r="A26" s="1183" t="s">
        <v>1480</v>
      </c>
      <c r="B26" s="1184"/>
      <c r="C26" s="1185"/>
      <c r="D26" s="293" t="s">
        <v>395</v>
      </c>
      <c r="E26" s="294" t="s">
        <v>1481</v>
      </c>
      <c r="F26" s="295" t="s">
        <v>1051</v>
      </c>
      <c r="G26" s="296" t="s">
        <v>1482</v>
      </c>
      <c r="H26" s="372" t="s">
        <v>1052</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v>1500000</v>
      </c>
      <c r="H29" s="1194"/>
      <c r="I29" s="705"/>
      <c r="J29" s="670">
        <f>G29</f>
        <v>1500000</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445</v>
      </c>
      <c r="F30" s="301" t="s">
        <v>1488</v>
      </c>
      <c r="G30" s="1195" t="s">
        <v>1053</v>
      </c>
      <c r="H30" s="1196"/>
      <c r="I30" s="705"/>
      <c r="J30" s="670" t="str">
        <f>G30</f>
        <v>Commodity security committee (Ministry of Health, UNFPA, USAID, PASMO)</v>
      </c>
      <c r="K30" s="664"/>
      <c r="L30" s="663"/>
      <c r="M30" s="706" t="str">
        <f>E30</f>
        <v>01/12-12/12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83" t="s">
        <v>1491</v>
      </c>
      <c r="B33" s="1163"/>
      <c r="C33" s="1163"/>
      <c r="D33" s="1163"/>
      <c r="E33" s="1184"/>
      <c r="F33" s="1184"/>
      <c r="G33" s="1184"/>
      <c r="H33" s="1189"/>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11"/>
      <c r="B34" s="1187" t="s">
        <v>1492</v>
      </c>
      <c r="C34" s="1187"/>
      <c r="D34" s="1188"/>
      <c r="E34" s="365"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30">
      <c r="A35" s="291"/>
      <c r="B35" s="1187" t="s">
        <v>1497</v>
      </c>
      <c r="C35" s="1187"/>
      <c r="D35" s="1188"/>
      <c r="E35" s="307">
        <v>1100000</v>
      </c>
      <c r="F35" s="308" t="s">
        <v>445</v>
      </c>
      <c r="G35" s="309" t="s">
        <v>586</v>
      </c>
      <c r="H35" s="310"/>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v>400000</v>
      </c>
      <c r="F36" s="308" t="s">
        <v>445</v>
      </c>
      <c r="G36" s="309" t="s">
        <v>586</v>
      </c>
      <c r="H36" s="310"/>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f>E35+E36</f>
        <v>1500000</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395</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120">
      <c r="A41" s="303"/>
      <c r="B41" s="1163" t="s">
        <v>1507</v>
      </c>
      <c r="C41" s="1164"/>
      <c r="D41" s="1037" t="s">
        <v>395</v>
      </c>
      <c r="E41" s="307">
        <v>1100000</v>
      </c>
      <c r="F41" s="308" t="s">
        <v>445</v>
      </c>
      <c r="G41" s="317" t="s">
        <v>1055</v>
      </c>
      <c r="H41" s="331" t="s">
        <v>1798</v>
      </c>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1054</v>
      </c>
      <c r="E42" s="1166"/>
      <c r="F42" s="1166"/>
      <c r="G42" s="1166"/>
      <c r="H42" s="1167"/>
      <c r="I42" s="711"/>
      <c r="J42" s="704"/>
      <c r="K42" s="664" t="str">
        <f>C42</f>
        <v>i. Specify source(s) of internally generated funds spent (for example, from taxes)</v>
      </c>
      <c r="L42" s="663"/>
      <c r="M42" s="663"/>
      <c r="N42" s="663"/>
      <c r="O42" s="665" t="str">
        <f>D42</f>
        <v>Fiscal funds</v>
      </c>
      <c r="P42" s="663"/>
      <c r="Q42" s="663"/>
      <c r="R42" s="663"/>
      <c r="S42" s="663"/>
      <c r="T42" s="673"/>
      <c r="U42" s="673"/>
      <c r="V42" s="673"/>
      <c r="W42" s="674"/>
      <c r="X42" s="674"/>
      <c r="Y42" s="691"/>
      <c r="Z42" s="692"/>
      <c r="AA42" s="676"/>
    </row>
    <row r="43" spans="1:27" s="244" customFormat="1" ht="120">
      <c r="A43" s="303"/>
      <c r="B43" s="1163" t="s">
        <v>1509</v>
      </c>
      <c r="C43" s="1164"/>
      <c r="D43" s="1037" t="s">
        <v>395</v>
      </c>
      <c r="E43" s="307">
        <v>400000</v>
      </c>
      <c r="F43" s="308" t="s">
        <v>445</v>
      </c>
      <c r="G43" s="317" t="s">
        <v>1055</v>
      </c>
      <c r="H43" s="331" t="s">
        <v>1798</v>
      </c>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401</v>
      </c>
      <c r="E44" s="1166"/>
      <c r="F44" s="1166"/>
      <c r="G44" s="1166"/>
      <c r="H44" s="1167"/>
      <c r="I44" s="711"/>
      <c r="J44" s="704"/>
      <c r="K44" s="664" t="str">
        <f>C44</f>
        <v>i. Specify source(s) of other government funds spent (for example: basket funding or specific donor)</v>
      </c>
      <c r="L44" s="663"/>
      <c r="M44" s="663"/>
      <c r="N44" s="663"/>
      <c r="O44" s="665" t="str">
        <f>D44</f>
        <v>UNFPA</v>
      </c>
      <c r="P44" s="663"/>
      <c r="Q44" s="663"/>
      <c r="R44" s="663"/>
      <c r="S44" s="663"/>
      <c r="T44" s="673"/>
      <c r="U44" s="673"/>
      <c r="V44" s="673"/>
      <c r="W44" s="674"/>
      <c r="X44" s="674"/>
      <c r="Y44" s="691"/>
      <c r="Z44" s="692"/>
      <c r="AA44" s="676"/>
    </row>
    <row r="45" spans="1:27" s="244" customFormat="1" ht="45">
      <c r="A45" s="303"/>
      <c r="B45" s="1163" t="s">
        <v>1511</v>
      </c>
      <c r="C45" s="1164"/>
      <c r="D45" s="320"/>
      <c r="E45" s="321">
        <f>E41+E43</f>
        <v>1500000</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c r="A49" s="303"/>
      <c r="B49" s="1163" t="s">
        <v>1519</v>
      </c>
      <c r="C49" s="1164"/>
      <c r="D49" s="1037" t="s">
        <v>399</v>
      </c>
      <c r="E49" s="307">
        <v>0</v>
      </c>
      <c r="F49" s="316" t="s">
        <v>445</v>
      </c>
      <c r="G49" s="329"/>
      <c r="H49" s="330"/>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406</v>
      </c>
      <c r="E50" s="1209"/>
      <c r="F50" s="1209"/>
      <c r="G50" s="1209"/>
      <c r="H50" s="1210"/>
      <c r="I50" s="260"/>
      <c r="J50" s="704"/>
      <c r="K50" s="664" t="str">
        <f>C50</f>
        <v xml:space="preserve">i. Specify source(s) of in-kind donations </v>
      </c>
      <c r="L50" s="663"/>
      <c r="M50" s="663"/>
      <c r="N50" s="663"/>
      <c r="O50" s="665" t="str">
        <f>D50</f>
        <v>Not applicable</v>
      </c>
      <c r="P50" s="663"/>
      <c r="Q50" s="663"/>
      <c r="R50" s="663"/>
      <c r="S50" s="663"/>
      <c r="T50" s="673"/>
      <c r="U50" s="673"/>
      <c r="V50" s="673"/>
      <c r="W50" s="674"/>
      <c r="X50" s="674"/>
      <c r="Y50" s="691"/>
      <c r="Z50" s="692"/>
      <c r="AA50" s="676"/>
    </row>
    <row r="51" spans="1:27" s="244" customFormat="1" ht="135">
      <c r="A51" s="303"/>
      <c r="B51" s="1163" t="s">
        <v>1521</v>
      </c>
      <c r="C51" s="1164"/>
      <c r="D51" s="1037" t="s">
        <v>395</v>
      </c>
      <c r="E51" s="307">
        <v>45000</v>
      </c>
      <c r="F51" s="316" t="s">
        <v>445</v>
      </c>
      <c r="G51" s="329" t="s">
        <v>1057</v>
      </c>
      <c r="H51" s="330" t="s">
        <v>1058</v>
      </c>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316" t="s">
        <v>445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45000</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0.970873786407767</v>
      </c>
      <c r="G56" s="1202" t="s">
        <v>1526</v>
      </c>
      <c r="H56" s="1203"/>
      <c r="I56" s="705"/>
      <c r="J56" s="714" t="str">
        <f>G56</f>
        <v xml:space="preserve">Comments:
</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f>E41/E45</f>
        <v>0.73333333333333328</v>
      </c>
      <c r="G57" s="1202" t="s">
        <v>1526</v>
      </c>
      <c r="H57" s="1203"/>
      <c r="I57" s="705"/>
      <c r="J57" s="714" t="str">
        <f>G57</f>
        <v xml:space="preserve">Comments: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f>(E45+E53)/G29</f>
        <v>1.03</v>
      </c>
      <c r="G58" s="1202" t="s">
        <v>1529</v>
      </c>
      <c r="H58" s="1203"/>
      <c r="I58" s="705"/>
      <c r="J58" s="714" t="str">
        <f>G58</f>
        <v xml:space="preserve">Comments: </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c r="G59" s="1202" t="s">
        <v>1526</v>
      </c>
      <c r="H59" s="1203"/>
      <c r="I59" s="705"/>
      <c r="J59" s="714" t="str">
        <f>G59</f>
        <v xml:space="preserve">Comments:
</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491</v>
      </c>
      <c r="G61" s="1224"/>
      <c r="H61" s="1225"/>
      <c r="I61" s="715"/>
      <c r="J61" s="704"/>
      <c r="K61" s="664"/>
      <c r="L61" s="663"/>
      <c r="M61" s="663"/>
      <c r="N61" s="663"/>
      <c r="O61" s="663"/>
      <c r="P61" s="663"/>
      <c r="Q61" s="664" t="str">
        <f>F61</f>
        <v>The government (e.g., Central Medical Stores, MOH logistics unit, MOH procurement unit)</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1059</v>
      </c>
      <c r="G62" s="1171"/>
      <c r="H62" s="1172"/>
      <c r="I62" s="705"/>
      <c r="J62" s="704"/>
      <c r="K62" s="664"/>
      <c r="L62" s="663"/>
      <c r="M62" s="716">
        <f>E62</f>
        <v>0</v>
      </c>
      <c r="N62" s="663"/>
      <c r="O62" s="663"/>
      <c r="P62" s="663"/>
      <c r="Q62" s="664" t="str">
        <f>F62</f>
        <v>Ministry of Health Procurement Unit</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399</v>
      </c>
      <c r="G63" s="1224"/>
      <c r="H63" s="1225"/>
      <c r="I63" s="705"/>
      <c r="J63" s="704"/>
      <c r="K63" s="664"/>
      <c r="L63" s="663"/>
      <c r="M63" s="663"/>
      <c r="N63" s="663"/>
      <c r="O63" s="663"/>
      <c r="P63" s="663"/>
      <c r="Q63" s="664" t="str">
        <f>F63</f>
        <v>No</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336" t="s">
        <v>395</v>
      </c>
      <c r="E68" s="1336"/>
      <c r="F68" s="999" t="s">
        <v>395</v>
      </c>
      <c r="G68" s="999" t="s">
        <v>395</v>
      </c>
      <c r="H68" s="228"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336" t="s">
        <v>395</v>
      </c>
      <c r="E69" s="1336"/>
      <c r="F69" s="999" t="s">
        <v>399</v>
      </c>
      <c r="G69" s="999" t="s">
        <v>399</v>
      </c>
      <c r="H69" s="228" t="s">
        <v>399</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336" t="s">
        <v>395</v>
      </c>
      <c r="E70" s="1336"/>
      <c r="F70" s="999" t="s">
        <v>395</v>
      </c>
      <c r="G70" s="999" t="s">
        <v>395</v>
      </c>
      <c r="H70" s="228"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336" t="s">
        <v>395</v>
      </c>
      <c r="E71" s="1336"/>
      <c r="F71" s="999" t="s">
        <v>399</v>
      </c>
      <c r="G71" s="999" t="s">
        <v>395</v>
      </c>
      <c r="H71" s="228" t="s">
        <v>395</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336" t="s">
        <v>395</v>
      </c>
      <c r="E72" s="1336"/>
      <c r="F72" s="999" t="s">
        <v>395</v>
      </c>
      <c r="G72" s="999" t="s">
        <v>395</v>
      </c>
      <c r="H72" s="228" t="s">
        <v>395</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336" t="s">
        <v>395</v>
      </c>
      <c r="E73" s="1336"/>
      <c r="F73" s="999" t="s">
        <v>395</v>
      </c>
      <c r="G73" s="999" t="s">
        <v>395</v>
      </c>
      <c r="H73" s="228"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336" t="s">
        <v>399</v>
      </c>
      <c r="E74" s="1336"/>
      <c r="F74" s="999" t="s">
        <v>399</v>
      </c>
      <c r="G74" s="999" t="s">
        <v>399</v>
      </c>
      <c r="H74" s="228" t="s">
        <v>399</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336" t="s">
        <v>395</v>
      </c>
      <c r="E75" s="1336"/>
      <c r="F75" s="999" t="s">
        <v>399</v>
      </c>
      <c r="G75" s="999" t="s">
        <v>395</v>
      </c>
      <c r="H75" s="228" t="s">
        <v>399</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336" t="s">
        <v>395</v>
      </c>
      <c r="E76" s="1336"/>
      <c r="F76" s="999" t="s">
        <v>395</v>
      </c>
      <c r="G76" s="999" t="s">
        <v>395</v>
      </c>
      <c r="H76" s="228" t="s">
        <v>395</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336" t="s">
        <v>395</v>
      </c>
      <c r="E77" s="1336"/>
      <c r="F77" s="999" t="s">
        <v>395</v>
      </c>
      <c r="G77" s="999" t="s">
        <v>395</v>
      </c>
      <c r="H77" s="228" t="s">
        <v>395</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336" t="s">
        <v>399</v>
      </c>
      <c r="E78" s="1336"/>
      <c r="F78" s="999" t="s">
        <v>395</v>
      </c>
      <c r="G78" s="999" t="s">
        <v>399</v>
      </c>
      <c r="H78" s="228"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228"/>
      <c r="E79" s="1228"/>
      <c r="F79" s="995"/>
      <c r="G79" s="995"/>
      <c r="H79" s="524"/>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60.75" thickBot="1">
      <c r="A80" s="1183" t="s">
        <v>1553</v>
      </c>
      <c r="B80" s="1184"/>
      <c r="C80" s="1185"/>
      <c r="D80" s="1236" t="s">
        <v>1060</v>
      </c>
      <c r="E80" s="1237"/>
      <c r="F80" s="1237"/>
      <c r="G80" s="1237"/>
      <c r="H80" s="1238"/>
      <c r="I80" s="686"/>
      <c r="J80" s="704"/>
      <c r="K80" s="664" t="str">
        <f>A80</f>
        <v>C2. Please note any comments about the commodities offered.</v>
      </c>
      <c r="L80" s="663"/>
      <c r="M80" s="663"/>
      <c r="N80" s="663"/>
      <c r="O80" s="664" t="str">
        <f>D80</f>
        <v>Regarding the commercialization of the progestin-only pill (POP) contraceptive: we called 3 pharmacies (MEDCO, FARMEX, and FARMAVALUE). FARMAVALUE sells one presentation of POPs called MICROTAB 28. The others do not sell POPs. Social marketing does not sell POPs either.</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299"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45.75" thickBot="1">
      <c r="A85" s="1244"/>
      <c r="B85" s="349" t="s">
        <v>1561</v>
      </c>
      <c r="C85" s="1017" t="s">
        <v>1799</v>
      </c>
      <c r="D85" s="1473" t="s">
        <v>1062</v>
      </c>
      <c r="E85" s="1474"/>
      <c r="F85" s="987" t="s">
        <v>395</v>
      </c>
      <c r="G85" s="1269" t="s">
        <v>395</v>
      </c>
      <c r="H85" s="1475"/>
      <c r="I85" s="726"/>
      <c r="J85" s="714" t="str">
        <f>G85</f>
        <v>Yes</v>
      </c>
      <c r="K85" s="664" t="str">
        <f>B85</f>
        <v>a</v>
      </c>
      <c r="L85" s="663"/>
      <c r="M85" s="693">
        <f>E85</f>
        <v>0</v>
      </c>
      <c r="N85" s="663"/>
      <c r="O85" s="663"/>
      <c r="P85" s="663"/>
      <c r="Q85" s="663"/>
      <c r="R85" s="664"/>
      <c r="S85" s="664" t="str">
        <f>D85</f>
        <v>2009-2012</v>
      </c>
      <c r="T85" s="673"/>
      <c r="U85" s="673"/>
      <c r="V85" s="673"/>
      <c r="W85" s="674"/>
      <c r="X85" s="674"/>
      <c r="Y85" s="691"/>
      <c r="Z85" s="692"/>
      <c r="AA85" s="676"/>
    </row>
    <row r="86" spans="1:28" s="244" customFormat="1" ht="28.5" customHeight="1">
      <c r="A86" s="1180" t="s">
        <v>193</v>
      </c>
      <c r="B86" s="1181"/>
      <c r="C86" s="1181"/>
      <c r="D86" s="1181"/>
      <c r="E86" s="1181"/>
      <c r="F86" s="1670" t="s">
        <v>395</v>
      </c>
      <c r="G86" s="1671"/>
      <c r="H86" s="1672"/>
      <c r="I86" s="726"/>
      <c r="J86" s="714"/>
      <c r="K86" s="664"/>
      <c r="L86" s="663"/>
      <c r="M86" s="663"/>
      <c r="N86" s="663"/>
      <c r="O86" s="663"/>
      <c r="P86" s="663"/>
      <c r="Q86" s="665" t="str">
        <f>F86</f>
        <v>Yes</v>
      </c>
      <c r="R86" s="664" t="str">
        <f>A86</f>
        <v>D2. Are any family planning commodities subject to duties, import taxes, or other fees?</v>
      </c>
      <c r="S86" s="663"/>
      <c r="T86" s="673"/>
      <c r="U86" s="673"/>
      <c r="V86" s="673"/>
      <c r="W86" s="674"/>
      <c r="X86" s="674"/>
      <c r="Y86" s="691"/>
      <c r="Z86" s="692"/>
      <c r="AA86" s="676"/>
    </row>
    <row r="87" spans="1:28" s="244" customFormat="1" ht="45">
      <c r="A87" s="291"/>
      <c r="B87" s="1163" t="s">
        <v>1562</v>
      </c>
      <c r="C87" s="1163"/>
      <c r="D87" s="1164"/>
      <c r="E87" s="1262" t="s">
        <v>1063</v>
      </c>
      <c r="F87" s="1332"/>
      <c r="G87" s="1332"/>
      <c r="H87" s="1263"/>
      <c r="I87" s="726"/>
      <c r="J87" s="714"/>
      <c r="K87" s="664"/>
      <c r="L87" s="663"/>
      <c r="M87" s="693"/>
      <c r="N87" s="693" t="str">
        <f>E87</f>
        <v>Commercial sector and social marketing for taxes on condoms. For condoms, have to pay import taxes since they are classified as periodic replacement medical supplies.</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262" t="s">
        <v>405</v>
      </c>
      <c r="F88" s="1332"/>
      <c r="G88" s="1332"/>
      <c r="H88" s="1263"/>
      <c r="I88" s="726"/>
      <c r="J88" s="714"/>
      <c r="K88" s="664"/>
      <c r="L88" s="663"/>
      <c r="M88" s="693"/>
      <c r="N88" s="693" t="str">
        <f>E88</f>
        <v>Don't know</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227" t="s">
        <v>395</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c r="A90" s="291"/>
      <c r="B90" s="1163" t="s">
        <v>1565</v>
      </c>
      <c r="C90" s="1163"/>
      <c r="D90" s="1165" t="s">
        <v>1064</v>
      </c>
      <c r="E90" s="1166"/>
      <c r="F90" s="1166"/>
      <c r="G90" s="1166"/>
      <c r="H90" s="1167"/>
      <c r="I90" s="726"/>
      <c r="J90" s="714"/>
      <c r="K90" s="664" t="str">
        <f>B90</f>
        <v>a. If yes, describe the policies.</v>
      </c>
      <c r="L90" s="663"/>
      <c r="M90" s="663"/>
      <c r="N90" s="728"/>
      <c r="O90" s="665" t="str">
        <f>D90</f>
        <v xml:space="preserve">Only importation duties for condoms </v>
      </c>
      <c r="P90" s="664"/>
      <c r="Q90" s="663"/>
      <c r="R90" s="663"/>
      <c r="S90" s="663"/>
      <c r="T90" s="673"/>
      <c r="U90" s="673"/>
      <c r="V90" s="673"/>
      <c r="W90" s="674"/>
      <c r="X90" s="674"/>
      <c r="Y90" s="691"/>
      <c r="Z90" s="692"/>
      <c r="AA90" s="676"/>
    </row>
    <row r="91" spans="1:28" s="244" customFormat="1" ht="30" customHeight="1">
      <c r="A91" s="1179" t="s">
        <v>1566</v>
      </c>
      <c r="B91" s="1163"/>
      <c r="C91" s="1163"/>
      <c r="D91" s="1163"/>
      <c r="E91" s="1163"/>
      <c r="F91" s="1163"/>
      <c r="G91" s="1164"/>
      <c r="H91" s="227" t="s">
        <v>395</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ht="60">
      <c r="A92" s="291"/>
      <c r="B92" s="1163" t="s">
        <v>1565</v>
      </c>
      <c r="C92" s="1163"/>
      <c r="D92" s="1262" t="s">
        <v>1800</v>
      </c>
      <c r="E92" s="1332"/>
      <c r="F92" s="1332"/>
      <c r="G92" s="1332"/>
      <c r="H92" s="1263"/>
      <c r="I92" s="726"/>
      <c r="J92" s="714"/>
      <c r="K92" s="664" t="str">
        <f>B92</f>
        <v>a. If yes, describe the policies.</v>
      </c>
      <c r="L92" s="663"/>
      <c r="M92" s="663"/>
      <c r="N92" s="728"/>
      <c r="O92" s="665" t="str">
        <f>D92</f>
        <v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414</v>
      </c>
      <c r="E95" s="1260"/>
      <c r="F95" s="1261"/>
      <c r="G95" s="1262" t="s">
        <v>415</v>
      </c>
      <c r="H95" s="1263"/>
      <c r="I95" s="733"/>
      <c r="J95" s="714" t="str">
        <f t="shared" si="3"/>
        <v>Doctor</v>
      </c>
      <c r="K95" s="664"/>
      <c r="L95" s="663"/>
      <c r="M95" s="693"/>
      <c r="N95" s="663"/>
      <c r="O95" s="664"/>
      <c r="P95" s="664"/>
      <c r="Q95" s="663"/>
      <c r="R95" s="663"/>
      <c r="S95" s="663"/>
      <c r="T95" s="731" t="str">
        <f>D95</f>
        <v>Community health worker</v>
      </c>
      <c r="U95" s="732"/>
      <c r="V95" s="673"/>
      <c r="W95" s="674"/>
      <c r="X95" s="674"/>
      <c r="Y95" s="691"/>
      <c r="Z95" s="692"/>
      <c r="AA95" s="676"/>
    </row>
    <row r="96" spans="1:28" s="244" customFormat="1" ht="15" customHeight="1">
      <c r="A96" s="263"/>
      <c r="B96" s="221" t="s">
        <v>1572</v>
      </c>
      <c r="C96" s="218" t="s">
        <v>1573</v>
      </c>
      <c r="D96" s="1259" t="s">
        <v>414</v>
      </c>
      <c r="E96" s="1260"/>
      <c r="F96" s="1261"/>
      <c r="G96" s="1262" t="s">
        <v>415</v>
      </c>
      <c r="H96" s="1263"/>
      <c r="I96" s="733"/>
      <c r="J96" s="714" t="str">
        <f t="shared" si="3"/>
        <v>Doctor</v>
      </c>
      <c r="K96" s="664"/>
      <c r="L96" s="663"/>
      <c r="M96" s="693"/>
      <c r="N96" s="663"/>
      <c r="O96" s="664"/>
      <c r="P96" s="664"/>
      <c r="Q96" s="663"/>
      <c r="R96" s="663"/>
      <c r="S96" s="663"/>
      <c r="T96" s="731" t="str">
        <f t="shared" ref="T96:T102" si="4">D96</f>
        <v>Community health worker</v>
      </c>
      <c r="U96" s="732"/>
      <c r="V96" s="673"/>
      <c r="W96" s="674"/>
      <c r="X96" s="674"/>
      <c r="Y96" s="691"/>
      <c r="Z96" s="692"/>
      <c r="AA96" s="676"/>
    </row>
    <row r="97" spans="1:27" s="244" customFormat="1" ht="15" customHeight="1">
      <c r="A97" s="263"/>
      <c r="B97" s="221" t="s">
        <v>1574</v>
      </c>
      <c r="C97" s="218" t="s">
        <v>1575</v>
      </c>
      <c r="D97" s="1259" t="s">
        <v>406</v>
      </c>
      <c r="E97" s="1260"/>
      <c r="F97" s="1261"/>
      <c r="G97" s="1262" t="s">
        <v>415</v>
      </c>
      <c r="H97" s="1263"/>
      <c r="I97" s="733"/>
      <c r="J97" s="714" t="str">
        <f t="shared" si="3"/>
        <v>Doctor</v>
      </c>
      <c r="K97" s="664"/>
      <c r="L97" s="663"/>
      <c r="M97" s="693"/>
      <c r="N97" s="663"/>
      <c r="O97" s="664"/>
      <c r="P97" s="664"/>
      <c r="Q97" s="663"/>
      <c r="R97" s="663"/>
      <c r="S97" s="663"/>
      <c r="T97" s="731" t="str">
        <f t="shared" si="4"/>
        <v>Not applicable</v>
      </c>
      <c r="U97" s="732"/>
      <c r="V97" s="673"/>
      <c r="W97" s="674"/>
      <c r="X97" s="674"/>
      <c r="Y97" s="691"/>
      <c r="Z97" s="692"/>
      <c r="AA97" s="676"/>
    </row>
    <row r="98" spans="1:27" s="244" customFormat="1" ht="15" customHeight="1">
      <c r="A98" s="263"/>
      <c r="B98" s="220" t="s">
        <v>1576</v>
      </c>
      <c r="C98" s="218" t="s">
        <v>1577</v>
      </c>
      <c r="D98" s="1259" t="s">
        <v>453</v>
      </c>
      <c r="E98" s="1260"/>
      <c r="F98" s="1261"/>
      <c r="G98" s="1262" t="s">
        <v>415</v>
      </c>
      <c r="H98" s="1263"/>
      <c r="I98" s="733"/>
      <c r="J98" s="714" t="str">
        <f t="shared" si="3"/>
        <v>Doctor</v>
      </c>
      <c r="K98" s="664"/>
      <c r="L98" s="663"/>
      <c r="M98" s="693"/>
      <c r="N98" s="663"/>
      <c r="O98" s="664"/>
      <c r="P98" s="664"/>
      <c r="Q98" s="663"/>
      <c r="R98" s="663"/>
      <c r="S98" s="663"/>
      <c r="T98" s="731" t="str">
        <f t="shared" si="4"/>
        <v>Auxiliary 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415</v>
      </c>
      <c r="H99" s="1263"/>
      <c r="I99" s="733"/>
      <c r="J99" s="714" t="str">
        <f t="shared" si="3"/>
        <v>Doctor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406</v>
      </c>
      <c r="E100" s="1260"/>
      <c r="F100" s="1261"/>
      <c r="G100" s="1262" t="s">
        <v>415</v>
      </c>
      <c r="H100" s="1263"/>
      <c r="I100" s="733"/>
      <c r="J100" s="714" t="str">
        <f t="shared" si="3"/>
        <v>Doctor</v>
      </c>
      <c r="K100" s="664"/>
      <c r="L100" s="663"/>
      <c r="M100" s="693"/>
      <c r="N100" s="663"/>
      <c r="O100" s="664"/>
      <c r="P100" s="664"/>
      <c r="Q100" s="663"/>
      <c r="R100" s="663"/>
      <c r="S100" s="663"/>
      <c r="T100" s="731" t="str">
        <f t="shared" si="4"/>
        <v>Not applicable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414</v>
      </c>
      <c r="E102" s="1270"/>
      <c r="F102" s="1271"/>
      <c r="G102" s="1272" t="s">
        <v>406</v>
      </c>
      <c r="H102" s="1273"/>
      <c r="I102" s="733"/>
      <c r="J102" s="714" t="str">
        <f t="shared" si="3"/>
        <v>Not applicable</v>
      </c>
      <c r="K102" s="664"/>
      <c r="L102" s="663"/>
      <c r="M102" s="693"/>
      <c r="N102" s="663"/>
      <c r="O102" s="664"/>
      <c r="P102" s="664"/>
      <c r="Q102" s="663"/>
      <c r="R102" s="663"/>
      <c r="S102" s="663"/>
      <c r="T102" s="731" t="str">
        <f t="shared" si="4"/>
        <v>Community health worker</v>
      </c>
      <c r="U102" s="732"/>
      <c r="V102" s="673"/>
      <c r="W102" s="674"/>
      <c r="X102" s="674"/>
      <c r="Y102" s="691"/>
      <c r="Z102" s="692"/>
      <c r="AA102" s="676"/>
    </row>
    <row r="103" spans="1:27" s="244" customFormat="1" ht="75">
      <c r="A103" s="1757" t="s">
        <v>1586</v>
      </c>
      <c r="B103" s="1749"/>
      <c r="C103" s="1750"/>
      <c r="D103" s="1758" t="s">
        <v>1066</v>
      </c>
      <c r="E103" s="1759"/>
      <c r="F103" s="1759"/>
      <c r="G103" s="1759"/>
      <c r="H103" s="1760"/>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t="str">
        <f>D103</f>
        <v>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229"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229"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15.75" thickBot="1">
      <c r="A108" s="355"/>
      <c r="B108" s="1265" t="s">
        <v>1592</v>
      </c>
      <c r="C108" s="1265"/>
      <c r="D108" s="264" t="s">
        <v>399</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59" t="s">
        <v>399</v>
      </c>
      <c r="H111" s="1331"/>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59" t="s">
        <v>399</v>
      </c>
      <c r="H112" s="1331"/>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59" t="s">
        <v>406</v>
      </c>
      <c r="H113" s="1331"/>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165" t="s">
        <v>406</v>
      </c>
      <c r="E114" s="1166"/>
      <c r="F114" s="1166"/>
      <c r="G114" s="1166"/>
      <c r="H114" s="1167"/>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59" t="s">
        <v>395</v>
      </c>
      <c r="H116" s="1331"/>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59" t="s">
        <v>395</v>
      </c>
      <c r="H117" s="1331"/>
      <c r="I117" s="688"/>
      <c r="J117" s="714" t="str">
        <f t="shared" si="5"/>
        <v>Yes</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59" t="s">
        <v>395</v>
      </c>
      <c r="H118" s="1331"/>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59" t="s">
        <v>399</v>
      </c>
      <c r="H119" s="1331"/>
      <c r="I119" s="688"/>
      <c r="J119" s="714" t="str">
        <f t="shared" si="5"/>
        <v>No</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59" t="s">
        <v>395</v>
      </c>
      <c r="H120" s="1331"/>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59" t="s">
        <v>395</v>
      </c>
      <c r="H121" s="1331"/>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59" t="s">
        <v>399</v>
      </c>
      <c r="H122" s="1331"/>
      <c r="I122" s="688"/>
      <c r="J122" s="714" t="str">
        <f t="shared" si="5"/>
        <v>No</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59" t="s">
        <v>399</v>
      </c>
      <c r="H123" s="1331"/>
      <c r="I123" s="688"/>
      <c r="J123" s="714" t="str">
        <f t="shared" si="5"/>
        <v>No</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59" t="s">
        <v>395</v>
      </c>
      <c r="H124" s="1331"/>
      <c r="I124" s="688"/>
      <c r="J124" s="714" t="str">
        <f>G124</f>
        <v>Yes</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59" t="s">
        <v>399</v>
      </c>
      <c r="H125" s="1331"/>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322" t="s">
        <v>406</v>
      </c>
      <c r="G126" s="1323"/>
      <c r="H126" s="1324"/>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485">
        <v>2011</v>
      </c>
      <c r="G127" s="1326"/>
      <c r="H127" s="1327"/>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1801</v>
      </c>
      <c r="E128" s="1317"/>
      <c r="F128" s="1317"/>
      <c r="G128" s="1317"/>
      <c r="H128" s="1318"/>
      <c r="I128" s="688"/>
      <c r="J128" s="741"/>
      <c r="K128" s="664" t="str">
        <f>A128</f>
        <v xml:space="preserve">D11. Name of the list(s)
</v>
      </c>
      <c r="L128" s="664"/>
      <c r="M128" s="663"/>
      <c r="N128" s="663"/>
      <c r="O128" s="664" t="str">
        <f>D128</f>
        <v>Lista Basica de Medicamentos Esenciales (Basic List of Essential Medicines)</v>
      </c>
      <c r="P128" s="663"/>
      <c r="Q128" s="742"/>
      <c r="R128" s="663"/>
      <c r="S128" s="679"/>
      <c r="T128" s="680"/>
      <c r="U128" s="680"/>
      <c r="V128" s="680"/>
      <c r="W128" s="681"/>
      <c r="X128" s="681"/>
      <c r="Y128" s="742"/>
      <c r="Z128" s="743"/>
      <c r="AA128" s="676"/>
    </row>
    <row r="129" spans="1:27" s="265" customFormat="1" ht="45">
      <c r="A129" s="1179" t="s">
        <v>1637</v>
      </c>
      <c r="B129" s="1163"/>
      <c r="C129" s="1164"/>
      <c r="D129" s="1170" t="s">
        <v>1068</v>
      </c>
      <c r="E129" s="1171"/>
      <c r="F129" s="1171"/>
      <c r="G129" s="1171"/>
      <c r="H129" s="1172"/>
      <c r="I129" s="688"/>
      <c r="J129" s="741"/>
      <c r="K129" s="664" t="str">
        <f>A129</f>
        <v xml:space="preserve">D12. Notes about the list(s)
</v>
      </c>
      <c r="L129" s="664"/>
      <c r="M129" s="663"/>
      <c r="N129" s="663"/>
      <c r="O129" s="664" t="str">
        <f>D129</f>
        <v xml:space="preserve">It is updated every two years, with support from a pharmacotherapeutic committee of specialists that includes the private and public sector and universities. </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v>2009</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399</v>
      </c>
      <c r="H132" s="1225"/>
      <c r="I132" s="688"/>
      <c r="J132" s="714" t="str">
        <f>G132</f>
        <v>No</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399</v>
      </c>
      <c r="H133" s="1225"/>
      <c r="I133" s="688"/>
      <c r="J133" s="714" t="str">
        <f>G133</f>
        <v>No</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399</v>
      </c>
      <c r="H134" s="1225"/>
      <c r="I134" s="688"/>
      <c r="J134" s="714" t="str">
        <f>G134</f>
        <v>No</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399</v>
      </c>
      <c r="H135" s="1225"/>
      <c r="I135" s="688"/>
      <c r="J135" s="714" t="str">
        <f>G135</f>
        <v>No</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15.75" customHeight="1" thickBot="1">
      <c r="A136" s="291" t="s">
        <v>1617</v>
      </c>
      <c r="B136" s="1163" t="s">
        <v>1618</v>
      </c>
      <c r="C136" s="1164"/>
      <c r="D136" s="1236"/>
      <c r="E136" s="1237"/>
      <c r="F136" s="1237"/>
      <c r="G136" s="1237"/>
      <c r="H136" s="1238"/>
      <c r="I136" s="688"/>
      <c r="J136" s="741"/>
      <c r="K136" s="664" t="str">
        <f>B136</f>
        <v>f. Notes about the Poverty Reduction Strategy Paper</v>
      </c>
      <c r="L136" s="664"/>
      <c r="M136" s="663"/>
      <c r="N136" s="663"/>
      <c r="O136" s="664">
        <f>D136</f>
        <v>0</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405</v>
      </c>
      <c r="H138" s="1302"/>
      <c r="I138" s="686"/>
      <c r="J138" s="714" t="str">
        <f>G138</f>
        <v>Don't know</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399</v>
      </c>
      <c r="H140" s="1225"/>
      <c r="I140" s="686"/>
      <c r="J140" s="714" t="str">
        <f t="shared" ref="J140:J148" si="7">G140</f>
        <v>No</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406</v>
      </c>
      <c r="H141" s="1225"/>
      <c r="I141" s="686"/>
      <c r="J141" s="714" t="str">
        <f t="shared" si="7"/>
        <v>Not applicable</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399</v>
      </c>
      <c r="H142" s="1225"/>
      <c r="I142" s="686"/>
      <c r="J142" s="714" t="str">
        <f t="shared" si="7"/>
        <v>No</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406</v>
      </c>
      <c r="H143" s="1225"/>
      <c r="I143" s="686"/>
      <c r="J143" s="714" t="str">
        <f t="shared" si="7"/>
        <v>Not applicable</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406</v>
      </c>
      <c r="H146" s="1225"/>
      <c r="I146" s="686"/>
      <c r="J146" s="714" t="str">
        <f t="shared" si="7"/>
        <v>Not applicable</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406</v>
      </c>
      <c r="H147" s="1225"/>
      <c r="I147" s="686"/>
      <c r="J147" s="714" t="str">
        <f t="shared" si="7"/>
        <v>Not applicable</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405</v>
      </c>
      <c r="H148" s="1225"/>
      <c r="I148" s="686"/>
      <c r="J148" s="714" t="str">
        <f t="shared" si="7"/>
        <v>Don't know</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170" t="s">
        <v>445</v>
      </c>
      <c r="G149" s="1171"/>
      <c r="H149" s="1172"/>
      <c r="I149" s="686"/>
      <c r="J149" s="714"/>
      <c r="K149" s="664"/>
      <c r="L149" s="663"/>
      <c r="M149" s="664"/>
      <c r="N149" s="663"/>
      <c r="O149" s="663"/>
      <c r="P149" s="663"/>
      <c r="Q149" s="664" t="str">
        <f>F149</f>
        <v>01/12-12/12</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1802</v>
      </c>
      <c r="G150" s="1171"/>
      <c r="H150" s="1172"/>
      <c r="I150" s="686"/>
      <c r="J150" s="714"/>
      <c r="K150" s="664"/>
      <c r="L150" s="664"/>
      <c r="M150" s="663"/>
      <c r="N150" s="663"/>
      <c r="O150" s="663"/>
      <c r="P150" s="663"/>
      <c r="Q150" s="664" t="str">
        <f>F150</f>
        <v>PASIGLIM (automated logistics management information system), Ministry of Health</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399</v>
      </c>
      <c r="H152" s="1312"/>
      <c r="I152" s="686"/>
      <c r="J152" s="714" t="str">
        <f>G152</f>
        <v>No</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23" t="s">
        <v>399</v>
      </c>
      <c r="H153" s="1225"/>
      <c r="I153" s="686"/>
      <c r="J153" s="670" t="str">
        <f>G153</f>
        <v>No</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120.75" thickBot="1">
      <c r="A154" s="1303" t="s">
        <v>1641</v>
      </c>
      <c r="B154" s="1304"/>
      <c r="C154" s="1305"/>
      <c r="D154" s="1306" t="s">
        <v>1803</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3">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A24:G24"/>
    <mergeCell ref="A25:G25"/>
    <mergeCell ref="A26:C26"/>
    <mergeCell ref="A27:G27"/>
    <mergeCell ref="B20:C20"/>
    <mergeCell ref="F20:H20"/>
    <mergeCell ref="B21:C21"/>
    <mergeCell ref="F21:H21"/>
    <mergeCell ref="B22:C22"/>
    <mergeCell ref="F22:H22"/>
    <mergeCell ref="B19:C19"/>
    <mergeCell ref="F19:H19"/>
    <mergeCell ref="A14:C14"/>
    <mergeCell ref="D14:H14"/>
    <mergeCell ref="B15:C15"/>
    <mergeCell ref="F15:H15"/>
    <mergeCell ref="B16:C16"/>
    <mergeCell ref="F16:H16"/>
    <mergeCell ref="B23:C23"/>
    <mergeCell ref="F23:H23"/>
    <mergeCell ref="A12:G12"/>
    <mergeCell ref="B13:C13"/>
    <mergeCell ref="D13:H13"/>
    <mergeCell ref="A8:C8"/>
    <mergeCell ref="D8:E8"/>
    <mergeCell ref="G8:H8"/>
    <mergeCell ref="B17:C17"/>
    <mergeCell ref="F17:H17"/>
    <mergeCell ref="B18:C18"/>
    <mergeCell ref="F18:H18"/>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2000-000000000000}">
      <formula1>$W$1:$W$3</formula1>
    </dataValidation>
    <dataValidation type="list" allowBlank="1" showInputMessage="1" showErrorMessage="1" errorTitle="Choose from dropdown" error="Please choose from the dropdown list." prompt="Please select from the dropdown list." sqref="H12 H82" xr:uid="{00000000-0002-0000-2000-000001000000}">
      <formula1>$W$1:$W$3</formula1>
    </dataValidation>
    <dataValidation type="list" allowBlank="1" showInputMessage="1" showErrorMessage="1" error="Please choose from the dropdown list." sqref="H24" xr:uid="{00000000-0002-0000-2000-000002000000}">
      <formula1>$O$1:$O$6</formula1>
    </dataValidation>
    <dataValidation type="list" allowBlank="1" showErrorMessage="1" error="Please choose from the dropdown list." sqref="H38" xr:uid="{00000000-0002-0000-20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000-000004000000}">
      <formula1>$W$1:$W$4</formula1>
    </dataValidation>
    <dataValidation type="list" allowBlank="1" showInputMessage="1" showErrorMessage="1" errorTitle="Choose from dropdown" error="Please choose from the dropdown list." prompt="Please select from the dropdown list." sqref="G138 D15 D68" xr:uid="{00000000-0002-0000-2000-000005000000}">
      <formula1>$W$1:$W$4</formula1>
    </dataValidation>
    <dataValidation type="list" allowBlank="1" showInputMessage="1" showErrorMessage="1" error="Please choose from the dropdown list." sqref="F61:H61" xr:uid="{00000000-0002-0000-20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000-000007000000}">
      <formula1>$N$1:$N$2</formula1>
    </dataValidation>
    <dataValidation type="list" allowBlank="1" showErrorMessage="1" errorTitle="Choose from dropdown" error="Please choose from the dropdown list." sqref="F28" xr:uid="{00000000-0002-0000-2000-000008000000}">
      <formula1>$Y$1:$Y$13</formula1>
    </dataValidation>
    <dataValidation type="list" allowBlank="1" showInputMessage="1" showErrorMessage="1" errorTitle="Choose from dropdown" error="Please choose from the dropdown list." sqref="H28" xr:uid="{00000000-0002-0000-2000-000009000000}">
      <formula1>$Y$1:$Y$13</formula1>
    </dataValidation>
    <dataValidation type="list" allowBlank="1" showInputMessage="1" prompt="Please select from the dropdown list if possible. If you cannot find a provider cadre that fits, you may write it in." sqref="D95:H95" xr:uid="{00000000-0002-0000-2000-00000A000000}">
      <formula1>$Q$1:$Q$9</formula1>
    </dataValidation>
    <dataValidation type="list" allowBlank="1" prompt="Please choose from the dropdown if possible. If you cannot find a cadre that fits what you are looking for, you may write it in." sqref="D96:H102" xr:uid="{00000000-0002-0000-2000-00000B000000}">
      <formula1>$Q$1:$Q$9</formula1>
    </dataValidation>
  </dataValidations>
  <hyperlinks>
    <hyperlink ref="A5" location="Introduction!A1" display="To jump to the Introduction sheet, click here." xr:uid="{00000000-0004-0000-2000-000000000000}"/>
  </hyperlinks>
  <pageMargins left="1.2" right="0.7" top="0.75" bottom="0.75" header="0.3" footer="0.3"/>
  <pageSetup scale="49"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1804</v>
      </c>
      <c r="B8" s="1168"/>
      <c r="C8" s="1168"/>
      <c r="D8" s="1169"/>
      <c r="E8" s="1169"/>
      <c r="F8" s="283"/>
      <c r="G8" s="1169"/>
      <c r="H8" s="1169"/>
      <c r="I8" s="6"/>
      <c r="J8" s="39"/>
      <c r="K8" s="630" t="str">
        <f>A8</f>
        <v>Country: Nigeria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1071</v>
      </c>
      <c r="E13" s="1332"/>
      <c r="F13" s="1332"/>
      <c r="G13" s="1332"/>
      <c r="H13" s="1486"/>
      <c r="I13" s="6"/>
      <c r="J13" s="25"/>
      <c r="K13" s="7" t="str">
        <f>B13</f>
        <v>a. What is the name of the committee?</v>
      </c>
      <c r="L13" s="31" t="str">
        <f>D13</f>
        <v>Reproductive Health Commodity Security (RHCS) Stakeholders' Committee</v>
      </c>
      <c r="M13" s="21"/>
      <c r="N13" s="21"/>
      <c r="O13" s="24" t="str">
        <f>D13</f>
        <v>Reproductive Health Commodity Security (RHCS) Stakeholders'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1072</v>
      </c>
      <c r="G15" s="1317"/>
      <c r="H15" s="1761"/>
      <c r="I15" s="6"/>
      <c r="J15" s="25"/>
      <c r="K15" s="7" t="str">
        <f t="shared" ref="K15:K23" si="0">B15</f>
        <v>a. Social marketing</v>
      </c>
      <c r="L15" s="21"/>
      <c r="M15" s="21"/>
      <c r="N15" s="21"/>
      <c r="O15" s="7"/>
      <c r="P15" s="21"/>
      <c r="Q15" s="7" t="str">
        <f t="shared" ref="Q15:Q23" si="1">F15</f>
        <v>Society for Family Health</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1073</v>
      </c>
      <c r="G16" s="1317"/>
      <c r="H16" s="1761"/>
      <c r="I16" s="6"/>
      <c r="J16" s="25"/>
      <c r="K16" s="7" t="str">
        <f t="shared" si="0"/>
        <v>b. NGO (for example: service delivery, advocacy, Planned Parenthood affiliate, Marie Stopes affiliate, faith-based organizations, etc.)</v>
      </c>
      <c r="L16" s="21"/>
      <c r="M16" s="21"/>
      <c r="N16" s="21"/>
      <c r="O16" s="7"/>
      <c r="P16" s="21"/>
      <c r="Q16" s="7" t="str">
        <f t="shared" si="1"/>
        <v>Planned Parenthood Federation, Nigeria Urban Reproductive Health Initiative, Association for Reproductive and Family Health</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1074</v>
      </c>
      <c r="G17" s="1317"/>
      <c r="H17" s="1761"/>
      <c r="I17" s="6"/>
      <c r="J17" s="25"/>
      <c r="K17" s="7" t="str">
        <f t="shared" si="0"/>
        <v>c. Commercial sector (for example: pharmacy associations, manufacturers, etc.)</v>
      </c>
      <c r="L17" s="21"/>
      <c r="M17" s="21"/>
      <c r="N17" s="21"/>
      <c r="O17" s="7"/>
      <c r="P17" s="21"/>
      <c r="Q17" s="7" t="str">
        <f t="shared" si="1"/>
        <v>Pharmaceutical Society of Nigeria (PSN), Society of Gynaecologists and Obstetricians of Nigeria (SOGON), Nigeria Medical Association</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1075</v>
      </c>
      <c r="G18" s="1317"/>
      <c r="H18" s="1761"/>
      <c r="I18" s="6"/>
      <c r="J18" s="25"/>
      <c r="K18" s="7" t="str">
        <f t="shared" si="0"/>
        <v>d. Donors</v>
      </c>
      <c r="L18" s="21"/>
      <c r="M18" s="21"/>
      <c r="N18" s="21"/>
      <c r="O18" s="7"/>
      <c r="P18" s="21"/>
      <c r="Q18" s="7" t="str">
        <f t="shared" si="1"/>
        <v>USAID, DfID, CIDA, UNFPA</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761"/>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60">
      <c r="A20" s="291"/>
      <c r="B20" s="1163" t="s">
        <v>1472</v>
      </c>
      <c r="C20" s="1164"/>
      <c r="D20" s="988" t="s">
        <v>395</v>
      </c>
      <c r="E20" s="292" t="s">
        <v>1473</v>
      </c>
      <c r="F20" s="1316" t="s">
        <v>1805</v>
      </c>
      <c r="G20" s="1317"/>
      <c r="H20" s="1761"/>
      <c r="I20" s="6"/>
      <c r="J20" s="25"/>
      <c r="K20" s="7" t="str">
        <f t="shared" si="0"/>
        <v>f. Ministry of Health (for example: logistics, reproductive health, family planning, maternal and child health, HIV/AIDS, pharmacy units, etc.)</v>
      </c>
      <c r="L20" s="21"/>
      <c r="M20" s="21"/>
      <c r="N20" s="21"/>
      <c r="O20" s="7"/>
      <c r="P20" s="21"/>
      <c r="Q20" s="18" t="str">
        <f t="shared" si="1"/>
        <v>Family Health Department (FHD), Food and Drugs Services (FDS), National Agency for Food and Drug Administration and Control (NAFDAC), National Health Insurance Services (NHIS)</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1077</v>
      </c>
      <c r="G21" s="1317"/>
      <c r="H21" s="1761"/>
      <c r="I21" s="6"/>
      <c r="J21" s="25"/>
      <c r="K21" s="7" t="str">
        <f t="shared" si="0"/>
        <v>g. Central Medical Store or Central Warehouse</v>
      </c>
      <c r="L21" s="21"/>
      <c r="M21" s="21"/>
      <c r="N21" s="21"/>
      <c r="O21" s="7"/>
      <c r="P21" s="21"/>
      <c r="Q21" s="7" t="str">
        <f t="shared" si="1"/>
        <v>Central Contraceptives Warehouse (CCW)</v>
      </c>
      <c r="R21" s="21"/>
      <c r="S21" s="21"/>
      <c r="T21" s="16"/>
      <c r="U21" s="16"/>
      <c r="V21" s="16"/>
      <c r="W21" s="44"/>
      <c r="X21" s="44"/>
      <c r="Y21" s="45"/>
      <c r="Z21" s="52"/>
      <c r="AA21"/>
    </row>
    <row r="22" spans="1:134" s="244" customFormat="1" ht="30">
      <c r="A22" s="291"/>
      <c r="B22" s="1177" t="s">
        <v>1476</v>
      </c>
      <c r="C22" s="1177"/>
      <c r="D22" s="988" t="s">
        <v>395</v>
      </c>
      <c r="E22" s="292" t="s">
        <v>1475</v>
      </c>
      <c r="F22" s="1316" t="s">
        <v>1078</v>
      </c>
      <c r="G22" s="1317"/>
      <c r="H22" s="1761"/>
      <c r="I22" s="6"/>
      <c r="J22" s="25"/>
      <c r="K22" s="7" t="str">
        <f t="shared" si="0"/>
        <v xml:space="preserve">h. Ministry of Finance or Ministry of Planning </v>
      </c>
      <c r="L22" s="21"/>
      <c r="M22" s="21"/>
      <c r="N22" s="21"/>
      <c r="O22" s="7"/>
      <c r="P22" s="21"/>
      <c r="Q22" s="7" t="str">
        <f t="shared" si="1"/>
        <v>Federal Ministry of Finance and Department of Planning, Research and Statistics</v>
      </c>
      <c r="R22" s="21"/>
      <c r="S22" s="21"/>
      <c r="T22" s="16"/>
      <c r="U22" s="16"/>
      <c r="V22" s="16"/>
      <c r="W22" s="44"/>
      <c r="X22" s="44"/>
      <c r="Y22" s="45"/>
      <c r="Z22" s="52"/>
      <c r="AA22"/>
    </row>
    <row r="23" spans="1:134" s="247" customFormat="1" ht="30">
      <c r="A23" s="291"/>
      <c r="B23" s="1177" t="s">
        <v>1477</v>
      </c>
      <c r="C23" s="1177"/>
      <c r="D23" s="988" t="s">
        <v>395</v>
      </c>
      <c r="E23" s="292" t="s">
        <v>1475</v>
      </c>
      <c r="F23" s="1316" t="s">
        <v>1079</v>
      </c>
      <c r="G23" s="1317"/>
      <c r="H23" s="1761"/>
      <c r="I23" s="6"/>
      <c r="J23" s="25"/>
      <c r="K23" s="39" t="str">
        <f t="shared" si="0"/>
        <v>i. Other (for example: partners)</v>
      </c>
      <c r="L23" s="25"/>
      <c r="M23" s="25"/>
      <c r="N23" s="25"/>
      <c r="O23" s="39"/>
      <c r="P23" s="25"/>
      <c r="Q23" s="39" t="str">
        <f t="shared" si="1"/>
        <v>USAID I DELIVER PROJECT, USAID Targeted States High  Impact Project (TSHIP), FHI, CHAI</v>
      </c>
      <c r="R23" s="25"/>
      <c r="S23" s="25"/>
      <c r="T23" s="25"/>
      <c r="U23" s="25"/>
      <c r="V23" s="25"/>
      <c r="W23" s="64"/>
      <c r="X23" s="64"/>
      <c r="Y23" s="63"/>
      <c r="Z23" s="63"/>
      <c r="AA23"/>
    </row>
    <row r="24" spans="1:134" s="244" customFormat="1">
      <c r="A24" s="1179" t="s">
        <v>1478</v>
      </c>
      <c r="B24" s="1163"/>
      <c r="C24" s="1163"/>
      <c r="D24" s="1163"/>
      <c r="E24" s="1163"/>
      <c r="F24" s="1163"/>
      <c r="G24" s="1163"/>
      <c r="H24" s="227" t="s">
        <v>539</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48" t="s">
        <v>395</v>
      </c>
      <c r="E26" s="294" t="s">
        <v>1481</v>
      </c>
      <c r="F26" s="249" t="s">
        <v>1080</v>
      </c>
      <c r="G26" s="296" t="s">
        <v>1482</v>
      </c>
      <c r="H26" s="250" t="s">
        <v>1081</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52" t="s">
        <v>430</v>
      </c>
      <c r="G28" s="298" t="s">
        <v>1485</v>
      </c>
      <c r="H28" s="243"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762">
        <v>17265031</v>
      </c>
      <c r="H29" s="1763"/>
      <c r="I29" s="10"/>
      <c r="J29" s="39">
        <f>G29</f>
        <v>17265031</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253" t="s">
        <v>1806</v>
      </c>
      <c r="F30" s="301" t="s">
        <v>1488</v>
      </c>
      <c r="G30" s="1611" t="s">
        <v>1082</v>
      </c>
      <c r="H30" s="1612"/>
      <c r="I30" s="10"/>
      <c r="J30" s="39" t="str">
        <f>G30</f>
        <v>USAID | DELIVER PROJECT</v>
      </c>
      <c r="K30" s="7"/>
      <c r="L30" s="21"/>
      <c r="M30" s="37" t="str">
        <f>E30</f>
        <v>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227"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227"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90">
      <c r="A35" s="291"/>
      <c r="B35" s="1187" t="s">
        <v>1497</v>
      </c>
      <c r="C35" s="1187"/>
      <c r="D35" s="1188"/>
      <c r="E35" s="307">
        <v>0</v>
      </c>
      <c r="F35" s="374" t="s">
        <v>1806</v>
      </c>
      <c r="G35" s="317" t="s">
        <v>1083</v>
      </c>
      <c r="H35" s="331"/>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254">
        <v>3000000</v>
      </c>
      <c r="F36" s="374" t="s">
        <v>1806</v>
      </c>
      <c r="G36" s="258" t="s">
        <v>1084</v>
      </c>
      <c r="H36" s="655" t="s">
        <v>1085</v>
      </c>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3000000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227"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90">
      <c r="A41" s="303"/>
      <c r="B41" s="1163" t="s">
        <v>1507</v>
      </c>
      <c r="C41" s="1164"/>
      <c r="D41" s="1037" t="s">
        <v>399</v>
      </c>
      <c r="E41" s="307">
        <v>0</v>
      </c>
      <c r="F41" s="527" t="s">
        <v>1806</v>
      </c>
      <c r="G41" s="317" t="s">
        <v>1083</v>
      </c>
      <c r="H41" s="331"/>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256" t="s">
        <v>395</v>
      </c>
      <c r="E43" s="254">
        <v>17600000</v>
      </c>
      <c r="F43" s="527" t="s">
        <v>1806</v>
      </c>
      <c r="G43" s="258" t="s">
        <v>808</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45" customHeight="1">
      <c r="A44" s="303"/>
      <c r="B44" s="318"/>
      <c r="C44" s="319" t="s">
        <v>1510</v>
      </c>
      <c r="D44" s="1262" t="s">
        <v>1086</v>
      </c>
      <c r="E44" s="1332"/>
      <c r="F44" s="1332"/>
      <c r="G44" s="1332"/>
      <c r="H44" s="1263"/>
      <c r="I44" s="29"/>
      <c r="J44" s="26"/>
      <c r="K44" s="7" t="str">
        <f>C44</f>
        <v>i. Specify source(s) of other government funds spent (for example: basket funding or specific donor)</v>
      </c>
      <c r="L44" s="21"/>
      <c r="M44" s="21"/>
      <c r="N44" s="21"/>
      <c r="O44" s="24" t="str">
        <f>D44</f>
        <v>FGON 2011 Millenium Development Goals Funds (3M USD), DfID 2011 and 2012 funds (9M USD total, 4.5M USD for each year), CIDA 2011 and 2012 funds (2.4 M USD total1.2M USD each year), UNFPA 2012 funds (3.2M USD)</v>
      </c>
      <c r="P44" s="21"/>
      <c r="Q44" s="21"/>
      <c r="R44" s="21"/>
      <c r="S44" s="21"/>
      <c r="T44" s="16"/>
      <c r="U44" s="16"/>
      <c r="V44" s="16"/>
      <c r="W44" s="44"/>
      <c r="X44" s="44"/>
      <c r="Y44" s="45"/>
      <c r="Z44" s="52"/>
      <c r="AA44"/>
    </row>
    <row r="45" spans="1:27" s="244" customFormat="1" ht="45">
      <c r="A45" s="303"/>
      <c r="B45" s="1163" t="s">
        <v>1511</v>
      </c>
      <c r="C45" s="1164"/>
      <c r="D45" s="320"/>
      <c r="E45" s="321">
        <f>E41+E43</f>
        <v>17600000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90">
      <c r="A49" s="303"/>
      <c r="B49" s="1163" t="s">
        <v>1519</v>
      </c>
      <c r="C49" s="1164"/>
      <c r="D49" s="256" t="s">
        <v>399</v>
      </c>
      <c r="E49" s="254">
        <v>0</v>
      </c>
      <c r="F49" s="316" t="s">
        <v>1806</v>
      </c>
      <c r="G49" s="259" t="s">
        <v>1083</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764" t="s">
        <v>406</v>
      </c>
      <c r="E50" s="1765"/>
      <c r="F50" s="1765"/>
      <c r="G50" s="1765"/>
      <c r="H50" s="1766"/>
      <c r="I50" s="260"/>
      <c r="J50" s="26"/>
      <c r="K50" s="7" t="str">
        <f>C50</f>
        <v xml:space="preserve">i. Specify source(s) of in-kind donations </v>
      </c>
      <c r="L50" s="21"/>
      <c r="M50" s="21"/>
      <c r="N50" s="21"/>
      <c r="O50" s="24" t="str">
        <f>D50</f>
        <v>Not applicable</v>
      </c>
      <c r="P50" s="21"/>
      <c r="Q50" s="21"/>
      <c r="R50" s="21"/>
      <c r="S50" s="21"/>
      <c r="T50" s="16"/>
      <c r="U50" s="16"/>
      <c r="V50" s="16"/>
      <c r="W50" s="44"/>
      <c r="X50" s="44"/>
      <c r="Y50" s="45"/>
      <c r="Z50" s="52"/>
      <c r="AA50"/>
    </row>
    <row r="51" spans="1:27" s="244" customFormat="1" ht="45">
      <c r="A51" s="303"/>
      <c r="B51" s="1163" t="s">
        <v>1521</v>
      </c>
      <c r="C51" s="1164"/>
      <c r="D51" s="1037" t="s">
        <v>399</v>
      </c>
      <c r="E51" s="307">
        <v>0</v>
      </c>
      <c r="F51" s="316" t="s">
        <v>1806</v>
      </c>
      <c r="G51" s="329" t="s">
        <v>1008</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405</v>
      </c>
      <c r="E52" s="307"/>
      <c r="F52" s="316" t="s">
        <v>1806</v>
      </c>
      <c r="G52" s="329"/>
      <c r="H52" s="330" t="s">
        <v>1087</v>
      </c>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0</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1</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1.0194015869418365</v>
      </c>
      <c r="G58" s="1202" t="s">
        <v>1807</v>
      </c>
      <c r="H58" s="1203"/>
      <c r="I58" s="10"/>
      <c r="J58" s="30" t="str">
        <f>G58</f>
        <v>Comments: There was no funding gap because there were unspent funds from 2011 that were spent in 2012.</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1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59" t="s">
        <v>437</v>
      </c>
      <c r="G61" s="1260"/>
      <c r="H61" s="1331"/>
      <c r="I61" s="11"/>
      <c r="J61" s="26"/>
      <c r="K61" s="7"/>
      <c r="L61" s="21"/>
      <c r="M61" s="21"/>
      <c r="N61" s="21"/>
      <c r="O61" s="21"/>
      <c r="P61" s="21"/>
      <c r="Q61" s="7" t="str">
        <f>F61</f>
        <v>Third-party agent (e.g., UNFPA, Crown Agents)</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316" t="s">
        <v>401</v>
      </c>
      <c r="G62" s="1317"/>
      <c r="H62" s="1318"/>
      <c r="I62" s="10"/>
      <c r="J62" s="26"/>
      <c r="K62" s="7"/>
      <c r="L62" s="21"/>
      <c r="M62" s="38">
        <f>E62</f>
        <v>0</v>
      </c>
      <c r="N62" s="21"/>
      <c r="O62" s="21"/>
      <c r="P62" s="21"/>
      <c r="Q62" s="7" t="str">
        <f>F62</f>
        <v>UNFPA</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59" t="s">
        <v>399</v>
      </c>
      <c r="G63" s="1260"/>
      <c r="H63" s="1331"/>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90">
      <c r="A64" s="1179" t="s">
        <v>1534</v>
      </c>
      <c r="B64" s="1163"/>
      <c r="C64" s="1164"/>
      <c r="D64" s="1316" t="s">
        <v>1089</v>
      </c>
      <c r="E64" s="1317"/>
      <c r="F64" s="1317"/>
      <c r="G64" s="1317"/>
      <c r="H64" s="1318"/>
      <c r="I64" s="6"/>
      <c r="J64" s="26"/>
      <c r="K64" s="7" t="str">
        <f>A64</f>
        <v xml:space="preserve">B15. Please note any additional comments about finance and procurement.
</v>
      </c>
      <c r="L64" s="21"/>
      <c r="M64" s="21"/>
      <c r="N64" s="21"/>
      <c r="O64" s="7" t="str">
        <f>D64</f>
        <v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399</v>
      </c>
      <c r="G75" s="999" t="s">
        <v>395</v>
      </c>
      <c r="H75" s="228"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395</v>
      </c>
      <c r="E78" s="1336"/>
      <c r="F78" s="999" t="s">
        <v>399</v>
      </c>
      <c r="G78" s="999" t="s">
        <v>395</v>
      </c>
      <c r="H78" s="228"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399</v>
      </c>
      <c r="E79" s="1336"/>
      <c r="F79" s="999" t="s">
        <v>399</v>
      </c>
      <c r="G79" s="999" t="s">
        <v>399</v>
      </c>
      <c r="H79" s="228"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30.75" thickBot="1">
      <c r="A85" s="1244"/>
      <c r="B85" s="349" t="s">
        <v>1561</v>
      </c>
      <c r="C85" s="1017" t="s">
        <v>1090</v>
      </c>
      <c r="D85" s="1473" t="s">
        <v>980</v>
      </c>
      <c r="E85" s="1474"/>
      <c r="F85" s="987" t="s">
        <v>395</v>
      </c>
      <c r="G85" s="1269" t="s">
        <v>395</v>
      </c>
      <c r="H85" s="1475"/>
      <c r="I85" s="13"/>
      <c r="J85" s="30" t="str">
        <f>G85</f>
        <v>Yes</v>
      </c>
      <c r="K85" s="7" t="str">
        <f>B85</f>
        <v>a</v>
      </c>
      <c r="L85" s="21"/>
      <c r="M85" s="31">
        <f>E85</f>
        <v>0</v>
      </c>
      <c r="N85" s="21"/>
      <c r="O85" s="21"/>
      <c r="P85" s="21"/>
      <c r="Q85" s="21"/>
      <c r="R85" s="7"/>
      <c r="S85" s="7" t="str">
        <f>D85</f>
        <v>2011-2015</v>
      </c>
      <c r="T85" s="16"/>
      <c r="U85" s="16"/>
      <c r="V85" s="16"/>
      <c r="W85" s="44"/>
      <c r="X85" s="44"/>
      <c r="Y85" s="45"/>
      <c r="Z85" s="52"/>
      <c r="AA85"/>
    </row>
    <row r="86" spans="1:28" s="244" customFormat="1" ht="28.5" customHeight="1">
      <c r="A86" s="1180" t="s">
        <v>193</v>
      </c>
      <c r="B86" s="1181"/>
      <c r="C86" s="1181"/>
      <c r="D86" s="1181"/>
      <c r="E86" s="1181"/>
      <c r="F86" s="1233" t="s">
        <v>399</v>
      </c>
      <c r="G86" s="1234"/>
      <c r="H86" s="1235"/>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406</v>
      </c>
      <c r="F87" s="1166"/>
      <c r="G87" s="1166"/>
      <c r="H87" s="1167"/>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ht="63" customHeight="1">
      <c r="A88" s="291"/>
      <c r="B88" s="1163" t="s">
        <v>1563</v>
      </c>
      <c r="C88" s="1163"/>
      <c r="D88" s="1164"/>
      <c r="E88" s="1165" t="s">
        <v>406</v>
      </c>
      <c r="F88" s="1166"/>
      <c r="G88" s="1166"/>
      <c r="H88" s="1167"/>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227"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262" t="s">
        <v>406</v>
      </c>
      <c r="E90" s="1332"/>
      <c r="F90" s="1332"/>
      <c r="G90" s="1332"/>
      <c r="H90" s="1263"/>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227" t="s">
        <v>395</v>
      </c>
      <c r="I91" s="227"/>
      <c r="J91" s="227"/>
      <c r="K91" s="227"/>
      <c r="L91" s="227"/>
      <c r="M91" s="21"/>
      <c r="N91" s="21"/>
      <c r="O91" s="21"/>
      <c r="P91" s="7"/>
      <c r="Q91" s="21"/>
      <c r="R91" s="7"/>
      <c r="S91" s="21"/>
      <c r="T91" s="16"/>
      <c r="U91" s="16"/>
      <c r="V91" s="16"/>
      <c r="W91" s="44"/>
      <c r="X91" s="44"/>
      <c r="Y91" s="45"/>
      <c r="Z91" s="52"/>
      <c r="AA91"/>
    </row>
    <row r="92" spans="1:28" s="244" customFormat="1" ht="45">
      <c r="A92" s="291"/>
      <c r="B92" s="1163" t="s">
        <v>1565</v>
      </c>
      <c r="C92" s="1163"/>
      <c r="D92" s="1262" t="s">
        <v>1091</v>
      </c>
      <c r="E92" s="1332"/>
      <c r="F92" s="1332"/>
      <c r="G92" s="1332"/>
      <c r="H92" s="1263"/>
      <c r="I92" s="13"/>
      <c r="J92" s="30"/>
      <c r="K92" s="7" t="str">
        <f>B92</f>
        <v>a. If yes, describe the policies.</v>
      </c>
      <c r="L92" s="21"/>
      <c r="M92" s="21"/>
      <c r="N92" s="23"/>
      <c r="O92" s="24" t="str">
        <f>D92</f>
        <v>Contraceptives service provision protocol; Service providers minimum qualification and skills set; presence of the contraceptives in the Essential Medicines Lists</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 t="shared" ref="T94:T102" si="4">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1092</v>
      </c>
      <c r="H95" s="1263"/>
      <c r="I95" s="12"/>
      <c r="J95" s="30" t="str">
        <f t="shared" si="3"/>
        <v>Lowest level provider (likely nurse)</v>
      </c>
      <c r="K95" s="7"/>
      <c r="L95" s="21"/>
      <c r="M95" s="31"/>
      <c r="N95" s="21"/>
      <c r="O95" s="7"/>
      <c r="P95" s="7"/>
      <c r="Q95" s="21"/>
      <c r="R95" s="21"/>
      <c r="S95" s="21"/>
      <c r="T95" s="209" t="str">
        <f t="shared" si="4"/>
        <v>Community health worker</v>
      </c>
      <c r="U95" s="51"/>
      <c r="V95" s="16"/>
      <c r="W95" s="44"/>
      <c r="X95" s="44"/>
      <c r="Y95" s="45"/>
      <c r="Z95" s="52"/>
      <c r="AA95"/>
    </row>
    <row r="96" spans="1:28" s="244" customFormat="1" ht="15" customHeight="1">
      <c r="A96" s="263"/>
      <c r="B96" s="221" t="s">
        <v>1572</v>
      </c>
      <c r="C96" s="218" t="s">
        <v>1573</v>
      </c>
      <c r="D96" s="1259" t="s">
        <v>1093</v>
      </c>
      <c r="E96" s="1260"/>
      <c r="F96" s="1261"/>
      <c r="G96" s="1262" t="s">
        <v>1093</v>
      </c>
      <c r="H96" s="1263"/>
      <c r="I96" s="12"/>
      <c r="J96" s="30" t="str">
        <f t="shared" si="3"/>
        <v>Nurse midwife</v>
      </c>
      <c r="K96" s="7"/>
      <c r="L96" s="21"/>
      <c r="M96" s="31"/>
      <c r="N96" s="21"/>
      <c r="O96" s="7"/>
      <c r="P96" s="7"/>
      <c r="Q96" s="21"/>
      <c r="R96" s="21"/>
      <c r="S96" s="21"/>
      <c r="T96" s="209" t="str">
        <f t="shared" si="4"/>
        <v>Nurse midwife</v>
      </c>
      <c r="U96" s="51"/>
      <c r="V96" s="16"/>
      <c r="W96" s="44"/>
      <c r="X96" s="44"/>
      <c r="Y96" s="45"/>
      <c r="Z96" s="52"/>
      <c r="AA96"/>
    </row>
    <row r="97" spans="1:27" s="244" customFormat="1" ht="15" customHeight="1">
      <c r="A97" s="263"/>
      <c r="B97" s="221" t="s">
        <v>1574</v>
      </c>
      <c r="C97" s="218" t="s">
        <v>1575</v>
      </c>
      <c r="D97" s="1259" t="s">
        <v>1093</v>
      </c>
      <c r="E97" s="1260"/>
      <c r="F97" s="1261"/>
      <c r="G97" s="1262" t="s">
        <v>1093</v>
      </c>
      <c r="H97" s="1263"/>
      <c r="I97" s="12"/>
      <c r="J97" s="30" t="str">
        <f t="shared" si="3"/>
        <v>Nurse midwife</v>
      </c>
      <c r="K97" s="7"/>
      <c r="L97" s="21"/>
      <c r="M97" s="31"/>
      <c r="N97" s="21"/>
      <c r="O97" s="7"/>
      <c r="P97" s="7"/>
      <c r="Q97" s="21"/>
      <c r="R97" s="21"/>
      <c r="S97" s="21"/>
      <c r="T97" s="209" t="str">
        <f t="shared" si="4"/>
        <v>Nurse midwife</v>
      </c>
      <c r="U97" s="51"/>
      <c r="V97" s="16"/>
      <c r="W97" s="44"/>
      <c r="X97" s="44"/>
      <c r="Y97" s="45"/>
      <c r="Z97" s="52"/>
      <c r="AA97"/>
    </row>
    <row r="98" spans="1:27" s="244" customFormat="1" ht="15" customHeight="1">
      <c r="A98" s="263"/>
      <c r="B98" s="220" t="s">
        <v>1576</v>
      </c>
      <c r="C98" s="218" t="s">
        <v>1577</v>
      </c>
      <c r="D98" s="1259" t="s">
        <v>1093</v>
      </c>
      <c r="E98" s="1260"/>
      <c r="F98" s="1261"/>
      <c r="G98" s="1262" t="s">
        <v>1093</v>
      </c>
      <c r="H98" s="1263"/>
      <c r="I98" s="12"/>
      <c r="J98" s="30" t="str">
        <f t="shared" si="3"/>
        <v>Nurse midwife</v>
      </c>
      <c r="K98" s="7"/>
      <c r="L98" s="21"/>
      <c r="M98" s="31"/>
      <c r="N98" s="21"/>
      <c r="O98" s="7"/>
      <c r="P98" s="7"/>
      <c r="Q98" s="21"/>
      <c r="R98" s="21"/>
      <c r="S98" s="21"/>
      <c r="T98" s="209" t="str">
        <f t="shared" si="4"/>
        <v>Nurse midwife</v>
      </c>
      <c r="U98" s="51"/>
      <c r="V98" s="16"/>
      <c r="W98" s="44"/>
      <c r="X98" s="44"/>
      <c r="Y98" s="45"/>
      <c r="Z98" s="52"/>
      <c r="AA98"/>
    </row>
    <row r="99" spans="1:27" s="244" customFormat="1" ht="15" customHeight="1">
      <c r="A99" s="263"/>
      <c r="B99" s="221" t="s">
        <v>1578</v>
      </c>
      <c r="C99" s="218" t="s">
        <v>1579</v>
      </c>
      <c r="D99" s="1259" t="s">
        <v>414</v>
      </c>
      <c r="E99" s="1260"/>
      <c r="F99" s="1261"/>
      <c r="G99" s="1262" t="s">
        <v>1092</v>
      </c>
      <c r="H99" s="1263"/>
      <c r="I99" s="12"/>
      <c r="J99" s="30" t="str">
        <f t="shared" si="3"/>
        <v>Lowest level provider (likely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1092</v>
      </c>
      <c r="H100" s="1263"/>
      <c r="I100" s="12"/>
      <c r="J100" s="30" t="str">
        <f t="shared" si="3"/>
        <v>Lowest level provider (likely nurse)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767" t="s">
        <v>406</v>
      </c>
      <c r="E102" s="1768"/>
      <c r="F102" s="1769"/>
      <c r="G102" s="1770" t="s">
        <v>1092</v>
      </c>
      <c r="H102" s="1771"/>
      <c r="I102" s="12"/>
      <c r="J102" s="30" t="str">
        <f t="shared" si="3"/>
        <v>Lowest level provider (likely nurse)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ustomHeight="1">
      <c r="A103" s="1186" t="s">
        <v>1586</v>
      </c>
      <c r="B103" s="1274"/>
      <c r="C103" s="1275"/>
      <c r="D103" s="1758" t="s">
        <v>1094</v>
      </c>
      <c r="E103" s="1759"/>
      <c r="F103" s="1759"/>
      <c r="G103" s="1759"/>
      <c r="H103" s="1760"/>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Recently there has been a push in the public sector to adopt task-shifting policies which will enable community health extension workers (CHEWs) to provide injectables and possibly implants. Pharmacists are allowed to sell all FP commodities.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23" t="s">
        <v>406</v>
      </c>
      <c r="H113" s="1225"/>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405</v>
      </c>
      <c r="H124" s="1331"/>
      <c r="I124" s="33"/>
      <c r="J124" s="30" t="str">
        <f t="shared" si="5"/>
        <v>Don't know</v>
      </c>
      <c r="K124" s="7"/>
      <c r="L124" s="7"/>
      <c r="M124" s="21"/>
      <c r="N124" s="21"/>
      <c r="O124" s="7"/>
      <c r="P124" s="21"/>
      <c r="Q124" s="1"/>
      <c r="R124" s="21"/>
      <c r="S124" s="22"/>
      <c r="T124" s="2"/>
      <c r="U124" s="2"/>
      <c r="V124" s="2"/>
      <c r="W124" s="40"/>
      <c r="X124" s="40"/>
      <c r="Y124" s="48" t="str">
        <f t="shared" si="6"/>
        <v>i. CycleBeads</v>
      </c>
      <c r="Z124" s="56"/>
      <c r="AA124"/>
    </row>
    <row r="125" spans="1:27" s="265" customFormat="1" ht="15.75" customHeight="1">
      <c r="A125" s="356"/>
      <c r="B125" s="1163" t="s">
        <v>1606</v>
      </c>
      <c r="C125" s="1163"/>
      <c r="D125" s="1163"/>
      <c r="E125" s="1163"/>
      <c r="F125" s="1164"/>
      <c r="G125" s="1259" t="s">
        <v>405</v>
      </c>
      <c r="H125" s="1331"/>
      <c r="I125" s="33"/>
      <c r="J125" s="30" t="str">
        <f t="shared" si="5"/>
        <v>Don't know</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405</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2010</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1095</v>
      </c>
      <c r="E128" s="1317"/>
      <c r="F128" s="1317"/>
      <c r="G128" s="1317"/>
      <c r="H128" s="1318"/>
      <c r="I128" s="33"/>
      <c r="J128" s="20"/>
      <c r="K128" s="7" t="str">
        <f>A128</f>
        <v xml:space="preserve">D11. Name of the list(s)
</v>
      </c>
      <c r="L128" s="7"/>
      <c r="M128" s="21"/>
      <c r="N128" s="21"/>
      <c r="O128" s="7" t="str">
        <f>D128</f>
        <v>Essential Drugs List - Fifth Revision</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2004</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399</v>
      </c>
      <c r="H132" s="1225"/>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59" t="s">
        <v>399</v>
      </c>
      <c r="H140" s="1331"/>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59" t="s">
        <v>395</v>
      </c>
      <c r="H141" s="1331"/>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59" t="s">
        <v>395</v>
      </c>
      <c r="H142" s="1331"/>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59" t="s">
        <v>395</v>
      </c>
      <c r="H143" s="1331"/>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59" t="s">
        <v>395</v>
      </c>
      <c r="H144" s="1331"/>
      <c r="I144" s="6"/>
      <c r="J144" s="30" t="str">
        <f t="shared" si="7"/>
        <v>Yes</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59" t="s">
        <v>395</v>
      </c>
      <c r="H145" s="1331"/>
      <c r="I145" s="6"/>
      <c r="J145" s="30" t="str">
        <f t="shared" si="7"/>
        <v>Yes</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59" t="s">
        <v>395</v>
      </c>
      <c r="H146" s="1331"/>
      <c r="I146" s="6"/>
      <c r="J146" s="30" t="str">
        <f t="shared" si="7"/>
        <v>Yes</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59" t="s">
        <v>406</v>
      </c>
      <c r="H147" s="1331"/>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59" t="s">
        <v>406</v>
      </c>
      <c r="H148" s="1331"/>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316" t="s">
        <v>445</v>
      </c>
      <c r="G149" s="1317"/>
      <c r="H149" s="1318"/>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316" t="s">
        <v>1096</v>
      </c>
      <c r="G150" s="1317"/>
      <c r="H150" s="1318"/>
      <c r="I150" s="6"/>
      <c r="J150" s="30"/>
      <c r="K150" s="7"/>
      <c r="L150" s="7"/>
      <c r="M150" s="21"/>
      <c r="N150" s="21"/>
      <c r="O150" s="21"/>
      <c r="P150" s="21"/>
      <c r="Q150" s="7" t="str">
        <f>F150</f>
        <v>Periodic Physical Inventory at the CCW, Monthly CCW stock status reports as presented at the contraceptives PSM meetings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767" t="s">
        <v>395</v>
      </c>
      <c r="H152" s="1774"/>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59" t="s">
        <v>399</v>
      </c>
      <c r="H153" s="1331"/>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165.75" thickBot="1">
      <c r="A154" s="1303" t="s">
        <v>1641</v>
      </c>
      <c r="B154" s="1304"/>
      <c r="C154" s="1305"/>
      <c r="D154" s="1664" t="s">
        <v>1097</v>
      </c>
      <c r="E154" s="1772"/>
      <c r="F154" s="1772"/>
      <c r="G154" s="1772"/>
      <c r="H154" s="1773"/>
      <c r="I154" s="6"/>
      <c r="J154" s="30"/>
      <c r="K154" s="7" t="str">
        <f>A154</f>
        <v xml:space="preserve">F. Please note any overall comments about challenges and/or successes with contraceptive security in your country.
</v>
      </c>
      <c r="L154" s="21"/>
      <c r="M154" s="21"/>
      <c r="N154" s="21"/>
      <c r="O154" s="7" t="str">
        <f>D154</f>
        <v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2100-000000000000}">
      <formula1>$N$1:$N$2</formula1>
    </dataValidation>
    <dataValidation type="list" allowBlank="1" showInputMessage="1" showErrorMessage="1" error="Please choose from the dropdown list." sqref="F61:H61" xr:uid="{00000000-0002-0000-2100-000001000000}">
      <formula1>$R$1:$R$6</formula1>
    </dataValidation>
    <dataValidation type="list" allowBlank="1" showInputMessage="1" showErrorMessage="1" errorTitle="Choose from dropdown" error="Please choose from the dropdown list." prompt="Please select from the dropdown list." sqref="G138 D15 D68" xr:uid="{00000000-0002-0000-21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2100-000003000000}">
      <formula1>$W$1:$W$4</formula1>
    </dataValidation>
    <dataValidation type="list" allowBlank="1" showErrorMessage="1" error="Please choose from the dropdown list." sqref="H38" xr:uid="{00000000-0002-0000-2100-000004000000}">
      <formula1>$W$1:$W$3</formula1>
    </dataValidation>
    <dataValidation type="list" allowBlank="1" showInputMessage="1" showErrorMessage="1" error="Please choose from the dropdown list." sqref="H24" xr:uid="{00000000-0002-0000-2100-000005000000}">
      <formula1>$O$1:$O$6</formula1>
    </dataValidation>
    <dataValidation type="list" allowBlank="1" showInputMessage="1" showErrorMessage="1" errorTitle="Choose from dropdown" error="Please choose from the dropdown list." prompt="Please select from the dropdown list." sqref="H12 H82" xr:uid="{00000000-0002-0000-2100-000006000000}">
      <formula1>$W$1:$W$3</formula1>
    </dataValidation>
    <dataValidation type="list" allowBlank="1" showInputMessage="1" showErrorMessage="1" error="Please choose from the dropdown list." sqref="H31:H32 D41 D43 D49 D51:D52 F85:H86 H89 H91 D106:D108 F59 G116:H125" xr:uid="{00000000-0002-0000-2100-000007000000}">
      <formula1>$W$1:$W$3</formula1>
    </dataValidation>
    <dataValidation type="list" allowBlank="1" showInputMessage="1" showErrorMessage="1" errorTitle="Choose from dropdown" error="Please choose from the dropdown list." sqref="H28" xr:uid="{00000000-0002-0000-2100-000008000000}">
      <formula1>$Y$1:$Y$13</formula1>
    </dataValidation>
    <dataValidation type="list" allowBlank="1" showErrorMessage="1" errorTitle="Choose from dropdown" error="Please choose from the dropdown list." sqref="F28" xr:uid="{00000000-0002-0000-2100-000009000000}">
      <formula1>$Y$1:$Y$13</formula1>
    </dataValidation>
    <dataValidation type="list" allowBlank="1" prompt="Please choose from the dropdown if possible. If you cannot find a cadre that fits what you are looking for, you may write it in." sqref="D96:H102" xr:uid="{00000000-0002-0000-2100-00000A000000}">
      <formula1>$Q$1:$Q$9</formula1>
    </dataValidation>
    <dataValidation type="list" allowBlank="1" showInputMessage="1" prompt="Please select from the dropdown list if possible. If you cannot find a provider cadre that fits, you may write it in." sqref="D95:H95" xr:uid="{00000000-0002-0000-2100-00000B000000}">
      <formula1>$Q$1:$Q$9</formula1>
    </dataValidation>
  </dataValidations>
  <hyperlinks>
    <hyperlink ref="A5" location="Introduction!A1" display="To jump to the Introduction sheet, click here." xr:uid="{00000000-0004-0000-2100-000000000000}"/>
  </hyperlinks>
  <pageMargins left="1.2" right="0.7" top="0.75" bottom="0.75" header="0.3" footer="0.3"/>
  <pageSetup scale="48" fitToHeight="4" orientation="portrait" r:id="rId1"/>
  <rowBreaks count="1" manualBreakCount="1">
    <brk id="33" max="7"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dimension ref="A1:ED183"/>
  <sheetViews>
    <sheetView showGridLines="0" view="pageBreakPreview" zoomScaleNormal="8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1808</v>
      </c>
      <c r="B8" s="1168"/>
      <c r="C8" s="1168"/>
      <c r="D8" s="1169"/>
      <c r="E8" s="1169"/>
      <c r="F8" s="283"/>
      <c r="G8" s="1169"/>
      <c r="H8" s="1169"/>
      <c r="I8" s="6"/>
      <c r="J8" s="39"/>
      <c r="K8" s="630" t="str">
        <f>A8</f>
        <v>Country: Pakistan</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90.75" customHeight="1">
      <c r="A13" s="288"/>
      <c r="B13" s="1163" t="s">
        <v>1462</v>
      </c>
      <c r="C13" s="1164"/>
      <c r="D13" s="1262" t="s">
        <v>1098</v>
      </c>
      <c r="E13" s="1332"/>
      <c r="F13" s="1332"/>
      <c r="G13" s="1332"/>
      <c r="H13" s="1263"/>
      <c r="I13" s="6"/>
      <c r="J13" s="25"/>
      <c r="K13" s="7" t="str">
        <f>B13</f>
        <v>a. What is the name of the committee?</v>
      </c>
      <c r="L13" s="31" t="str">
        <f>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M13" s="21"/>
      <c r="N13" s="21"/>
      <c r="O13" s="24" t="str">
        <f>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1099</v>
      </c>
      <c r="G15" s="1317"/>
      <c r="H15" s="1318"/>
      <c r="I15" s="6"/>
      <c r="J15" s="25"/>
      <c r="K15" s="7" t="str">
        <f t="shared" ref="K15:K23" si="0">B15</f>
        <v>a. Social marketing</v>
      </c>
      <c r="L15" s="21"/>
      <c r="M15" s="21"/>
      <c r="N15" s="21"/>
      <c r="O15" s="7"/>
      <c r="P15" s="21"/>
      <c r="Q15" s="7" t="str">
        <f t="shared" ref="Q15:Q23" si="1">F15</f>
        <v>GreenStar Social Marketing, Pakistan</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1100</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Family Planning Association of Pakistan</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947</v>
      </c>
      <c r="G18" s="1317"/>
      <c r="H18" s="1318"/>
      <c r="I18" s="6"/>
      <c r="J18" s="25"/>
      <c r="K18" s="7" t="str">
        <f t="shared" si="0"/>
        <v>d. Donors</v>
      </c>
      <c r="L18" s="21"/>
      <c r="M18" s="21"/>
      <c r="N18" s="21"/>
      <c r="O18" s="7"/>
      <c r="P18" s="21"/>
      <c r="Q18" s="7" t="str">
        <f t="shared" si="1"/>
        <v>USAID, DFID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60">
      <c r="A20" s="291"/>
      <c r="B20" s="1163" t="s">
        <v>1472</v>
      </c>
      <c r="C20" s="1164"/>
      <c r="D20" s="988" t="s">
        <v>395</v>
      </c>
      <c r="E20" s="292" t="s">
        <v>1473</v>
      </c>
      <c r="F20" s="1316" t="s">
        <v>1101</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Ministry of Health is devolved under 18th Constitutional Amendment. Its functions are devolved to provinces. The RHCS committee has the provincial secretaries as members.</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399</v>
      </c>
      <c r="E21" s="292" t="s">
        <v>1475</v>
      </c>
      <c r="F21" s="1316"/>
      <c r="G21" s="1317"/>
      <c r="H21" s="1318"/>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ht="30">
      <c r="A22" s="291"/>
      <c r="B22" s="1177" t="s">
        <v>1476</v>
      </c>
      <c r="C22" s="1177"/>
      <c r="D22" s="988" t="s">
        <v>395</v>
      </c>
      <c r="E22" s="292" t="s">
        <v>1475</v>
      </c>
      <c r="F22" s="1316" t="s">
        <v>1102</v>
      </c>
      <c r="G22" s="1317"/>
      <c r="H22" s="1318"/>
      <c r="I22" s="6"/>
      <c r="J22" s="25"/>
      <c r="K22" s="7" t="str">
        <f t="shared" si="0"/>
        <v xml:space="preserve">h. Ministry of Finance or Ministry of Planning </v>
      </c>
      <c r="L22" s="21"/>
      <c r="M22" s="21"/>
      <c r="N22" s="21"/>
      <c r="O22" s="7"/>
      <c r="P22" s="21"/>
      <c r="Q22" s="7" t="str">
        <f t="shared" si="1"/>
        <v>Population Program Wing, Planning and Development Division</v>
      </c>
      <c r="R22" s="21"/>
      <c r="S22" s="21"/>
      <c r="T22" s="16"/>
      <c r="U22" s="16"/>
      <c r="V22" s="16"/>
      <c r="W22" s="44"/>
      <c r="X22" s="44"/>
      <c r="Y22" s="45"/>
      <c r="Z22" s="52"/>
      <c r="AA22"/>
    </row>
    <row r="23" spans="1:134" s="247" customFormat="1">
      <c r="A23" s="291"/>
      <c r="B23" s="1177" t="s">
        <v>1477</v>
      </c>
      <c r="C23" s="1177"/>
      <c r="D23" s="988" t="s">
        <v>399</v>
      </c>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405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95" t="s">
        <v>1103</v>
      </c>
      <c r="G26" s="296" t="s">
        <v>1482</v>
      </c>
      <c r="H26" s="372" t="s">
        <v>1104</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22000000</v>
      </c>
      <c r="H29" s="1194"/>
      <c r="I29" s="10"/>
      <c r="J29" s="39">
        <f>G29</f>
        <v>22000000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1809</v>
      </c>
      <c r="F30" s="301" t="s">
        <v>1488</v>
      </c>
      <c r="G30" s="1195" t="s">
        <v>1082</v>
      </c>
      <c r="H30" s="1196"/>
      <c r="I30" s="10"/>
      <c r="J30" s="39" t="str">
        <f>G30</f>
        <v>USAID | DELIVER PROJECT</v>
      </c>
      <c r="K30" s="7"/>
      <c r="L30" s="21"/>
      <c r="M30" s="37" t="str">
        <f>E30</f>
        <v xml:space="preserve">07/11 - 06/12 </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0">
      <c r="A35" s="291"/>
      <c r="B35" s="1187" t="s">
        <v>1497</v>
      </c>
      <c r="C35" s="1187"/>
      <c r="D35" s="1188"/>
      <c r="E35" s="307">
        <v>5700000</v>
      </c>
      <c r="F35" s="308" t="s">
        <v>1769</v>
      </c>
      <c r="G35" s="317" t="s">
        <v>1105</v>
      </c>
      <c r="H35" s="331" t="s">
        <v>1106</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1769</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5700000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150">
      <c r="A41" s="303"/>
      <c r="B41" s="1163" t="s">
        <v>1507</v>
      </c>
      <c r="C41" s="1164"/>
      <c r="D41" s="1037" t="s">
        <v>399</v>
      </c>
      <c r="E41" s="307">
        <v>0</v>
      </c>
      <c r="F41" s="316" t="s">
        <v>1769</v>
      </c>
      <c r="G41" s="317"/>
      <c r="H41" s="331" t="s">
        <v>1107</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1769</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75">
      <c r="A49" s="303"/>
      <c r="B49" s="1163" t="s">
        <v>1519</v>
      </c>
      <c r="C49" s="1164"/>
      <c r="D49" s="1037" t="s">
        <v>395</v>
      </c>
      <c r="E49" s="307">
        <v>20000000</v>
      </c>
      <c r="F49" s="316" t="s">
        <v>1769</v>
      </c>
      <c r="G49" s="329" t="s">
        <v>1108</v>
      </c>
      <c r="H49" s="330" t="s">
        <v>1109</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479</v>
      </c>
      <c r="E50" s="1209"/>
      <c r="F50" s="1209"/>
      <c r="G50" s="1209"/>
      <c r="H50" s="1210"/>
      <c r="I50" s="260"/>
      <c r="J50" s="26"/>
      <c r="K50" s="7" t="str">
        <f>C50</f>
        <v xml:space="preserve">i. Specify source(s) of in-kind donations </v>
      </c>
      <c r="L50" s="21"/>
      <c r="M50" s="21"/>
      <c r="N50" s="21"/>
      <c r="O50" s="24" t="str">
        <f>D50</f>
        <v>USAID</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1769</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1769</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20000000</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1810</v>
      </c>
      <c r="H56" s="1203"/>
      <c r="I56" s="10"/>
      <c r="J56" s="30" t="str">
        <f>G56</f>
        <v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0.90909090909090906</v>
      </c>
      <c r="G58" s="1202" t="s">
        <v>1811</v>
      </c>
      <c r="H58" s="1203"/>
      <c r="I58" s="10"/>
      <c r="J58" s="30" t="str">
        <f>G58</f>
        <v xml:space="preserve">Comments: Most of the contraceptive requirement for FY2011/12 has been fulfilled through USAID commodity support.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399</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395</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395</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399</v>
      </c>
      <c r="G78" s="999" t="s">
        <v>395</v>
      </c>
      <c r="H78" s="228"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30.75" thickBot="1">
      <c r="A85" s="1244"/>
      <c r="B85" s="349" t="s">
        <v>1561</v>
      </c>
      <c r="C85" s="1017" t="s">
        <v>1112</v>
      </c>
      <c r="D85" s="1473" t="s">
        <v>980</v>
      </c>
      <c r="E85" s="1474"/>
      <c r="F85" s="987" t="s">
        <v>395</v>
      </c>
      <c r="G85" s="1269" t="s">
        <v>395</v>
      </c>
      <c r="H85" s="1475"/>
      <c r="I85" s="13"/>
      <c r="J85" s="30" t="str">
        <f>G85</f>
        <v>Yes</v>
      </c>
      <c r="K85" s="7" t="str">
        <f>B85</f>
        <v>a</v>
      </c>
      <c r="L85" s="21"/>
      <c r="M85" s="31">
        <f>E85</f>
        <v>0</v>
      </c>
      <c r="N85" s="21"/>
      <c r="O85" s="21"/>
      <c r="P85" s="21"/>
      <c r="Q85" s="21"/>
      <c r="R85" s="7"/>
      <c r="S85" s="7" t="str">
        <f>D85</f>
        <v>2011-2015</v>
      </c>
      <c r="T85" s="16"/>
      <c r="U85" s="16"/>
      <c r="V85" s="16"/>
      <c r="W85" s="44"/>
      <c r="X85" s="44"/>
      <c r="Y85" s="45"/>
      <c r="Z85" s="52"/>
      <c r="AA85"/>
    </row>
    <row r="86" spans="1:28" s="244" customFormat="1" ht="28.5" customHeight="1">
      <c r="A86" s="1180" t="s">
        <v>193</v>
      </c>
      <c r="B86" s="1181"/>
      <c r="C86" s="1181"/>
      <c r="D86" s="1181"/>
      <c r="E86" s="1181"/>
      <c r="F86" s="1670" t="s">
        <v>395</v>
      </c>
      <c r="G86" s="1671"/>
      <c r="H86" s="1672"/>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1113</v>
      </c>
      <c r="F87" s="1332"/>
      <c r="G87" s="1332"/>
      <c r="H87" s="1263"/>
      <c r="I87" s="13"/>
      <c r="J87" s="30"/>
      <c r="K87" s="7"/>
      <c r="L87" s="21"/>
      <c r="M87" s="31"/>
      <c r="N87" s="31" t="str">
        <f>E87</f>
        <v>NGO, social marketing, and commercial sectors</v>
      </c>
      <c r="O87" s="21"/>
      <c r="P87" s="7" t="str">
        <f>B87</f>
        <v>a. If yes, for which sectors (public, NGO, social marketing, commercial)?</v>
      </c>
      <c r="Q87" s="21"/>
      <c r="R87" s="7"/>
      <c r="S87" s="21"/>
      <c r="T87" s="16"/>
      <c r="U87" s="16"/>
      <c r="V87" s="16"/>
      <c r="W87" s="44"/>
      <c r="X87" s="44"/>
      <c r="Y87" s="45"/>
      <c r="Z87" s="52"/>
      <c r="AA87"/>
    </row>
    <row r="88" spans="1:28" s="244" customFormat="1" ht="75">
      <c r="A88" s="291"/>
      <c r="B88" s="1163" t="s">
        <v>1563</v>
      </c>
      <c r="C88" s="1163"/>
      <c r="D88" s="1164"/>
      <c r="E88" s="1262" t="s">
        <v>1114</v>
      </c>
      <c r="F88" s="1332"/>
      <c r="G88" s="1332"/>
      <c r="H88" s="1263"/>
      <c r="I88" s="13"/>
      <c r="J88" s="30"/>
      <c r="K88" s="7"/>
      <c r="L88" s="21"/>
      <c r="M88" s="31"/>
      <c r="N88" s="31" t="str">
        <f>E88</f>
        <v xml:space="preserve">Aluminium foil, PVC, syringes and vials (used for packaging contraceptive products) have a regulatory duty and income tax @ 1% and 4% for all the aforementioned products; a customs duty of 5%, 10%, 14.79% and 5% respectively; and a sales tax of 16%, 21%, 16% and 16% respectively.  </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227"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45" customHeight="1">
      <c r="A90" s="291"/>
      <c r="B90" s="1163" t="s">
        <v>1565</v>
      </c>
      <c r="C90" s="1163"/>
      <c r="D90" s="1165" t="s">
        <v>1115</v>
      </c>
      <c r="E90" s="1166"/>
      <c r="F90" s="1166"/>
      <c r="G90" s="1166"/>
      <c r="H90" s="1167"/>
      <c r="I90" s="13"/>
      <c r="J90" s="30"/>
      <c r="K90" s="7" t="str">
        <f>B90</f>
        <v>a. If yes, describe the policies.</v>
      </c>
      <c r="L90" s="21"/>
      <c r="M90" s="21"/>
      <c r="N90" s="23"/>
      <c r="O90" s="24" t="str">
        <f>D90</f>
        <v>INGOs need to seek exemptions for subsidised contraceptive marketing/distribution for donated/in-kind contraceptive items</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227"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 r="A92" s="291"/>
      <c r="B92" s="1163" t="s">
        <v>1565</v>
      </c>
      <c r="C92" s="1163"/>
      <c r="D92" s="1262" t="s">
        <v>1116</v>
      </c>
      <c r="E92" s="1332"/>
      <c r="F92" s="1332"/>
      <c r="G92" s="1332"/>
      <c r="H92" s="1263"/>
      <c r="I92" s="13"/>
      <c r="J92" s="30"/>
      <c r="K92" s="7" t="str">
        <f>B92</f>
        <v>a. If yes, describe the policies.</v>
      </c>
      <c r="L92" s="21"/>
      <c r="M92" s="21"/>
      <c r="N92" s="23"/>
      <c r="O92" s="24" t="str">
        <f>D92</f>
        <v>1. High political will; 2. Exemption from all duties creates a conducive environment for producers like ZAFA and Schering and; 3. Over the counter availability</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 t="shared" ref="T94:T102" si="4">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414</v>
      </c>
      <c r="H95" s="1263"/>
      <c r="I95" s="12"/>
      <c r="J95" s="30" t="str">
        <f t="shared" si="3"/>
        <v>Community health worker</v>
      </c>
      <c r="K95" s="7"/>
      <c r="L95" s="21"/>
      <c r="M95" s="31"/>
      <c r="N95" s="21"/>
      <c r="O95" s="7"/>
      <c r="P95" s="7"/>
      <c r="Q95" s="21"/>
      <c r="R95" s="21"/>
      <c r="S95" s="21"/>
      <c r="T95" s="209" t="str">
        <f t="shared" si="4"/>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414</v>
      </c>
      <c r="H96" s="1263"/>
      <c r="I96" s="12"/>
      <c r="J96" s="30" t="str">
        <f t="shared" si="3"/>
        <v>Community health worker</v>
      </c>
      <c r="K96" s="7"/>
      <c r="L96" s="21"/>
      <c r="M96" s="31"/>
      <c r="N96" s="21"/>
      <c r="O96" s="7"/>
      <c r="P96" s="7"/>
      <c r="Q96" s="21"/>
      <c r="R96" s="21"/>
      <c r="S96" s="21"/>
      <c r="T96" s="209" t="str">
        <f t="shared" si="4"/>
        <v>Community health worker</v>
      </c>
      <c r="U96" s="51"/>
      <c r="V96" s="16"/>
      <c r="W96" s="44"/>
      <c r="X96" s="44"/>
      <c r="Y96" s="45"/>
      <c r="Z96" s="52"/>
      <c r="AA96"/>
    </row>
    <row r="97" spans="1:27" s="244" customFormat="1" ht="15" customHeight="1">
      <c r="A97" s="263"/>
      <c r="B97" s="221" t="s">
        <v>1574</v>
      </c>
      <c r="C97" s="218" t="s">
        <v>1575</v>
      </c>
      <c r="D97" s="1259" t="s">
        <v>415</v>
      </c>
      <c r="E97" s="1260"/>
      <c r="F97" s="1261"/>
      <c r="G97" s="1262" t="s">
        <v>415</v>
      </c>
      <c r="H97" s="1263"/>
      <c r="I97" s="12"/>
      <c r="J97" s="30" t="str">
        <f t="shared" si="3"/>
        <v>Doctor</v>
      </c>
      <c r="K97" s="7"/>
      <c r="L97" s="21"/>
      <c r="M97" s="31"/>
      <c r="N97" s="21"/>
      <c r="O97" s="7"/>
      <c r="P97" s="7"/>
      <c r="Q97" s="21"/>
      <c r="R97" s="21"/>
      <c r="S97" s="21"/>
      <c r="T97" s="209" t="str">
        <f t="shared" si="4"/>
        <v>Doctor</v>
      </c>
      <c r="U97" s="51"/>
      <c r="V97" s="16"/>
      <c r="W97" s="44"/>
      <c r="X97" s="44"/>
      <c r="Y97" s="45"/>
      <c r="Z97" s="52"/>
      <c r="AA97"/>
    </row>
    <row r="98" spans="1:27" s="244" customFormat="1" ht="15" customHeight="1">
      <c r="A98" s="263"/>
      <c r="B98" s="220" t="s">
        <v>1576</v>
      </c>
      <c r="C98" s="218" t="s">
        <v>1577</v>
      </c>
      <c r="D98" s="1259" t="s">
        <v>838</v>
      </c>
      <c r="E98" s="1260"/>
      <c r="F98" s="1261"/>
      <c r="G98" s="1262" t="s">
        <v>838</v>
      </c>
      <c r="H98" s="1263"/>
      <c r="I98" s="12"/>
      <c r="J98" s="30" t="str">
        <f t="shared" si="3"/>
        <v>Auxiliary nurse midwife</v>
      </c>
      <c r="K98" s="7"/>
      <c r="L98" s="21"/>
      <c r="M98" s="31"/>
      <c r="N98" s="21"/>
      <c r="O98" s="7"/>
      <c r="P98" s="7"/>
      <c r="Q98" s="21"/>
      <c r="R98" s="21"/>
      <c r="S98" s="21"/>
      <c r="T98" s="209" t="str">
        <f t="shared" si="4"/>
        <v>Auxiliary nurse midwife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838</v>
      </c>
      <c r="E100" s="1260"/>
      <c r="F100" s="1261"/>
      <c r="G100" s="1262" t="s">
        <v>453</v>
      </c>
      <c r="H100" s="1263"/>
      <c r="I100" s="12"/>
      <c r="J100" s="30" t="str">
        <f t="shared" si="3"/>
        <v>Auxiliary nurse</v>
      </c>
      <c r="K100" s="7"/>
      <c r="L100" s="21"/>
      <c r="M100" s="31"/>
      <c r="N100" s="21"/>
      <c r="O100" s="7"/>
      <c r="P100" s="7"/>
      <c r="Q100" s="21"/>
      <c r="R100" s="21"/>
      <c r="S100" s="21"/>
      <c r="T100" s="209" t="str">
        <f t="shared" si="4"/>
        <v>Auxiliary nurse midwife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1117</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Only trained doctors can perform surgical contraception and insert implants.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ht="63" customHeight="1">
      <c r="A106" s="291"/>
      <c r="B106" s="1163" t="s">
        <v>1590</v>
      </c>
      <c r="C106" s="1163"/>
      <c r="D106" s="229" t="s">
        <v>395</v>
      </c>
      <c r="E106" s="1262" t="s">
        <v>1118</v>
      </c>
      <c r="F106" s="1332"/>
      <c r="G106" s="1486"/>
      <c r="H106" s="227" t="s">
        <v>405</v>
      </c>
      <c r="I106" s="11"/>
      <c r="J106" s="30"/>
      <c r="K106" s="7" t="str">
        <f>B106</f>
        <v>a. Unmarried people</v>
      </c>
      <c r="L106" s="21"/>
      <c r="M106" s="31" t="str">
        <f>E106</f>
        <v xml:space="preserve">Pakistani law allows distribution of contraceptives only to married women of reproductive age. However, most contraceptives can be received over the counter. </v>
      </c>
      <c r="N106" s="21"/>
      <c r="O106" s="7"/>
      <c r="P106" s="21"/>
      <c r="Q106" s="21"/>
      <c r="R106" s="21"/>
      <c r="S106" s="21"/>
      <c r="T106" s="16"/>
      <c r="U106" s="16"/>
      <c r="V106" s="51" t="str">
        <f>E106</f>
        <v xml:space="preserve">Pakistani law allows distribution of contraceptives only to married women of reproductive age. However, most contraceptives can be received over the counter. </v>
      </c>
      <c r="W106" s="44"/>
      <c r="X106" s="44"/>
      <c r="Y106" s="45"/>
      <c r="Z106" s="52"/>
      <c r="AA106"/>
    </row>
    <row r="107" spans="1:27" s="244" customFormat="1">
      <c r="A107" s="291"/>
      <c r="B107" s="1163" t="s">
        <v>1591</v>
      </c>
      <c r="C107" s="1163"/>
      <c r="D107" s="229" t="s">
        <v>399</v>
      </c>
      <c r="E107" s="1262"/>
      <c r="F107" s="1332"/>
      <c r="G107" s="1486"/>
      <c r="H107" s="227"/>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72"/>
      <c r="F108" s="1596"/>
      <c r="G108" s="1597"/>
      <c r="H108" s="523"/>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395</v>
      </c>
      <c r="H112" s="1331"/>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395</v>
      </c>
      <c r="H113" s="1331"/>
      <c r="I113" s="12"/>
      <c r="J113" s="30" t="str">
        <f>G113</f>
        <v>Yes</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ht="45">
      <c r="A114" s="291"/>
      <c r="B114" s="318"/>
      <c r="C114" s="319" t="s">
        <v>1597</v>
      </c>
      <c r="D114" s="1262" t="s">
        <v>1119</v>
      </c>
      <c r="E114" s="1332"/>
      <c r="F114" s="1332"/>
      <c r="G114" s="1332"/>
      <c r="H114" s="1263"/>
      <c r="I114" s="12"/>
      <c r="J114" s="30"/>
      <c r="K114" s="7" t="str">
        <f>C114</f>
        <v>i. If yes, describe the exemptions.</v>
      </c>
      <c r="L114" s="21"/>
      <c r="M114" s="21"/>
      <c r="N114" s="23"/>
      <c r="O114" s="24" t="str">
        <f>D114</f>
        <v xml:space="preserve">All provincial departments of health provide contraceptives free of charge. All population welfare departments charge a nominal fee for contraceptive services. </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 t="shared" si="5"/>
        <v>No</v>
      </c>
      <c r="K124" s="7"/>
      <c r="L124" s="7"/>
      <c r="M124" s="21"/>
      <c r="N124" s="21"/>
      <c r="O124" s="7"/>
      <c r="P124" s="21"/>
      <c r="Q124" s="1"/>
      <c r="R124" s="21"/>
      <c r="S124" s="22"/>
      <c r="T124" s="2"/>
      <c r="U124" s="2"/>
      <c r="V124" s="2"/>
      <c r="W124" s="40"/>
      <c r="X124" s="40"/>
      <c r="Y124" s="48" t="str">
        <f t="shared" si="6"/>
        <v>i. CycleBeads</v>
      </c>
      <c r="Z124" s="56"/>
      <c r="AA124"/>
    </row>
    <row r="125" spans="1:27" s="265" customFormat="1" ht="15.75" customHeight="1">
      <c r="A125" s="356"/>
      <c r="B125" s="1163" t="s">
        <v>1606</v>
      </c>
      <c r="C125" s="1163"/>
      <c r="D125" s="1163"/>
      <c r="E125" s="1163"/>
      <c r="F125" s="1164"/>
      <c r="G125" s="1259" t="s">
        <v>405</v>
      </c>
      <c r="H125" s="1331"/>
      <c r="I125" s="33"/>
      <c r="J125" s="30" t="str">
        <f t="shared" si="5"/>
        <v>Don't know</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405</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2008</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1120</v>
      </c>
      <c r="E128" s="1317"/>
      <c r="F128" s="1317"/>
      <c r="G128" s="1317"/>
      <c r="H128" s="1318"/>
      <c r="I128" s="33"/>
      <c r="J128" s="20"/>
      <c r="K128" s="7" t="str">
        <f>A128</f>
        <v xml:space="preserve">D11. Name of the list(s)
</v>
      </c>
      <c r="L128" s="7"/>
      <c r="M128" s="21"/>
      <c r="N128" s="21"/>
      <c r="O128" s="7" t="str">
        <f>D128</f>
        <v>National Essential Drug List</v>
      </c>
      <c r="P128" s="21"/>
      <c r="Q128" s="1"/>
      <c r="R128" s="21"/>
      <c r="S128" s="22"/>
      <c r="T128" s="2"/>
      <c r="U128" s="2"/>
      <c r="V128" s="2"/>
      <c r="W128" s="40"/>
      <c r="X128" s="40"/>
      <c r="Y128" s="1"/>
      <c r="Z128" s="56"/>
      <c r="AA128"/>
    </row>
    <row r="129" spans="1:27" s="265" customFormat="1" ht="60">
      <c r="A129" s="1179" t="s">
        <v>1637</v>
      </c>
      <c r="B129" s="1163"/>
      <c r="C129" s="1164"/>
      <c r="D129" s="1170" t="s">
        <v>1121</v>
      </c>
      <c r="E129" s="1171"/>
      <c r="F129" s="1171"/>
      <c r="G129" s="1171"/>
      <c r="H129" s="1172"/>
      <c r="I129" s="33"/>
      <c r="J129" s="20"/>
      <c r="K129" s="7" t="str">
        <f>A129</f>
        <v xml:space="preserve">D12. Notes about the list(s)
</v>
      </c>
      <c r="L129" s="7"/>
      <c r="M129" s="21"/>
      <c r="N129" s="21"/>
      <c r="O129" s="7" t="str">
        <f>D129</f>
        <v xml:space="preserve">On the request of provincial governments (18th Amendment scenario), USAID | DELIVER PROJECT and WHO have developed essential drug lists (EDLs). Provinces of Punjab and Khyer Pakhtunkhwa have endorsed EDLs and procurement packages by service delivery levels. </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2004</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395</v>
      </c>
      <c r="H144" s="1225"/>
      <c r="I144" s="6"/>
      <c r="J144" s="30" t="str">
        <f t="shared" si="7"/>
        <v>Yes</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285" t="s">
        <v>445</v>
      </c>
      <c r="G149" s="1286"/>
      <c r="H149" s="1287"/>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1122</v>
      </c>
      <c r="G150" s="1171"/>
      <c r="H150" s="1172"/>
      <c r="I150" s="6"/>
      <c r="J150" s="30"/>
      <c r="K150" s="7"/>
      <c r="L150" s="7"/>
      <c r="M150" s="21"/>
      <c r="N150" s="21"/>
      <c r="O150" s="21"/>
      <c r="P150" s="21"/>
      <c r="Q150" s="7" t="str">
        <f>F150</f>
        <v>Logistics Management Information System</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285.75" thickBot="1">
      <c r="A154" s="1303" t="s">
        <v>1641</v>
      </c>
      <c r="B154" s="1304"/>
      <c r="C154" s="1305"/>
      <c r="D154" s="1306" t="s">
        <v>1123</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G116:H125 F59 D106:D108 H91 H89 F85:H86 D51:D52 D49 D43 D41" xr:uid="{00000000-0002-0000-2200-000000000000}">
      <formula1>$W$1:$W$3</formula1>
    </dataValidation>
    <dataValidation type="list" allowBlank="1" showInputMessage="1" showErrorMessage="1" errorTitle="Choose from dropdown" error="Please choose from the dropdown list." prompt="Please select from the dropdown list." sqref="H12 H82" xr:uid="{00000000-0002-0000-2200-000001000000}">
      <formula1>$W$1:$W$3</formula1>
    </dataValidation>
    <dataValidation type="list" allowBlank="1" showInputMessage="1" showErrorMessage="1" error="Please choose from the dropdown list." sqref="H24" xr:uid="{00000000-0002-0000-2200-000002000000}">
      <formula1>$O$1:$O$6</formula1>
    </dataValidation>
    <dataValidation type="list" allowBlank="1" showErrorMessage="1" error="Please choose from the dropdown list." sqref="H38" xr:uid="{00000000-0002-0000-2200-000003000000}">
      <formula1>$W$1:$W$3</formula1>
    </dataValidation>
    <dataValidation type="list" allowBlank="1" showInputMessage="1" showErrorMessage="1" error="Please choose from the dropdown list." sqref="G111:G113 H106:H108 D69:D78 F68:H78 G152:G153 G132:G135 F63 G148 G140:G146 D26 G147:H147 D16:D23 H25" xr:uid="{00000000-0002-0000-2200-000004000000}">
      <formula1>$W$1:$W$4</formula1>
    </dataValidation>
    <dataValidation type="list" allowBlank="1" showInputMessage="1" showErrorMessage="1" errorTitle="Choose from dropdown" error="Please choose from the dropdown list." prompt="Please select from the dropdown list." sqref="G138 D68 D15" xr:uid="{00000000-0002-0000-2200-000005000000}">
      <formula1>$W$1:$W$4</formula1>
    </dataValidation>
    <dataValidation type="list" allowBlank="1" showInputMessage="1" showErrorMessage="1" error="Please choose from the dropdown list." sqref="F61:H61" xr:uid="{00000000-0002-0000-22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200-000007000000}">
      <formula1>$N$1:$N$2</formula1>
    </dataValidation>
    <dataValidation type="list" allowBlank="1" showErrorMessage="1" errorTitle="Choose from dropdown" error="Please choose from the dropdown list." sqref="F28" xr:uid="{00000000-0002-0000-2200-000008000000}">
      <formula1>$Y$1:$Y$13</formula1>
    </dataValidation>
    <dataValidation type="list" allowBlank="1" showInputMessage="1" showErrorMessage="1" errorTitle="Choose from dropdown" error="Please choose from the dropdown list." sqref="H28" xr:uid="{00000000-0002-0000-2200-000009000000}">
      <formula1>$Y$1:$Y$13</formula1>
    </dataValidation>
    <dataValidation type="list" allowBlank="1" showInputMessage="1" prompt="Please select from the dropdown list if possible. If you cannot find a provider cadre that fits, you may write it in." sqref="D95:H95" xr:uid="{00000000-0002-0000-2200-00000A000000}">
      <formula1>$Q$1:$Q$9</formula1>
    </dataValidation>
    <dataValidation type="list" allowBlank="1" prompt="Please choose from the dropdown if possible. If you cannot find a cadre that fits what you are looking for, you may write it in." sqref="D96:H102" xr:uid="{00000000-0002-0000-2200-00000B000000}">
      <formula1>$Q$1:$Q$9</formula1>
    </dataValidation>
  </dataValidations>
  <hyperlinks>
    <hyperlink ref="A5" location="Introduction!A1" display="To jump to the Introduction sheet, click here." xr:uid="{00000000-0004-0000-2200-000000000000}"/>
  </hyperlinks>
  <pageMargins left="1.2" right="0.7" top="0.75" bottom="0.75" header="0.3" footer="0.3"/>
  <pageSetup scale="45" fitToHeight="4" orientation="portrait" r:id="rId1"/>
  <rowBreaks count="2" manualBreakCount="2">
    <brk id="33" max="7" man="1"/>
    <brk id="92" max="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283"/>
      <c r="E7" s="283"/>
      <c r="F7" s="283"/>
      <c r="G7" s="1169"/>
      <c r="H7" s="1169"/>
      <c r="I7" s="677"/>
      <c r="J7" s="670"/>
      <c r="N7" s="664"/>
      <c r="Q7" s="207" t="s">
        <v>415</v>
      </c>
      <c r="T7" s="684"/>
      <c r="X7" s="777" t="str">
        <f>A7</f>
        <v>Contraceptive Security (CS) Indicators Data, 2013</v>
      </c>
      <c r="Y7" s="682" t="s">
        <v>481</v>
      </c>
    </row>
    <row r="8" spans="1:134" ht="37.5" customHeight="1">
      <c r="A8" s="1601" t="s">
        <v>1812</v>
      </c>
      <c r="B8" s="1168"/>
      <c r="C8" s="1168"/>
      <c r="D8" s="1169"/>
      <c r="E8" s="1169"/>
      <c r="F8" s="283"/>
      <c r="G8" s="1169"/>
      <c r="H8" s="1169"/>
      <c r="I8" s="686"/>
      <c r="J8" s="670"/>
      <c r="K8" s="780" t="str">
        <f>A8</f>
        <v>Country: Paraguay</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1461</v>
      </c>
      <c r="B12" s="1161"/>
      <c r="C12" s="1161"/>
      <c r="D12" s="1161"/>
      <c r="E12" s="1161"/>
      <c r="F12" s="1161"/>
      <c r="G12" s="1162"/>
      <c r="H12" s="243"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c r="A13" s="288"/>
      <c r="B13" s="1163" t="s">
        <v>1462</v>
      </c>
      <c r="C13" s="1164"/>
      <c r="D13" s="1262" t="s">
        <v>1813</v>
      </c>
      <c r="E13" s="1332"/>
      <c r="F13" s="1332"/>
      <c r="G13" s="1332"/>
      <c r="H13" s="1263"/>
      <c r="I13" s="686"/>
      <c r="J13" s="671"/>
      <c r="K13" s="664" t="str">
        <f>B13</f>
        <v>a. What is the name of the committee?</v>
      </c>
      <c r="L13" s="693" t="str">
        <f>D13</f>
        <v>Contraceptive Security Committee (Comité DAIA)</v>
      </c>
      <c r="M13" s="663"/>
      <c r="N13" s="663"/>
      <c r="O13" s="665" t="str">
        <f>D13</f>
        <v>Contraceptive Security Committee (Comité DAIA)</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1125</v>
      </c>
      <c r="G15" s="1317"/>
      <c r="H15" s="1318"/>
      <c r="I15" s="686"/>
      <c r="J15" s="671"/>
      <c r="K15" s="664" t="str">
        <f t="shared" ref="K15:K23" si="0">B15</f>
        <v>a. Social marketing</v>
      </c>
      <c r="L15" s="663"/>
      <c r="M15" s="663"/>
      <c r="N15" s="663"/>
      <c r="O15" s="664"/>
      <c r="P15" s="663"/>
      <c r="Q15" s="664" t="str">
        <f t="shared" ref="Q15:Q23" si="1">F15</f>
        <v>Population Services International (PSI)/Paraguay</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1814</v>
      </c>
      <c r="G16" s="1317"/>
      <c r="H16" s="1318"/>
      <c r="I16" s="686"/>
      <c r="J16" s="671"/>
      <c r="K16" s="664" t="str">
        <f t="shared" si="0"/>
        <v>b. NGO (for example: service delivery, advocacy, Planned Parenthood affiliate, Marie Stopes affiliate, faith-based organizations, etc.)</v>
      </c>
      <c r="L16" s="663"/>
      <c r="M16" s="663"/>
      <c r="N16" s="663"/>
      <c r="O16" s="664"/>
      <c r="P16" s="663"/>
      <c r="Q16" s="664" t="str">
        <f t="shared" si="1"/>
        <v>Centro Paraguayo de Estudios de Población (CEPEP) - IPPF affiliate</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1127</v>
      </c>
      <c r="G17" s="1317"/>
      <c r="H17" s="1318"/>
      <c r="I17" s="686"/>
      <c r="J17" s="671"/>
      <c r="K17" s="664" t="str">
        <f t="shared" si="0"/>
        <v>c. Commercial sector (for example: pharmacy associations, manufacturers, etc.)</v>
      </c>
      <c r="L17" s="663"/>
      <c r="M17" s="663"/>
      <c r="N17" s="663"/>
      <c r="O17" s="664"/>
      <c r="P17" s="663"/>
      <c r="Q17" s="664" t="str">
        <f t="shared" si="1"/>
        <v>Chamber of Pharmacists of Paraguay</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401</v>
      </c>
      <c r="G18" s="1317"/>
      <c r="H18" s="1318"/>
      <c r="I18" s="686"/>
      <c r="J18" s="671"/>
      <c r="K18" s="664" t="str">
        <f t="shared" si="0"/>
        <v>d. Donors</v>
      </c>
      <c r="L18" s="663"/>
      <c r="M18" s="663"/>
      <c r="N18" s="663"/>
      <c r="O18" s="664"/>
      <c r="P18" s="663"/>
      <c r="Q18" s="664" t="str">
        <f t="shared" si="1"/>
        <v>UNFPA</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631</v>
      </c>
      <c r="G19" s="1317"/>
      <c r="H19" s="1318"/>
      <c r="I19" s="686"/>
      <c r="J19" s="671"/>
      <c r="K19" s="664" t="str">
        <f t="shared" si="0"/>
        <v>e. UN agencies</v>
      </c>
      <c r="L19" s="663"/>
      <c r="M19" s="663"/>
      <c r="N19" s="663"/>
      <c r="O19" s="664"/>
      <c r="P19" s="663"/>
      <c r="Q19" s="664" t="str">
        <f t="shared" si="1"/>
        <v>UNFPA, WHO</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1128</v>
      </c>
      <c r="G20" s="1317"/>
      <c r="H20" s="1318"/>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Logistics, Family Planning, and HIV/AIDS</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ht="45">
      <c r="A21" s="291"/>
      <c r="B21" s="1177" t="s">
        <v>1474</v>
      </c>
      <c r="C21" s="1177"/>
      <c r="D21" s="988" t="s">
        <v>399</v>
      </c>
      <c r="E21" s="292" t="s">
        <v>1475</v>
      </c>
      <c r="F21" s="1316" t="s">
        <v>1815</v>
      </c>
      <c r="G21" s="1317"/>
      <c r="H21" s="1318"/>
      <c r="I21" s="686"/>
      <c r="J21" s="671"/>
      <c r="K21" s="664" t="str">
        <f t="shared" si="0"/>
        <v>g. Central Medical Store or Central Warehouse</v>
      </c>
      <c r="L21" s="663"/>
      <c r="M21" s="663"/>
      <c r="N21" s="663"/>
      <c r="O21" s="664"/>
      <c r="P21" s="663"/>
      <c r="Q21" s="664" t="str">
        <f t="shared" si="1"/>
        <v>General Directorate for Management of Strategic Supplies in Health (DGGIES) are invited but do not attend regularly</v>
      </c>
      <c r="R21" s="663"/>
      <c r="S21" s="663"/>
      <c r="T21" s="673"/>
      <c r="U21" s="673"/>
      <c r="V21" s="673"/>
      <c r="W21" s="674"/>
      <c r="X21" s="674"/>
      <c r="Y21" s="691"/>
      <c r="Z21" s="692"/>
      <c r="AA21" s="676"/>
    </row>
    <row r="22" spans="1:134" s="244" customFormat="1">
      <c r="A22" s="291"/>
      <c r="B22" s="1177" t="s">
        <v>1476</v>
      </c>
      <c r="C22" s="1177"/>
      <c r="D22" s="988" t="s">
        <v>399</v>
      </c>
      <c r="E22" s="292" t="s">
        <v>1475</v>
      </c>
      <c r="F22" s="1316"/>
      <c r="G22" s="1317"/>
      <c r="H22" s="1318"/>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ht="30">
      <c r="A23" s="291"/>
      <c r="B23" s="1177" t="s">
        <v>1477</v>
      </c>
      <c r="C23" s="1177"/>
      <c r="D23" s="988" t="s">
        <v>395</v>
      </c>
      <c r="E23" s="292" t="s">
        <v>1475</v>
      </c>
      <c r="F23" s="1316" t="s">
        <v>1816</v>
      </c>
      <c r="G23" s="1317"/>
      <c r="H23" s="1318"/>
      <c r="I23" s="686"/>
      <c r="J23" s="671"/>
      <c r="K23" s="670" t="str">
        <f t="shared" si="0"/>
        <v>i. Other (for example: partners)</v>
      </c>
      <c r="L23" s="671"/>
      <c r="M23" s="671"/>
      <c r="N23" s="671"/>
      <c r="O23" s="670"/>
      <c r="P23" s="671"/>
      <c r="Q23" s="670" t="str">
        <f t="shared" si="1"/>
        <v>Instituto de Provision Social (IPS) - Paraguayan Social Security Institute)</v>
      </c>
      <c r="R23" s="671"/>
      <c r="S23" s="671"/>
      <c r="T23" s="671"/>
      <c r="U23" s="671"/>
      <c r="V23" s="671"/>
      <c r="W23" s="695"/>
      <c r="X23" s="695"/>
      <c r="Y23" s="696"/>
      <c r="Z23" s="696"/>
      <c r="AA23" s="676"/>
    </row>
    <row r="24" spans="1:134" s="244" customFormat="1">
      <c r="A24" s="1179" t="s">
        <v>1478</v>
      </c>
      <c r="B24" s="1163"/>
      <c r="C24" s="1163"/>
      <c r="D24" s="1163"/>
      <c r="E24" s="1163"/>
      <c r="F24" s="1163"/>
      <c r="G24" s="1163"/>
      <c r="H24" s="302" t="s">
        <v>539</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1479</v>
      </c>
      <c r="B25" s="1181"/>
      <c r="C25" s="1181"/>
      <c r="D25" s="1177"/>
      <c r="E25" s="1177"/>
      <c r="F25" s="1177"/>
      <c r="G25" s="1182"/>
      <c r="H25" s="302" t="s">
        <v>395</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45.75" thickBot="1">
      <c r="A26" s="1183" t="s">
        <v>1480</v>
      </c>
      <c r="B26" s="1184"/>
      <c r="C26" s="1185"/>
      <c r="D26" s="293" t="s">
        <v>395</v>
      </c>
      <c r="E26" s="294" t="s">
        <v>1481</v>
      </c>
      <c r="F26" s="295" t="s">
        <v>586</v>
      </c>
      <c r="G26" s="296" t="s">
        <v>1482</v>
      </c>
      <c r="H26" s="372" t="s">
        <v>1131</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430</v>
      </c>
      <c r="G28" s="298" t="s">
        <v>1485</v>
      </c>
      <c r="H28" s="299" t="s">
        <v>431</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1486</v>
      </c>
      <c r="B29" s="1163"/>
      <c r="C29" s="1163"/>
      <c r="D29" s="1163"/>
      <c r="E29" s="1163"/>
      <c r="F29" s="1164"/>
      <c r="G29" s="1193">
        <v>1050000</v>
      </c>
      <c r="H29" s="1194"/>
      <c r="I29" s="705"/>
      <c r="J29" s="670">
        <f>G29</f>
        <v>1050000</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1487</v>
      </c>
      <c r="B30" s="1163"/>
      <c r="C30" s="1163"/>
      <c r="D30" s="1163"/>
      <c r="E30" s="300" t="s">
        <v>445</v>
      </c>
      <c r="F30" s="301" t="s">
        <v>1488</v>
      </c>
      <c r="G30" s="1195" t="s">
        <v>586</v>
      </c>
      <c r="H30" s="1196"/>
      <c r="I30" s="705"/>
      <c r="J30" s="670" t="str">
        <f>G30</f>
        <v>Ministry of Health</v>
      </c>
      <c r="K30" s="664"/>
      <c r="L30" s="663"/>
      <c r="M30" s="706" t="str">
        <f>E30</f>
        <v>01/12-12/12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1489</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7" s="244" customFormat="1" ht="15.75" customHeight="1">
      <c r="A33" s="1183" t="s">
        <v>1491</v>
      </c>
      <c r="B33" s="1163"/>
      <c r="C33" s="1163"/>
      <c r="D33" s="1163"/>
      <c r="E33" s="1184"/>
      <c r="F33" s="1184"/>
      <c r="G33" s="1184"/>
      <c r="H33" s="1189"/>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7" s="244" customFormat="1" ht="147">
      <c r="A34" s="311"/>
      <c r="B34" s="1187" t="s">
        <v>1492</v>
      </c>
      <c r="C34" s="1187"/>
      <c r="D34" s="1188"/>
      <c r="E34" s="365" t="s">
        <v>1493</v>
      </c>
      <c r="F34" s="304" t="s">
        <v>1494</v>
      </c>
      <c r="G34" s="305" t="s">
        <v>1495</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7" s="244" customFormat="1" ht="30">
      <c r="A35" s="291"/>
      <c r="B35" s="1187" t="s">
        <v>1497</v>
      </c>
      <c r="C35" s="1187"/>
      <c r="D35" s="1188"/>
      <c r="E35" s="307">
        <v>1050000</v>
      </c>
      <c r="F35" s="308" t="s">
        <v>445</v>
      </c>
      <c r="G35" s="309" t="s">
        <v>1132</v>
      </c>
      <c r="H35" s="310"/>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7" s="244" customFormat="1" ht="75">
      <c r="A36" s="291"/>
      <c r="B36" s="1187" t="s">
        <v>1498</v>
      </c>
      <c r="C36" s="1187"/>
      <c r="D36" s="1188"/>
      <c r="E36" s="307">
        <v>0</v>
      </c>
      <c r="F36" s="308" t="s">
        <v>445</v>
      </c>
      <c r="G36" s="309"/>
      <c r="H36" s="310"/>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7" s="244" customFormat="1" ht="45" customHeight="1">
      <c r="A37" s="311"/>
      <c r="B37" s="1184" t="s">
        <v>1499</v>
      </c>
      <c r="C37" s="1184"/>
      <c r="D37" s="1185"/>
      <c r="E37" s="312">
        <f>E35+E36</f>
        <v>1050000</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7" s="244" customFormat="1" ht="82.5" customHeight="1">
      <c r="A38" s="1179" t="s">
        <v>1500</v>
      </c>
      <c r="B38" s="1163"/>
      <c r="C38" s="1163"/>
      <c r="D38" s="1163"/>
      <c r="E38" s="1163"/>
      <c r="F38" s="1163"/>
      <c r="G38" s="1164"/>
      <c r="H38" s="302" t="s">
        <v>395</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7" s="244" customFormat="1" ht="74.25" customHeight="1" thickBot="1">
      <c r="A39" s="1179" t="s">
        <v>1501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7" s="244" customFormat="1" ht="129.75">
      <c r="A40" s="303"/>
      <c r="B40" s="1198" t="s">
        <v>1502</v>
      </c>
      <c r="C40" s="1860"/>
      <c r="D40" s="315" t="s">
        <v>1503</v>
      </c>
      <c r="E40" s="304" t="s">
        <v>1504</v>
      </c>
      <c r="F40" s="304" t="s">
        <v>1505</v>
      </c>
      <c r="G40" s="305" t="s">
        <v>1506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7" s="244" customFormat="1" ht="30">
      <c r="A41" s="303"/>
      <c r="B41" s="1163" t="s">
        <v>1507</v>
      </c>
      <c r="C41" s="1164"/>
      <c r="D41" s="1037" t="s">
        <v>395</v>
      </c>
      <c r="E41" s="307">
        <v>646700</v>
      </c>
      <c r="F41" s="316" t="s">
        <v>445</v>
      </c>
      <c r="G41" s="317" t="s">
        <v>808</v>
      </c>
      <c r="H41" s="310" t="s">
        <v>1133</v>
      </c>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7" s="244" customFormat="1" ht="30">
      <c r="A42" s="303"/>
      <c r="B42" s="318"/>
      <c r="C42" s="319" t="s">
        <v>1508</v>
      </c>
      <c r="D42" s="1165" t="s">
        <v>612</v>
      </c>
      <c r="E42" s="1166"/>
      <c r="F42" s="1166"/>
      <c r="G42" s="1166"/>
      <c r="H42" s="1167"/>
      <c r="I42" s="711"/>
      <c r="J42" s="704"/>
      <c r="K42" s="664" t="str">
        <f>C42</f>
        <v>i. Specify source(s) of internally generated funds spent (for example, from taxes)</v>
      </c>
      <c r="L42" s="663"/>
      <c r="M42" s="663"/>
      <c r="N42" s="663"/>
      <c r="O42" s="665" t="str">
        <f>D42</f>
        <v>National Treasury</v>
      </c>
      <c r="P42" s="663"/>
      <c r="Q42" s="663"/>
      <c r="R42" s="663"/>
      <c r="S42" s="663"/>
      <c r="T42" s="673"/>
      <c r="U42" s="673"/>
      <c r="V42" s="673"/>
      <c r="W42" s="674"/>
      <c r="X42" s="674"/>
      <c r="Y42" s="691"/>
      <c r="Z42" s="692"/>
      <c r="AA42" s="676"/>
    </row>
    <row r="43" spans="1:27" s="244" customFormat="1" ht="78.75" customHeight="1">
      <c r="A43" s="303"/>
      <c r="B43" s="1163" t="s">
        <v>1509</v>
      </c>
      <c r="C43" s="1164"/>
      <c r="D43" s="1037" t="s">
        <v>399</v>
      </c>
      <c r="E43" s="307">
        <v>0</v>
      </c>
      <c r="F43" s="316" t="s">
        <v>445</v>
      </c>
      <c r="G43" s="309"/>
      <c r="H43" s="310"/>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row>
    <row r="44" spans="1:27" s="244" customFormat="1" ht="30">
      <c r="A44" s="303"/>
      <c r="B44" s="318"/>
      <c r="C44" s="319" t="s">
        <v>1510</v>
      </c>
      <c r="D44" s="1165" t="s">
        <v>406</v>
      </c>
      <c r="E44" s="1166"/>
      <c r="F44" s="1166"/>
      <c r="G44" s="1166"/>
      <c r="H44" s="1167"/>
      <c r="I44" s="711"/>
      <c r="J44" s="704"/>
      <c r="K44" s="664" t="str">
        <f>C44</f>
        <v>i. Specify source(s) of other government funds spent (for example: basket funding or specific donor)</v>
      </c>
      <c r="L44" s="663"/>
      <c r="M44" s="663"/>
      <c r="N44" s="663"/>
      <c r="O44" s="665" t="str">
        <f>D44</f>
        <v>Not applicable</v>
      </c>
      <c r="P44" s="663"/>
      <c r="Q44" s="663"/>
      <c r="R44" s="663"/>
      <c r="S44" s="663"/>
      <c r="T44" s="673"/>
      <c r="U44" s="673"/>
      <c r="V44" s="673"/>
      <c r="W44" s="674"/>
      <c r="X44" s="674"/>
      <c r="Y44" s="691"/>
      <c r="Z44" s="692"/>
      <c r="AA44" s="676"/>
    </row>
    <row r="45" spans="1:27" s="244" customFormat="1" ht="45">
      <c r="A45" s="303"/>
      <c r="B45" s="1163" t="s">
        <v>1511</v>
      </c>
      <c r="C45" s="1164"/>
      <c r="D45" s="320"/>
      <c r="E45" s="321">
        <f>E41+E43</f>
        <v>646700</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7"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7" s="244" customFormat="1" ht="30" customHeight="1">
      <c r="A47" s="1179" t="s">
        <v>1512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7" s="244" customFormat="1" ht="129.75">
      <c r="A48" s="303" t="s">
        <v>1513</v>
      </c>
      <c r="B48" s="1198" t="s">
        <v>1514</v>
      </c>
      <c r="C48" s="1164"/>
      <c r="D48" s="315" t="s">
        <v>1515</v>
      </c>
      <c r="E48" s="304" t="s">
        <v>1516</v>
      </c>
      <c r="F48" s="304" t="s">
        <v>1517</v>
      </c>
      <c r="G48" s="305" t="s">
        <v>1518</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c r="A49" s="303"/>
      <c r="B49" s="1163" t="s">
        <v>1519</v>
      </c>
      <c r="C49" s="1164"/>
      <c r="D49" s="1037" t="s">
        <v>399</v>
      </c>
      <c r="E49" s="307">
        <v>0</v>
      </c>
      <c r="F49" s="750" t="s">
        <v>445</v>
      </c>
      <c r="G49" s="329"/>
      <c r="H49" s="330"/>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406</v>
      </c>
      <c r="E50" s="1209"/>
      <c r="F50" s="1209"/>
      <c r="G50" s="1209"/>
      <c r="H50" s="1210"/>
      <c r="I50" s="260"/>
      <c r="J50" s="704"/>
      <c r="K50" s="664" t="str">
        <f>C50</f>
        <v xml:space="preserve">i. Specify source(s) of in-kind donations </v>
      </c>
      <c r="L50" s="663"/>
      <c r="M50" s="663"/>
      <c r="N50" s="663"/>
      <c r="O50" s="665" t="str">
        <f>D50</f>
        <v>Not applicable</v>
      </c>
      <c r="P50" s="663"/>
      <c r="Q50" s="663"/>
      <c r="R50" s="663"/>
      <c r="S50" s="663"/>
      <c r="T50" s="673"/>
      <c r="U50" s="673"/>
      <c r="V50" s="673"/>
      <c r="W50" s="674"/>
      <c r="X50" s="674"/>
      <c r="Y50" s="691"/>
      <c r="Z50" s="692"/>
      <c r="AA50" s="676"/>
    </row>
    <row r="51" spans="1:27" s="244" customFormat="1" ht="45">
      <c r="A51" s="303"/>
      <c r="B51" s="1163" t="s">
        <v>1521</v>
      </c>
      <c r="C51" s="1164"/>
      <c r="D51" s="1037" t="s">
        <v>395</v>
      </c>
      <c r="E51" s="307">
        <v>77000</v>
      </c>
      <c r="F51" s="750" t="s">
        <v>445</v>
      </c>
      <c r="G51" s="329" t="s">
        <v>1134</v>
      </c>
      <c r="H51" s="330"/>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1522</v>
      </c>
      <c r="C52" s="1164"/>
      <c r="D52" s="1037" t="s">
        <v>399</v>
      </c>
      <c r="E52" s="307">
        <v>0</v>
      </c>
      <c r="F52" s="750" t="s">
        <v>445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1523</v>
      </c>
      <c r="C53" s="1164"/>
      <c r="D53" s="320"/>
      <c r="E53" s="321">
        <f>E49+E51+E52</f>
        <v>77000</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1525</v>
      </c>
      <c r="B56" s="1211"/>
      <c r="C56" s="1211"/>
      <c r="D56" s="1211"/>
      <c r="E56" s="1212"/>
      <c r="F56" s="332">
        <f>E45/(E45+E53)</f>
        <v>0.89360232140389662</v>
      </c>
      <c r="G56" s="1202" t="s">
        <v>1817</v>
      </c>
      <c r="H56" s="1203"/>
      <c r="I56" s="705"/>
      <c r="J56" s="714" t="str">
        <f>G56</f>
        <v xml:space="preserve">Comments: The $77,000 of the Global Fund for condoms accounts for 11%. </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f>E41/E45</f>
        <v>1</v>
      </c>
      <c r="G57" s="1202" t="s">
        <v>1818</v>
      </c>
      <c r="H57" s="1203"/>
      <c r="I57" s="705"/>
      <c r="J57" s="714" t="str">
        <f>G57</f>
        <v xml:space="preserve">Comments: The funds come from the national treasury.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1528</v>
      </c>
      <c r="B58" s="1861"/>
      <c r="C58" s="1861"/>
      <c r="D58" s="1861"/>
      <c r="E58" s="1862"/>
      <c r="F58" s="332">
        <f>(E45+E53)/G29</f>
        <v>0.68923809523809521</v>
      </c>
      <c r="G58" s="1202" t="s">
        <v>1819</v>
      </c>
      <c r="H58" s="1203"/>
      <c r="I58" s="705"/>
      <c r="J58" s="714" t="str">
        <f>G58</f>
        <v>Comments: Only the purchase through UNFPA was executed; the purchase through PAHO for $371,000 was not.</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t="s">
        <v>395</v>
      </c>
      <c r="G59" s="1202" t="s">
        <v>1820</v>
      </c>
      <c r="H59" s="1203"/>
      <c r="I59" s="705"/>
      <c r="J59" s="714" t="str">
        <f>G59</f>
        <v>Comments: We are managing the purchase from 2012, which will become effective in 2013.</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1531</v>
      </c>
      <c r="B61" s="1163"/>
      <c r="C61" s="1163"/>
      <c r="D61" s="1163"/>
      <c r="E61" s="1164"/>
      <c r="F61" s="1223" t="s">
        <v>437</v>
      </c>
      <c r="G61" s="1224"/>
      <c r="H61" s="1225"/>
      <c r="I61" s="715"/>
      <c r="J61" s="704"/>
      <c r="K61" s="664"/>
      <c r="L61" s="663"/>
      <c r="M61" s="663"/>
      <c r="N61" s="663"/>
      <c r="O61" s="663"/>
      <c r="P61" s="663"/>
      <c r="Q61" s="664" t="str">
        <f>F61</f>
        <v>Third-party agent (e.g., UNFPA, Crown Agents)</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401</v>
      </c>
      <c r="G62" s="1171"/>
      <c r="H62" s="1172"/>
      <c r="I62" s="705"/>
      <c r="J62" s="704"/>
      <c r="K62" s="664"/>
      <c r="L62" s="663"/>
      <c r="M62" s="716">
        <f>E62</f>
        <v>0</v>
      </c>
      <c r="N62" s="663"/>
      <c r="O62" s="663"/>
      <c r="P62" s="663"/>
      <c r="Q62" s="664" t="str">
        <f>F62</f>
        <v>UNFPA</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399</v>
      </c>
      <c r="G63" s="1224"/>
      <c r="H63" s="1225"/>
      <c r="I63" s="705"/>
      <c r="J63" s="704"/>
      <c r="K63" s="664"/>
      <c r="L63" s="663"/>
      <c r="M63" s="663"/>
      <c r="N63" s="663"/>
      <c r="O63" s="663"/>
      <c r="P63" s="663"/>
      <c r="Q63" s="664" t="str">
        <f>F63</f>
        <v>No</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t="s">
        <v>1139</v>
      </c>
      <c r="E64" s="1171"/>
      <c r="F64" s="1171"/>
      <c r="G64" s="1171"/>
      <c r="H64" s="1172"/>
      <c r="I64" s="686"/>
      <c r="J64" s="704"/>
      <c r="K64" s="664" t="str">
        <f>A64</f>
        <v xml:space="preserve">B15. Please note any additional comments about finance and procurement.
</v>
      </c>
      <c r="L64" s="663"/>
      <c r="M64" s="663"/>
      <c r="N64" s="663"/>
      <c r="O64" s="664" t="str">
        <f>D64</f>
        <v>The amount allocated to PAHO could not be executed because of the change of government and of administrators in the Ministry of Health.</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1535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1541</v>
      </c>
      <c r="C68" s="1227"/>
      <c r="D68" s="1336" t="s">
        <v>395</v>
      </c>
      <c r="E68" s="1336"/>
      <c r="F68" s="999" t="s">
        <v>395</v>
      </c>
      <c r="G68" s="999" t="s">
        <v>395</v>
      </c>
      <c r="H68" s="228"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1542</v>
      </c>
      <c r="C69" s="1227"/>
      <c r="D69" s="1336" t="s">
        <v>405</v>
      </c>
      <c r="E69" s="1336"/>
      <c r="F69" s="999" t="s">
        <v>399</v>
      </c>
      <c r="G69" s="999" t="s">
        <v>399</v>
      </c>
      <c r="H69" s="228" t="s">
        <v>399</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1543</v>
      </c>
      <c r="C70" s="1227"/>
      <c r="D70" s="1336" t="s">
        <v>395</v>
      </c>
      <c r="E70" s="1336"/>
      <c r="F70" s="999" t="s">
        <v>395</v>
      </c>
      <c r="G70" s="999" t="s">
        <v>395</v>
      </c>
      <c r="H70" s="228" t="s">
        <v>399</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1544</v>
      </c>
      <c r="C71" s="1227"/>
      <c r="D71" s="1336" t="s">
        <v>405</v>
      </c>
      <c r="E71" s="1336"/>
      <c r="F71" s="999" t="s">
        <v>399</v>
      </c>
      <c r="G71" s="999" t="s">
        <v>399</v>
      </c>
      <c r="H71" s="228" t="s">
        <v>399</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1545</v>
      </c>
      <c r="C72" s="1227"/>
      <c r="D72" s="1336" t="s">
        <v>399</v>
      </c>
      <c r="E72" s="1336"/>
      <c r="F72" s="999" t="s">
        <v>395</v>
      </c>
      <c r="G72" s="999" t="s">
        <v>395</v>
      </c>
      <c r="H72" s="228" t="s">
        <v>399</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336" t="s">
        <v>395</v>
      </c>
      <c r="E73" s="1336"/>
      <c r="F73" s="999" t="s">
        <v>395</v>
      </c>
      <c r="G73" s="999" t="s">
        <v>395</v>
      </c>
      <c r="H73" s="228"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336" t="s">
        <v>395</v>
      </c>
      <c r="E74" s="1336"/>
      <c r="F74" s="999" t="s">
        <v>399</v>
      </c>
      <c r="G74" s="999" t="s">
        <v>395</v>
      </c>
      <c r="H74" s="228" t="s">
        <v>399</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1548</v>
      </c>
      <c r="C75" s="1227"/>
      <c r="D75" s="1336" t="s">
        <v>395</v>
      </c>
      <c r="E75" s="1336"/>
      <c r="F75" s="999" t="s">
        <v>395</v>
      </c>
      <c r="G75" s="999" t="s">
        <v>395</v>
      </c>
      <c r="H75" s="228" t="s">
        <v>395</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1549</v>
      </c>
      <c r="C76" s="1227"/>
      <c r="D76" s="1336" t="s">
        <v>399</v>
      </c>
      <c r="E76" s="1336"/>
      <c r="F76" s="999" t="s">
        <v>399</v>
      </c>
      <c r="G76" s="999" t="s">
        <v>395</v>
      </c>
      <c r="H76" s="228" t="s">
        <v>399</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1550</v>
      </c>
      <c r="C77" s="1227"/>
      <c r="D77" s="1336" t="s">
        <v>395</v>
      </c>
      <c r="E77" s="1336"/>
      <c r="F77" s="999" t="s">
        <v>395</v>
      </c>
      <c r="G77" s="999" t="s">
        <v>395</v>
      </c>
      <c r="H77" s="228" t="s">
        <v>399</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336" t="s">
        <v>399</v>
      </c>
      <c r="E78" s="1336"/>
      <c r="F78" s="999" t="s">
        <v>399</v>
      </c>
      <c r="G78" s="999" t="s">
        <v>399</v>
      </c>
      <c r="H78" s="228"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1552</v>
      </c>
      <c r="C79" s="1230"/>
      <c r="D79" s="1336"/>
      <c r="E79" s="1336"/>
      <c r="F79" s="999"/>
      <c r="G79" s="999"/>
      <c r="H79" s="228"/>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30.75" thickBot="1">
      <c r="A80" s="1183" t="s">
        <v>1553</v>
      </c>
      <c r="B80" s="1184"/>
      <c r="C80" s="1185"/>
      <c r="D80" s="1236"/>
      <c r="E80" s="1237"/>
      <c r="F80" s="1237"/>
      <c r="G80" s="1237"/>
      <c r="H80" s="1238"/>
      <c r="I80" s="686"/>
      <c r="J80" s="704"/>
      <c r="K80" s="664" t="str">
        <f>A80</f>
        <v>C2. Please note any comments about the commodities offered.</v>
      </c>
      <c r="L80" s="663"/>
      <c r="M80" s="663"/>
      <c r="N80" s="663"/>
      <c r="O80" s="664">
        <f>D80</f>
        <v>0</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1555</v>
      </c>
      <c r="B82" s="1177"/>
      <c r="C82" s="1177"/>
      <c r="D82" s="1177"/>
      <c r="E82" s="1177"/>
      <c r="F82" s="1177"/>
      <c r="G82" s="1182"/>
      <c r="H82" s="243" t="s">
        <v>395</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1558</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15.75" thickBot="1">
      <c r="A85" s="1244"/>
      <c r="B85" s="349" t="s">
        <v>1561</v>
      </c>
      <c r="C85" s="1017" t="s">
        <v>1140</v>
      </c>
      <c r="D85" s="1473" t="s">
        <v>980</v>
      </c>
      <c r="E85" s="1474"/>
      <c r="F85" s="987" t="s">
        <v>395</v>
      </c>
      <c r="G85" s="1269" t="s">
        <v>395</v>
      </c>
      <c r="H85" s="1475"/>
      <c r="I85" s="726"/>
      <c r="J85" s="714" t="str">
        <f>G85</f>
        <v>Yes</v>
      </c>
      <c r="K85" s="664" t="str">
        <f>B85</f>
        <v>a</v>
      </c>
      <c r="L85" s="663"/>
      <c r="M85" s="693">
        <f>E85</f>
        <v>0</v>
      </c>
      <c r="N85" s="663"/>
      <c r="O85" s="663"/>
      <c r="P85" s="663"/>
      <c r="Q85" s="663"/>
      <c r="R85" s="664"/>
      <c r="S85" s="664" t="str">
        <f>D85</f>
        <v>2011-2015</v>
      </c>
      <c r="T85" s="673"/>
      <c r="U85" s="673"/>
      <c r="V85" s="673"/>
      <c r="W85" s="674"/>
      <c r="X85" s="674"/>
      <c r="Y85" s="691"/>
      <c r="Z85" s="692"/>
      <c r="AA85" s="676"/>
    </row>
    <row r="86" spans="1:28" s="244" customFormat="1" ht="28.5" customHeight="1">
      <c r="A86" s="1180" t="s">
        <v>193</v>
      </c>
      <c r="B86" s="1181"/>
      <c r="C86" s="1181"/>
      <c r="D86" s="1181"/>
      <c r="E86" s="1181"/>
      <c r="F86" s="1670" t="s">
        <v>395</v>
      </c>
      <c r="G86" s="1671"/>
      <c r="H86" s="1672"/>
      <c r="I86" s="726"/>
      <c r="J86" s="714"/>
      <c r="K86" s="664"/>
      <c r="L86" s="663"/>
      <c r="M86" s="663"/>
      <c r="N86" s="663"/>
      <c r="O86" s="663"/>
      <c r="P86" s="663"/>
      <c r="Q86" s="665" t="str">
        <f>F86</f>
        <v>Yes</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262" t="s">
        <v>1141</v>
      </c>
      <c r="F87" s="1332"/>
      <c r="G87" s="1332"/>
      <c r="H87" s="1263"/>
      <c r="I87" s="726"/>
      <c r="J87" s="714"/>
      <c r="K87" s="664"/>
      <c r="L87" s="663"/>
      <c r="M87" s="693"/>
      <c r="N87" s="693" t="str">
        <f>E87</f>
        <v>NGOs and social marketing</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262">
        <v>0.1</v>
      </c>
      <c r="F88" s="1332"/>
      <c r="G88" s="1332"/>
      <c r="H88" s="1263"/>
      <c r="I88" s="726"/>
      <c r="J88" s="714"/>
      <c r="K88" s="664"/>
      <c r="L88" s="663"/>
      <c r="M88" s="693"/>
      <c r="N88" s="693">
        <f>E88</f>
        <v>0.1</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1564</v>
      </c>
      <c r="B89" s="1163"/>
      <c r="C89" s="1163"/>
      <c r="D89" s="1163"/>
      <c r="E89" s="1163"/>
      <c r="F89" s="1163"/>
      <c r="G89" s="1164"/>
      <c r="H89" s="227" t="s">
        <v>399</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c r="A90" s="291"/>
      <c r="B90" s="1163" t="s">
        <v>1565</v>
      </c>
      <c r="C90" s="1163"/>
      <c r="D90" s="1165" t="s">
        <v>406</v>
      </c>
      <c r="E90" s="1166"/>
      <c r="F90" s="1166"/>
      <c r="G90" s="1166"/>
      <c r="H90" s="1167"/>
      <c r="I90" s="726"/>
      <c r="J90" s="714"/>
      <c r="K90" s="664" t="str">
        <f>B90</f>
        <v>a. If yes, describe the policies.</v>
      </c>
      <c r="L90" s="663"/>
      <c r="M90" s="663"/>
      <c r="N90" s="728"/>
      <c r="O90" s="665" t="str">
        <f>D90</f>
        <v>Not applicable</v>
      </c>
      <c r="P90" s="664"/>
      <c r="Q90" s="663"/>
      <c r="R90" s="663"/>
      <c r="S90" s="663"/>
      <c r="T90" s="673"/>
      <c r="U90" s="673"/>
      <c r="V90" s="673"/>
      <c r="W90" s="674"/>
      <c r="X90" s="674"/>
      <c r="Y90" s="691"/>
      <c r="Z90" s="692"/>
      <c r="AA90" s="676"/>
    </row>
    <row r="91" spans="1:28" s="244" customFormat="1" ht="30" customHeight="1">
      <c r="A91" s="1179" t="s">
        <v>1566</v>
      </c>
      <c r="B91" s="1163"/>
      <c r="C91" s="1163"/>
      <c r="D91" s="1163"/>
      <c r="E91" s="1163"/>
      <c r="F91" s="1163"/>
      <c r="G91" s="1164"/>
      <c r="H91" s="227" t="s">
        <v>399</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c r="A92" s="291"/>
      <c r="B92" s="1163" t="s">
        <v>1565</v>
      </c>
      <c r="C92" s="1163"/>
      <c r="D92" s="1165" t="s">
        <v>406</v>
      </c>
      <c r="E92" s="1166"/>
      <c r="F92" s="1166"/>
      <c r="G92" s="1166"/>
      <c r="H92" s="1167"/>
      <c r="I92" s="726"/>
      <c r="J92" s="714"/>
      <c r="K92" s="664" t="str">
        <f>B92</f>
        <v>a. If yes, describe the policies.</v>
      </c>
      <c r="L92" s="663"/>
      <c r="M92" s="663"/>
      <c r="N92" s="728"/>
      <c r="O92" s="665" t="str">
        <f>D92</f>
        <v>Not applicable</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453</v>
      </c>
      <c r="E95" s="1260"/>
      <c r="F95" s="1261"/>
      <c r="G95" s="1262" t="s">
        <v>1142</v>
      </c>
      <c r="H95" s="1263"/>
      <c r="I95" s="733"/>
      <c r="J95" s="714" t="str">
        <f t="shared" si="3"/>
        <v>Pharmacy dependent</v>
      </c>
      <c r="K95" s="664"/>
      <c r="L95" s="663"/>
      <c r="M95" s="693"/>
      <c r="N95" s="663"/>
      <c r="O95" s="664"/>
      <c r="P95" s="664"/>
      <c r="Q95" s="663"/>
      <c r="R95" s="663"/>
      <c r="S95" s="663"/>
      <c r="T95" s="731" t="str">
        <f>D95</f>
        <v>Auxiliary nurse</v>
      </c>
      <c r="U95" s="732"/>
      <c r="V95" s="673"/>
      <c r="W95" s="674"/>
      <c r="X95" s="674"/>
      <c r="Y95" s="691"/>
      <c r="Z95" s="692"/>
      <c r="AA95" s="676"/>
    </row>
    <row r="96" spans="1:28" s="244" customFormat="1" ht="15" customHeight="1">
      <c r="A96" s="263"/>
      <c r="B96" s="221" t="s">
        <v>1572</v>
      </c>
      <c r="C96" s="218" t="s">
        <v>1573</v>
      </c>
      <c r="D96" s="1259" t="s">
        <v>453</v>
      </c>
      <c r="E96" s="1260"/>
      <c r="F96" s="1261"/>
      <c r="G96" s="1262" t="s">
        <v>1142</v>
      </c>
      <c r="H96" s="1263"/>
      <c r="I96" s="733"/>
      <c r="J96" s="714" t="str">
        <f t="shared" si="3"/>
        <v>Pharmacy dependent</v>
      </c>
      <c r="K96" s="664"/>
      <c r="L96" s="663"/>
      <c r="M96" s="693"/>
      <c r="N96" s="663"/>
      <c r="O96" s="664"/>
      <c r="P96" s="664"/>
      <c r="Q96" s="663"/>
      <c r="R96" s="663"/>
      <c r="S96" s="663"/>
      <c r="T96" s="731" t="str">
        <f t="shared" ref="T96:T102" si="4">D96</f>
        <v>Auxiliary nurse</v>
      </c>
      <c r="U96" s="732"/>
      <c r="V96" s="673"/>
      <c r="W96" s="674"/>
      <c r="X96" s="674"/>
      <c r="Y96" s="691"/>
      <c r="Z96" s="692"/>
      <c r="AA96" s="676"/>
    </row>
    <row r="97" spans="1:27" s="244" customFormat="1" ht="15" customHeight="1">
      <c r="A97" s="263"/>
      <c r="B97" s="221" t="s">
        <v>1574</v>
      </c>
      <c r="C97" s="218" t="s">
        <v>1575</v>
      </c>
      <c r="D97" s="1259" t="s">
        <v>406</v>
      </c>
      <c r="E97" s="1260"/>
      <c r="F97" s="1261"/>
      <c r="G97" s="1262" t="s">
        <v>406</v>
      </c>
      <c r="H97" s="1263"/>
      <c r="I97" s="733"/>
      <c r="J97" s="714" t="str">
        <f t="shared" si="3"/>
        <v>Not applicable</v>
      </c>
      <c r="K97" s="664"/>
      <c r="L97" s="663"/>
      <c r="M97" s="693"/>
      <c r="N97" s="663"/>
      <c r="O97" s="664"/>
      <c r="P97" s="664"/>
      <c r="Q97" s="663"/>
      <c r="R97" s="663"/>
      <c r="S97" s="663"/>
      <c r="T97" s="731" t="str">
        <f t="shared" si="4"/>
        <v>Not applicable</v>
      </c>
      <c r="U97" s="732"/>
      <c r="V97" s="673"/>
      <c r="W97" s="674"/>
      <c r="X97" s="674"/>
      <c r="Y97" s="691"/>
      <c r="Z97" s="692"/>
      <c r="AA97" s="676"/>
    </row>
    <row r="98" spans="1:27" s="244" customFormat="1" ht="15" customHeight="1">
      <c r="A98" s="263"/>
      <c r="B98" s="220" t="s">
        <v>1576</v>
      </c>
      <c r="C98" s="218" t="s">
        <v>1577</v>
      </c>
      <c r="D98" s="1259" t="s">
        <v>1143</v>
      </c>
      <c r="E98" s="1260"/>
      <c r="F98" s="1261"/>
      <c r="G98" s="1262" t="s">
        <v>405</v>
      </c>
      <c r="H98" s="1263"/>
      <c r="I98" s="733"/>
      <c r="J98" s="714" t="str">
        <f t="shared" si="3"/>
        <v>Don't know</v>
      </c>
      <c r="K98" s="664"/>
      <c r="L98" s="663"/>
      <c r="M98" s="693"/>
      <c r="N98" s="663"/>
      <c r="O98" s="664"/>
      <c r="P98" s="664"/>
      <c r="Q98" s="663"/>
      <c r="R98" s="663"/>
      <c r="S98" s="663"/>
      <c r="T98" s="731" t="str">
        <f t="shared" si="4"/>
        <v>Obstetric auxiliary nurse</v>
      </c>
      <c r="U98" s="732"/>
      <c r="V98" s="673"/>
      <c r="W98" s="674"/>
      <c r="X98" s="674"/>
      <c r="Y98" s="691"/>
      <c r="Z98" s="692"/>
      <c r="AA98" s="676"/>
    </row>
    <row r="99" spans="1:27" s="244" customFormat="1" ht="15" customHeight="1">
      <c r="A99" s="263"/>
      <c r="B99" s="221" t="s">
        <v>1578</v>
      </c>
      <c r="C99" s="218" t="s">
        <v>1579</v>
      </c>
      <c r="D99" s="1259" t="s">
        <v>414</v>
      </c>
      <c r="E99" s="1260"/>
      <c r="F99" s="1261"/>
      <c r="G99" s="1262" t="s">
        <v>414</v>
      </c>
      <c r="H99" s="1263"/>
      <c r="I99" s="733"/>
      <c r="J99" s="714" t="str">
        <f t="shared" si="3"/>
        <v>Community health worker</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453</v>
      </c>
      <c r="E100" s="1260"/>
      <c r="F100" s="1261"/>
      <c r="G100" s="1262" t="s">
        <v>1142</v>
      </c>
      <c r="H100" s="1263"/>
      <c r="I100" s="733"/>
      <c r="J100" s="714" t="str">
        <f t="shared" si="3"/>
        <v>Pharmacy dependent</v>
      </c>
      <c r="K100" s="664"/>
      <c r="L100" s="663"/>
      <c r="M100" s="693"/>
      <c r="N100" s="663"/>
      <c r="O100" s="664"/>
      <c r="P100" s="664"/>
      <c r="Q100" s="663"/>
      <c r="R100" s="663"/>
      <c r="S100" s="663"/>
      <c r="T100" s="731" t="str">
        <f t="shared" si="4"/>
        <v>Auxiliary nurse</v>
      </c>
      <c r="U100" s="732"/>
      <c r="V100" s="673"/>
      <c r="W100" s="674"/>
      <c r="X100" s="674"/>
      <c r="Y100" s="691"/>
      <c r="Z100" s="692"/>
      <c r="AA100" s="676"/>
    </row>
    <row r="101" spans="1:27" s="244" customFormat="1" ht="15" customHeight="1">
      <c r="A101" s="263"/>
      <c r="B101" s="221" t="s">
        <v>1582</v>
      </c>
      <c r="C101" s="218" t="s">
        <v>1583</v>
      </c>
      <c r="D101" s="1259" t="s">
        <v>415</v>
      </c>
      <c r="E101" s="1260"/>
      <c r="F101" s="1261"/>
      <c r="G101" s="1262" t="s">
        <v>415</v>
      </c>
      <c r="H101" s="1263"/>
      <c r="I101" s="733"/>
      <c r="J101" s="714" t="str">
        <f t="shared" si="3"/>
        <v>Doctor</v>
      </c>
      <c r="K101" s="664"/>
      <c r="L101" s="663"/>
      <c r="M101" s="693"/>
      <c r="N101" s="663"/>
      <c r="O101" s="664"/>
      <c r="P101" s="664"/>
      <c r="Q101" s="663"/>
      <c r="R101" s="663"/>
      <c r="S101" s="663"/>
      <c r="T101" s="731" t="str">
        <f t="shared" si="4"/>
        <v>Doctor</v>
      </c>
      <c r="U101" s="732"/>
      <c r="V101" s="673"/>
      <c r="W101" s="674"/>
      <c r="X101" s="674"/>
      <c r="Y101" s="691"/>
      <c r="Z101" s="692"/>
      <c r="AA101" s="676"/>
    </row>
    <row r="102" spans="1:27" s="244" customFormat="1" ht="15" customHeight="1" thickBot="1">
      <c r="A102" s="263"/>
      <c r="B102" s="222" t="s">
        <v>1584</v>
      </c>
      <c r="C102" s="219" t="s">
        <v>1585</v>
      </c>
      <c r="D102" s="1269" t="s">
        <v>406</v>
      </c>
      <c r="E102" s="1270"/>
      <c r="F102" s="1271"/>
      <c r="G102" s="1272" t="s">
        <v>406</v>
      </c>
      <c r="H102" s="1273"/>
      <c r="I102" s="733"/>
      <c r="J102" s="714" t="str">
        <f t="shared" si="3"/>
        <v>Not applicable</v>
      </c>
      <c r="K102" s="664"/>
      <c r="L102" s="663"/>
      <c r="M102" s="693"/>
      <c r="N102" s="663"/>
      <c r="O102" s="664"/>
      <c r="P102" s="664"/>
      <c r="Q102" s="663"/>
      <c r="R102" s="663"/>
      <c r="S102" s="663"/>
      <c r="T102" s="731" t="str">
        <f t="shared" si="4"/>
        <v>Not applicable</v>
      </c>
      <c r="U102" s="732"/>
      <c r="V102" s="673"/>
      <c r="W102" s="674"/>
      <c r="X102" s="674"/>
      <c r="Y102" s="691"/>
      <c r="Z102" s="692"/>
      <c r="AA102" s="676"/>
    </row>
    <row r="103" spans="1:27" s="244" customFormat="1" ht="75">
      <c r="A103" s="1186" t="s">
        <v>1586</v>
      </c>
      <c r="B103" s="1274"/>
      <c r="C103" s="1275"/>
      <c r="D103" s="1276"/>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f>D103</f>
        <v>0</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229"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229"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15.75" thickBot="1">
      <c r="A108" s="355"/>
      <c r="B108" s="1265" t="s">
        <v>1592</v>
      </c>
      <c r="C108" s="1265"/>
      <c r="D108" s="264" t="s">
        <v>399</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1593</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59" t="s">
        <v>399</v>
      </c>
      <c r="H111" s="1331"/>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59" t="s">
        <v>399</v>
      </c>
      <c r="H112" s="1331"/>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59" t="s">
        <v>406</v>
      </c>
      <c r="H113" s="1331"/>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165" t="s">
        <v>406</v>
      </c>
      <c r="E114" s="1166"/>
      <c r="F114" s="1166"/>
      <c r="G114" s="1166"/>
      <c r="H114" s="1167"/>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59" t="s">
        <v>395</v>
      </c>
      <c r="H116" s="1331"/>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59" t="s">
        <v>399</v>
      </c>
      <c r="H117" s="1331"/>
      <c r="I117" s="688"/>
      <c r="J117" s="714" t="str">
        <f t="shared" si="5"/>
        <v>No</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59" t="s">
        <v>395</v>
      </c>
      <c r="H118" s="1331"/>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59" t="s">
        <v>399</v>
      </c>
      <c r="H119" s="1331"/>
      <c r="I119" s="688"/>
      <c r="J119" s="714" t="str">
        <f t="shared" si="5"/>
        <v>No</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59" t="s">
        <v>395</v>
      </c>
      <c r="H120" s="1331"/>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59" t="s">
        <v>395</v>
      </c>
      <c r="H121" s="1331"/>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59" t="s">
        <v>399</v>
      </c>
      <c r="H122" s="1331"/>
      <c r="I122" s="688"/>
      <c r="J122" s="714" t="str">
        <f t="shared" si="5"/>
        <v>No</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59" t="s">
        <v>395</v>
      </c>
      <c r="H123" s="1331"/>
      <c r="I123" s="688"/>
      <c r="J123" s="714" t="str">
        <f t="shared" si="5"/>
        <v>Yes</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59" t="s">
        <v>399</v>
      </c>
      <c r="H124" s="1331"/>
      <c r="I124" s="688"/>
      <c r="J124" s="714" t="str">
        <f>G124</f>
        <v>No</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59" t="s">
        <v>399</v>
      </c>
      <c r="H125" s="1331"/>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322" t="s">
        <v>406</v>
      </c>
      <c r="G126" s="1323"/>
      <c r="H126" s="1324"/>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485">
        <v>2012</v>
      </c>
      <c r="G127" s="1326"/>
      <c r="H127" s="1327"/>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1144</v>
      </c>
      <c r="E128" s="1317"/>
      <c r="F128" s="1317"/>
      <c r="G128" s="1317"/>
      <c r="H128" s="1318"/>
      <c r="I128" s="688"/>
      <c r="J128" s="741"/>
      <c r="K128" s="664" t="str">
        <f>A128</f>
        <v xml:space="preserve">D11. Name of the list(s)
</v>
      </c>
      <c r="L128" s="664"/>
      <c r="M128" s="663"/>
      <c r="N128" s="663"/>
      <c r="O128" s="664" t="str">
        <f>D128</f>
        <v>List of Essential Medications and List of Essential Medical Supplies</v>
      </c>
      <c r="P128" s="663"/>
      <c r="Q128" s="742"/>
      <c r="R128" s="663"/>
      <c r="S128" s="679"/>
      <c r="T128" s="680"/>
      <c r="U128" s="680"/>
      <c r="V128" s="680"/>
      <c r="W128" s="681"/>
      <c r="X128" s="681"/>
      <c r="Y128" s="742"/>
      <c r="Z128" s="743"/>
      <c r="AA128" s="676"/>
    </row>
    <row r="129" spans="1:27" s="265" customFormat="1" ht="30">
      <c r="A129" s="1179" t="s">
        <v>1637</v>
      </c>
      <c r="B129" s="1163"/>
      <c r="C129" s="1164"/>
      <c r="D129" s="1316"/>
      <c r="E129" s="1317"/>
      <c r="F129" s="1317"/>
      <c r="G129" s="1317"/>
      <c r="H129" s="1318"/>
      <c r="I129" s="688"/>
      <c r="J129" s="741"/>
      <c r="K129" s="664" t="str">
        <f>A129</f>
        <v xml:space="preserve">D12. Notes about the list(s)
</v>
      </c>
      <c r="L129" s="664"/>
      <c r="M129" s="663"/>
      <c r="N129" s="663"/>
      <c r="O129" s="664">
        <f>D129</f>
        <v>0</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1612</v>
      </c>
      <c r="C131" s="1863"/>
      <c r="D131" s="1863"/>
      <c r="E131" s="1864"/>
      <c r="F131" s="1296" t="s">
        <v>406</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406</v>
      </c>
      <c r="H132" s="1225"/>
      <c r="I132" s="688"/>
      <c r="J132" s="714" t="str">
        <f>G132</f>
        <v>Not applicable</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406</v>
      </c>
      <c r="H133" s="1225"/>
      <c r="I133" s="688"/>
      <c r="J133" s="714" t="str">
        <f>G133</f>
        <v>Not applicable</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406</v>
      </c>
      <c r="H134" s="1225"/>
      <c r="I134" s="688"/>
      <c r="J134" s="714" t="str">
        <f>G134</f>
        <v>Not applicable</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406</v>
      </c>
      <c r="H135" s="1225"/>
      <c r="I135" s="688"/>
      <c r="J135" s="714" t="str">
        <f>G135</f>
        <v>Not applicable</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15.75" customHeight="1" thickBot="1">
      <c r="A136" s="291" t="s">
        <v>1617</v>
      </c>
      <c r="B136" s="1163" t="s">
        <v>1618</v>
      </c>
      <c r="C136" s="1164"/>
      <c r="D136" s="1236" t="s">
        <v>603</v>
      </c>
      <c r="E136" s="1237"/>
      <c r="F136" s="1237"/>
      <c r="G136" s="1237"/>
      <c r="H136" s="1238"/>
      <c r="I136" s="688"/>
      <c r="J136" s="741"/>
      <c r="K136" s="664" t="str">
        <f>B136</f>
        <v>f. Notes about the Poverty Reduction Strategy Paper</v>
      </c>
      <c r="L136" s="664"/>
      <c r="M136" s="663"/>
      <c r="N136" s="663"/>
      <c r="O136" s="664" t="str">
        <f>D136</f>
        <v>Document not available on IMF's website</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1619</v>
      </c>
      <c r="B138" s="1161"/>
      <c r="C138" s="1161"/>
      <c r="D138" s="1161"/>
      <c r="E138" s="1161"/>
      <c r="F138" s="1162"/>
      <c r="G138" s="1301" t="s">
        <v>399</v>
      </c>
      <c r="H138" s="1302"/>
      <c r="I138" s="686"/>
      <c r="J138" s="714" t="str">
        <f>G138</f>
        <v>No</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399</v>
      </c>
      <c r="H140" s="1225"/>
      <c r="I140" s="686"/>
      <c r="J140" s="714" t="str">
        <f t="shared" ref="J140:J148" si="7">G140</f>
        <v>No</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406</v>
      </c>
      <c r="H141" s="1225"/>
      <c r="I141" s="686"/>
      <c r="J141" s="714" t="str">
        <f t="shared" si="7"/>
        <v>Not applicable</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399</v>
      </c>
      <c r="H142" s="1225"/>
      <c r="I142" s="686"/>
      <c r="J142" s="714" t="str">
        <f t="shared" si="7"/>
        <v>No</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406</v>
      </c>
      <c r="H143" s="1225"/>
      <c r="I143" s="686"/>
      <c r="J143" s="714" t="str">
        <f t="shared" si="7"/>
        <v>Not applicable</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406</v>
      </c>
      <c r="H146" s="1225"/>
      <c r="I146" s="686"/>
      <c r="J146" s="714" t="str">
        <f t="shared" si="7"/>
        <v>Not applicable</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399</v>
      </c>
      <c r="H147" s="1225"/>
      <c r="I147" s="686"/>
      <c r="J147" s="714" t="str">
        <f t="shared" si="7"/>
        <v>No</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406</v>
      </c>
      <c r="H148" s="1225"/>
      <c r="I148" s="686"/>
      <c r="J148" s="714" t="str">
        <f t="shared" si="7"/>
        <v>Not applicable</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1621</v>
      </c>
      <c r="C149" s="1163"/>
      <c r="D149" s="1163"/>
      <c r="E149" s="1163"/>
      <c r="F149" s="1170" t="s">
        <v>445</v>
      </c>
      <c r="G149" s="1171"/>
      <c r="H149" s="1172"/>
      <c r="I149" s="686"/>
      <c r="J149" s="714"/>
      <c r="K149" s="664"/>
      <c r="L149" s="663"/>
      <c r="M149" s="664"/>
      <c r="N149" s="663"/>
      <c r="O149" s="663"/>
      <c r="P149" s="663"/>
      <c r="Q149" s="664" t="str">
        <f>F149</f>
        <v>01/12-12/12</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1622</v>
      </c>
      <c r="C150" s="1163"/>
      <c r="D150" s="1163"/>
      <c r="E150" s="1163"/>
      <c r="F150" s="1170" t="s">
        <v>1145</v>
      </c>
      <c r="G150" s="1171"/>
      <c r="H150" s="1172"/>
      <c r="I150" s="686"/>
      <c r="J150" s="714"/>
      <c r="K150" s="664"/>
      <c r="L150" s="664"/>
      <c r="M150" s="663"/>
      <c r="N150" s="663"/>
      <c r="O150" s="663"/>
      <c r="P150" s="663"/>
      <c r="Q150" s="664" t="str">
        <f>F150</f>
        <v>Logistics management information system</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1624</v>
      </c>
      <c r="C152" s="1184"/>
      <c r="D152" s="1184"/>
      <c r="E152" s="1184"/>
      <c r="F152" s="1185"/>
      <c r="G152" s="1311" t="s">
        <v>395</v>
      </c>
      <c r="H152" s="1312"/>
      <c r="I152" s="686"/>
      <c r="J152" s="714" t="str">
        <f>G152</f>
        <v>Yes</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1625</v>
      </c>
      <c r="C153" s="1163"/>
      <c r="D153" s="1163"/>
      <c r="E153" s="1163"/>
      <c r="F153" s="1164"/>
      <c r="G153" s="1223" t="s">
        <v>399</v>
      </c>
      <c r="H153" s="1225"/>
      <c r="I153" s="686"/>
      <c r="J153" s="670" t="str">
        <f>G153</f>
        <v>No</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60.75" thickBot="1">
      <c r="A154" s="1303" t="s">
        <v>1641</v>
      </c>
      <c r="B154" s="1304"/>
      <c r="C154" s="1305"/>
      <c r="D154" s="1306" t="s">
        <v>1146</v>
      </c>
      <c r="E154" s="1307"/>
      <c r="F154" s="1307"/>
      <c r="G154" s="1307"/>
      <c r="H154" s="1308"/>
      <c r="I154" s="686"/>
      <c r="J154" s="714"/>
      <c r="K154" s="664" t="str">
        <f>A154</f>
        <v xml:space="preserve">F. Please note any overall comments about challenges and/or successes with contraceptive security in your country.
</v>
      </c>
      <c r="L154" s="663"/>
      <c r="M154" s="663"/>
      <c r="N154" s="663"/>
      <c r="O154" s="664" t="str">
        <f>D154</f>
        <v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2300-000000000000}">
      <formula1>$W$1:$W$3</formula1>
    </dataValidation>
    <dataValidation type="list" allowBlank="1" showInputMessage="1" showErrorMessage="1" errorTitle="Choose from dropdown" error="Please choose from the dropdown list." prompt="Please select from the dropdown list." sqref="H12 H82" xr:uid="{00000000-0002-0000-2300-000001000000}">
      <formula1>$W$1:$W$3</formula1>
    </dataValidation>
    <dataValidation type="list" allowBlank="1" showInputMessage="1" showErrorMessage="1" error="Please choose from the dropdown list." sqref="H24" xr:uid="{00000000-0002-0000-2300-000002000000}">
      <formula1>$O$1:$O$6</formula1>
    </dataValidation>
    <dataValidation type="list" allowBlank="1" showErrorMessage="1" error="Please choose from the dropdown list." sqref="H38" xr:uid="{00000000-0002-0000-23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300-000004000000}">
      <formula1>$W$1:$W$4</formula1>
    </dataValidation>
    <dataValidation type="list" allowBlank="1" showInputMessage="1" showErrorMessage="1" errorTitle="Choose from dropdown" error="Please choose from the dropdown list." prompt="Please select from the dropdown list." sqref="G138 D15 D68" xr:uid="{00000000-0002-0000-2300-000005000000}">
      <formula1>$W$1:$W$4</formula1>
    </dataValidation>
    <dataValidation type="list" allowBlank="1" showInputMessage="1" showErrorMessage="1" error="Please choose from the dropdown list." sqref="F61:H61" xr:uid="{00000000-0002-0000-23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300-000007000000}">
      <formula1>$N$1:$N$2</formula1>
    </dataValidation>
    <dataValidation type="list" allowBlank="1" showErrorMessage="1" errorTitle="Choose from dropdown" error="Please choose from the dropdown list." sqref="F28" xr:uid="{00000000-0002-0000-2300-000008000000}">
      <formula1>$Y$1:$Y$13</formula1>
    </dataValidation>
    <dataValidation type="list" allowBlank="1" showInputMessage="1" showErrorMessage="1" errorTitle="Choose from dropdown" error="Please choose from the dropdown list." sqref="H28" xr:uid="{00000000-0002-0000-2300-000009000000}">
      <formula1>$Y$1:$Y$13</formula1>
    </dataValidation>
    <dataValidation type="list" allowBlank="1" showInputMessage="1" prompt="Please select from the dropdown list if possible. If you cannot find a provider cadre that fits, you may write it in." sqref="D95:H95" xr:uid="{00000000-0002-0000-2300-00000A000000}">
      <formula1>$Q$1:$Q$9</formula1>
    </dataValidation>
    <dataValidation type="list" allowBlank="1" prompt="Please choose from the dropdown if possible. If you cannot find a cadre that fits what you are looking for, you may write it in." sqref="D96:H102" xr:uid="{00000000-0002-0000-2300-00000B000000}">
      <formula1>$Q$1:$Q$9</formula1>
    </dataValidation>
  </dataValidations>
  <hyperlinks>
    <hyperlink ref="A5" location="Introduction!A1" display="To jump to the Introduction sheet, click here." xr:uid="{00000000-0004-0000-2300-000000000000}"/>
  </hyperlinks>
  <pageMargins left="1.2" right="0.7" top="0.75" bottom="0.75" header="0.3" footer="0.3"/>
  <pageSetup scale="52" fitToHeight="4" orientation="portrait" r:id="rId1"/>
  <rowBreaks count="1" manualBreakCount="1">
    <brk id="92" max="7"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1821</v>
      </c>
      <c r="B8" s="1168"/>
      <c r="C8" s="1168"/>
      <c r="D8" s="1169"/>
      <c r="E8" s="1169"/>
      <c r="F8" s="283"/>
      <c r="G8" s="1169"/>
      <c r="H8" s="1169"/>
      <c r="I8" s="6"/>
      <c r="J8" s="39"/>
      <c r="K8" s="630" t="str">
        <f>A8</f>
        <v>Country: Philippines</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1147</v>
      </c>
      <c r="E13" s="1332"/>
      <c r="F13" s="1332"/>
      <c r="G13" s="1332"/>
      <c r="H13" s="1263"/>
      <c r="I13" s="6"/>
      <c r="J13" s="25"/>
      <c r="K13" s="7" t="str">
        <f>B13</f>
        <v>a. What is the name of the committee?</v>
      </c>
      <c r="L13" s="31" t="str">
        <f>D13</f>
        <v>Contraceptive Self-Reliance (CSR) Technical Working Group</v>
      </c>
      <c r="M13" s="21"/>
      <c r="N13" s="21"/>
      <c r="O13" s="24" t="str">
        <f>D13</f>
        <v>Contraceptive Self-Reliance (CSR) Technical Working Group</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1148</v>
      </c>
      <c r="G15" s="1317"/>
      <c r="H15" s="1318"/>
      <c r="I15" s="6"/>
      <c r="J15" s="25"/>
      <c r="K15" s="7" t="str">
        <f t="shared" ref="K15:K23" si="0">B15</f>
        <v>a. Social marketing</v>
      </c>
      <c r="L15" s="21"/>
      <c r="M15" s="21"/>
      <c r="N15" s="21"/>
      <c r="O15" s="7"/>
      <c r="P15" s="21"/>
      <c r="Q15" s="7" t="str">
        <f t="shared" ref="Q15:Q23" si="1">F15</f>
        <v>Family Planning Organization of the Philippines, League of Municipalities, DKT Philippines</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77.25" customHeight="1">
      <c r="A16" s="291"/>
      <c r="B16" s="1163" t="s">
        <v>1466</v>
      </c>
      <c r="C16" s="1164"/>
      <c r="D16" s="988" t="s">
        <v>395</v>
      </c>
      <c r="E16" s="292" t="s">
        <v>1465</v>
      </c>
      <c r="F16" s="1316" t="s">
        <v>1149</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Philippine NGO Council, Family Planning Organization of the Philippines, League of Municipalities, Union of Local Authorities of the Philippines, League of Cities, Likhaan, FriendlyCare, Philippine Legislators Committee on Population and Development</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1150</v>
      </c>
      <c r="G17" s="1317"/>
      <c r="H17" s="1318"/>
      <c r="I17" s="6"/>
      <c r="J17" s="25"/>
      <c r="K17" s="7" t="str">
        <f t="shared" si="0"/>
        <v>c. Commercial sector (for example: pharmacy associations, manufacturers, etc.)</v>
      </c>
      <c r="L17" s="21"/>
      <c r="M17" s="21"/>
      <c r="N17" s="21"/>
      <c r="O17" s="7"/>
      <c r="P17" s="21"/>
      <c r="Q17" s="7" t="str">
        <f t="shared" si="1"/>
        <v>Philippine Chamber of Commerce and Industry, Drugstores Association of the Philippines, DKT Philippines, Alphamed</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1151</v>
      </c>
      <c r="G18" s="1317"/>
      <c r="H18" s="1318"/>
      <c r="I18" s="6"/>
      <c r="J18" s="25"/>
      <c r="K18" s="7" t="str">
        <f t="shared" si="0"/>
        <v>d. Donors</v>
      </c>
      <c r="L18" s="21"/>
      <c r="M18" s="21"/>
      <c r="N18" s="21"/>
      <c r="O18" s="7"/>
      <c r="P18" s="21"/>
      <c r="Q18" s="7" t="str">
        <f t="shared" si="1"/>
        <v>USAID, WHO</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165">
      <c r="A20" s="291"/>
      <c r="B20" s="1163" t="s">
        <v>1472</v>
      </c>
      <c r="C20" s="1164"/>
      <c r="D20" s="988" t="s">
        <v>395</v>
      </c>
      <c r="E20" s="292" t="s">
        <v>1473</v>
      </c>
      <c r="F20" s="1316" t="s">
        <v>1152</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1153</v>
      </c>
      <c r="G21" s="1317"/>
      <c r="H21" s="1318"/>
      <c r="I21" s="6"/>
      <c r="J21" s="25"/>
      <c r="K21" s="7" t="str">
        <f t="shared" si="0"/>
        <v>g. Central Medical Store or Central Warehouse</v>
      </c>
      <c r="L21" s="21"/>
      <c r="M21" s="21"/>
      <c r="N21" s="21"/>
      <c r="O21" s="7"/>
      <c r="P21" s="21"/>
      <c r="Q21" s="7" t="str">
        <f t="shared" si="1"/>
        <v>DOH Materials Management Division</v>
      </c>
      <c r="R21" s="21"/>
      <c r="S21" s="21"/>
      <c r="T21" s="16"/>
      <c r="U21" s="16"/>
      <c r="V21" s="16"/>
      <c r="W21" s="44"/>
      <c r="X21" s="44"/>
      <c r="Y21" s="45"/>
      <c r="Z21" s="52"/>
      <c r="AA21"/>
    </row>
    <row r="22" spans="1:134" s="244" customFormat="1">
      <c r="A22" s="291"/>
      <c r="B22" s="1177" t="s">
        <v>1476</v>
      </c>
      <c r="C22" s="1177"/>
      <c r="D22" s="988" t="s">
        <v>399</v>
      </c>
      <c r="E22" s="292" t="s">
        <v>1475</v>
      </c>
      <c r="F22" s="1316"/>
      <c r="G22" s="1317"/>
      <c r="H22" s="1318"/>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988"/>
      <c r="E23" s="292" t="s">
        <v>1475</v>
      </c>
      <c r="F23" s="1316"/>
      <c r="G23" s="1317"/>
      <c r="H23" s="1318"/>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48" t="s">
        <v>395</v>
      </c>
      <c r="E26" s="294" t="s">
        <v>1481</v>
      </c>
      <c r="F26" s="249" t="s">
        <v>1154</v>
      </c>
      <c r="G26" s="296" t="s">
        <v>1482</v>
      </c>
      <c r="H26" s="250" t="s">
        <v>1155</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52" t="s">
        <v>430</v>
      </c>
      <c r="G28" s="298" t="s">
        <v>1485</v>
      </c>
      <c r="H28" s="243"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8924195.1199999992</v>
      </c>
      <c r="H29" s="1194"/>
      <c r="I29" s="10"/>
      <c r="J29" s="39">
        <f>G29</f>
        <v>8924195.1199999992</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253" t="s">
        <v>445</v>
      </c>
      <c r="F30" s="301" t="s">
        <v>1488</v>
      </c>
      <c r="G30" s="1611" t="s">
        <v>1156</v>
      </c>
      <c r="H30" s="1612"/>
      <c r="I30" s="10"/>
      <c r="J30" s="39" t="str">
        <f>G30</f>
        <v>Family Planning Program Manager of the Department of Health</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227"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227"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622">
        <v>5712025.2800000003</v>
      </c>
      <c r="F35" s="308" t="s">
        <v>445</v>
      </c>
      <c r="G35" s="309" t="s">
        <v>1157</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445</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5712025.2800000003</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256" t="s">
        <v>395</v>
      </c>
      <c r="E41" s="254">
        <v>5712025.2800000003</v>
      </c>
      <c r="F41" s="527" t="s">
        <v>445</v>
      </c>
      <c r="G41" s="257" t="s">
        <v>1159</v>
      </c>
      <c r="H41" s="255"/>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262" t="s">
        <v>1158</v>
      </c>
      <c r="E42" s="1332"/>
      <c r="F42" s="1332"/>
      <c r="G42" s="1332"/>
      <c r="H42" s="1263"/>
      <c r="I42" s="29"/>
      <c r="J42" s="26"/>
      <c r="K42" s="7" t="str">
        <f>C42</f>
        <v>i. Specify source(s) of internally generated funds spent (for example, from taxes)</v>
      </c>
      <c r="L42" s="21"/>
      <c r="M42" s="21"/>
      <c r="N42" s="21"/>
      <c r="O42" s="24" t="str">
        <f>D42</f>
        <v>2012 General Appropriations Act for Department of Health under the Family Health Office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527" t="s">
        <v>445</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5712025.2800000003</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60">
      <c r="A49" s="303"/>
      <c r="B49" s="1163" t="s">
        <v>1519</v>
      </c>
      <c r="C49" s="1164"/>
      <c r="D49" s="1037" t="s">
        <v>395</v>
      </c>
      <c r="E49" s="307">
        <v>1837863.96</v>
      </c>
      <c r="F49" s="316" t="s">
        <v>445</v>
      </c>
      <c r="G49" s="329" t="s">
        <v>1160</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401</v>
      </c>
      <c r="E50" s="1209"/>
      <c r="F50" s="1209"/>
      <c r="G50" s="1209"/>
      <c r="H50" s="1210"/>
      <c r="I50" s="260"/>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7" s="244" customFormat="1" ht="30">
      <c r="A51" s="303"/>
      <c r="B51" s="1163" t="s">
        <v>1521</v>
      </c>
      <c r="C51" s="1164"/>
      <c r="D51" s="1037" t="s">
        <v>405</v>
      </c>
      <c r="E51" s="307"/>
      <c r="F51" s="316" t="s">
        <v>445</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405</v>
      </c>
      <c r="E52" s="307"/>
      <c r="F52" s="316" t="s">
        <v>445</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1837863.96</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0.75657073877814929</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0.84600225997748024</v>
      </c>
      <c r="G58" s="1775" t="s">
        <v>1822</v>
      </c>
      <c r="H58" s="1776"/>
      <c r="I58" s="10"/>
      <c r="J58" s="30" t="str">
        <f>G58</f>
        <v>Comments: Please note that in 2012, the national government has included budgets for procurement of commodities.</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150">
      <c r="A59" s="1205" t="s">
        <v>1530</v>
      </c>
      <c r="B59" s="1206"/>
      <c r="C59" s="1206"/>
      <c r="D59" s="1206"/>
      <c r="E59" s="1207"/>
      <c r="F59" s="1036" t="s">
        <v>395</v>
      </c>
      <c r="G59" s="1202" t="s">
        <v>1823</v>
      </c>
      <c r="H59" s="1203"/>
      <c r="I59" s="10"/>
      <c r="J59" s="30" t="str">
        <f>G59</f>
        <v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165" t="s">
        <v>491</v>
      </c>
      <c r="G61" s="1166"/>
      <c r="H61" s="1167"/>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1163</v>
      </c>
      <c r="G62" s="1171"/>
      <c r="H62" s="1172"/>
      <c r="I62" s="10"/>
      <c r="J62" s="26"/>
      <c r="K62" s="7"/>
      <c r="L62" s="21"/>
      <c r="M62" s="38">
        <f>E62</f>
        <v>0</v>
      </c>
      <c r="N62" s="21"/>
      <c r="O62" s="21"/>
      <c r="P62" s="21"/>
      <c r="Q62" s="7" t="str">
        <f>F62</f>
        <v>Department of Health Procurement System</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165" t="s">
        <v>399</v>
      </c>
      <c r="G63" s="1166"/>
      <c r="H63" s="1167"/>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405</v>
      </c>
      <c r="E71" s="1336"/>
      <c r="F71" s="999" t="s">
        <v>399</v>
      </c>
      <c r="G71" s="999" t="s">
        <v>405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405</v>
      </c>
      <c r="H74" s="228" t="s">
        <v>405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405</v>
      </c>
      <c r="E75" s="1336"/>
      <c r="F75" s="999" t="s">
        <v>399</v>
      </c>
      <c r="G75" s="999" t="s">
        <v>405</v>
      </c>
      <c r="H75" s="228" t="s">
        <v>405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395</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395</v>
      </c>
      <c r="E78" s="1336"/>
      <c r="F78" s="999" t="s">
        <v>395</v>
      </c>
      <c r="G78" s="999" t="s">
        <v>395</v>
      </c>
      <c r="H78" s="228" t="s">
        <v>405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1164</v>
      </c>
      <c r="E79" s="1336"/>
      <c r="F79" s="999"/>
      <c r="G79" s="999"/>
      <c r="H79" s="228" t="s">
        <v>668</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608" t="s">
        <v>1165</v>
      </c>
      <c r="E80" s="1609"/>
      <c r="F80" s="1609"/>
      <c r="G80" s="1609"/>
      <c r="H80" s="1610"/>
      <c r="I80" s="6"/>
      <c r="J80" s="26"/>
      <c r="K80" s="7" t="str">
        <f>A80</f>
        <v>C2. Please note any comments about the commodities offered.</v>
      </c>
      <c r="L80" s="21"/>
      <c r="M80" s="21"/>
      <c r="N80" s="21"/>
      <c r="O80" s="7" t="str">
        <f>D80</f>
        <v>The subdermal implant is now in a clinical study for future inclusion as part of the government's FP Program.</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270.75" thickBot="1">
      <c r="A85" s="1244"/>
      <c r="B85" s="349" t="s">
        <v>1561</v>
      </c>
      <c r="C85" s="1017" t="s">
        <v>1166</v>
      </c>
      <c r="D85" s="1473" t="s">
        <v>1167</v>
      </c>
      <c r="E85" s="1474"/>
      <c r="F85" s="987" t="s">
        <v>395</v>
      </c>
      <c r="G85" s="1269" t="s">
        <v>395</v>
      </c>
      <c r="H85" s="1475"/>
      <c r="I85" s="13"/>
      <c r="J85" s="30" t="str">
        <f>G85</f>
        <v>Yes</v>
      </c>
      <c r="K85" s="7" t="str">
        <f>B85</f>
        <v>a</v>
      </c>
      <c r="L85" s="21"/>
      <c r="M85" s="31">
        <f>E85</f>
        <v>0</v>
      </c>
      <c r="N85" s="21"/>
      <c r="O85" s="21"/>
      <c r="P85" s="21"/>
      <c r="Q85" s="21"/>
      <c r="R85" s="7"/>
      <c r="S85" s="7" t="str">
        <f>D85</f>
        <v>2004 to date</v>
      </c>
      <c r="T85" s="16"/>
      <c r="U85" s="16"/>
      <c r="V85" s="16"/>
      <c r="W85" s="44"/>
      <c r="X85" s="44"/>
      <c r="Y85" s="45"/>
      <c r="Z85" s="52"/>
      <c r="AA85"/>
    </row>
    <row r="86" spans="1:28" s="244" customFormat="1" ht="28.5" customHeight="1">
      <c r="A86" s="1180" t="s">
        <v>193</v>
      </c>
      <c r="B86" s="1181"/>
      <c r="C86" s="1181"/>
      <c r="D86" s="1181"/>
      <c r="E86" s="1181"/>
      <c r="F86" s="1670" t="s">
        <v>395</v>
      </c>
      <c r="G86" s="1671"/>
      <c r="H86" s="1672"/>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51.75" customHeight="1">
      <c r="A87" s="291"/>
      <c r="B87" s="1163" t="s">
        <v>1562</v>
      </c>
      <c r="C87" s="1163"/>
      <c r="D87" s="1164"/>
      <c r="E87" s="1262" t="s">
        <v>1168</v>
      </c>
      <c r="F87" s="1332"/>
      <c r="G87" s="1332"/>
      <c r="H87" s="1263"/>
      <c r="I87" s="13"/>
      <c r="J87" s="30"/>
      <c r="K87" s="7"/>
      <c r="L87" s="21"/>
      <c r="M87" s="31"/>
      <c r="N87" s="31" t="str">
        <f>E87</f>
        <v>All sectors - however, if an NGO has obtained a tax exemption, the payment of taxes and duties may be waived. The DOH pays for taxes and duties for donations and social marketing.</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405</v>
      </c>
      <c r="F88" s="1332"/>
      <c r="G88" s="1332"/>
      <c r="H88" s="1263"/>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227"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105">
      <c r="A90" s="291"/>
      <c r="B90" s="1163" t="s">
        <v>1565</v>
      </c>
      <c r="C90" s="1163"/>
      <c r="D90" s="1262" t="s">
        <v>1169</v>
      </c>
      <c r="E90" s="1332"/>
      <c r="F90" s="1332"/>
      <c r="G90" s="1332"/>
      <c r="H90" s="1263"/>
      <c r="I90" s="13"/>
      <c r="J90" s="30"/>
      <c r="K90" s="7" t="str">
        <f>B90</f>
        <v>a. If yes, describe the policies.</v>
      </c>
      <c r="L90" s="21"/>
      <c r="M90" s="21"/>
      <c r="N90" s="23"/>
      <c r="O90" s="24" t="str">
        <f>D90</f>
        <v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227"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60">
      <c r="A92" s="291"/>
      <c r="B92" s="1163" t="s">
        <v>1565</v>
      </c>
      <c r="C92" s="1163"/>
      <c r="D92" s="1262" t="s">
        <v>1170</v>
      </c>
      <c r="E92" s="1332"/>
      <c r="F92" s="1332"/>
      <c r="G92" s="1332"/>
      <c r="H92" s="1263"/>
      <c r="I92" s="13"/>
      <c r="J92" s="30"/>
      <c r="K92" s="7" t="str">
        <f>B92</f>
        <v>a. If yes, describe the policies.</v>
      </c>
      <c r="L92" s="21"/>
      <c r="M92" s="21"/>
      <c r="N92" s="23"/>
      <c r="O92" s="24" t="str">
        <f>D92</f>
        <v>Policy on Public-Private Partnership specified under the DOH Administrative Order 2006-08, signed in May 2006, which describes the guidelines on public-private collaboration in delivery of health services, including family planning for women of reproductive age.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527</v>
      </c>
      <c r="E95" s="1260"/>
      <c r="F95" s="1261"/>
      <c r="G95" s="1262" t="s">
        <v>527</v>
      </c>
      <c r="H95" s="1263"/>
      <c r="I95" s="12"/>
      <c r="J95" s="30" t="str">
        <f t="shared" si="3"/>
        <v>Midwife</v>
      </c>
      <c r="K95" s="7"/>
      <c r="L95" s="21"/>
      <c r="M95" s="31"/>
      <c r="N95" s="21"/>
      <c r="O95" s="7"/>
      <c r="P95" s="7"/>
      <c r="Q95" s="21"/>
      <c r="R95" s="21"/>
      <c r="S95" s="21"/>
      <c r="T95" s="209" t="str">
        <f>D95</f>
        <v>Midwife</v>
      </c>
      <c r="U95" s="51"/>
      <c r="V95" s="16"/>
      <c r="W95" s="44"/>
      <c r="X95" s="44"/>
      <c r="Y95" s="45"/>
      <c r="Z95" s="52"/>
      <c r="AA95"/>
    </row>
    <row r="96" spans="1:28" s="244" customFormat="1" ht="15" customHeight="1">
      <c r="A96" s="263"/>
      <c r="B96" s="221" t="s">
        <v>1572</v>
      </c>
      <c r="C96" s="218" t="s">
        <v>1573</v>
      </c>
      <c r="D96" s="1259" t="s">
        <v>527</v>
      </c>
      <c r="E96" s="1260"/>
      <c r="F96" s="1261"/>
      <c r="G96" s="1262" t="s">
        <v>527</v>
      </c>
      <c r="H96" s="1263"/>
      <c r="I96" s="12"/>
      <c r="J96" s="30" t="str">
        <f t="shared" si="3"/>
        <v>Midwife</v>
      </c>
      <c r="K96" s="7"/>
      <c r="L96" s="21"/>
      <c r="M96" s="31"/>
      <c r="N96" s="21"/>
      <c r="O96" s="7"/>
      <c r="P96" s="7"/>
      <c r="Q96" s="21"/>
      <c r="R96" s="21"/>
      <c r="S96" s="21"/>
      <c r="T96" s="209" t="str">
        <f t="shared" ref="T96:T102" si="4">D96</f>
        <v>Midwife</v>
      </c>
      <c r="U96" s="51"/>
      <c r="V96" s="16"/>
      <c r="W96" s="44"/>
      <c r="X96" s="44"/>
      <c r="Y96" s="45"/>
      <c r="Z96" s="52"/>
      <c r="AA96"/>
    </row>
    <row r="97" spans="1:27" s="244" customFormat="1" ht="15" customHeight="1">
      <c r="A97" s="263"/>
      <c r="B97" s="221"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527</v>
      </c>
      <c r="E98" s="1260"/>
      <c r="F98" s="1261"/>
      <c r="G98" s="1262" t="s">
        <v>527</v>
      </c>
      <c r="H98" s="1263"/>
      <c r="I98" s="12"/>
      <c r="J98" s="30" t="str">
        <f t="shared" si="3"/>
        <v>Midwife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406</v>
      </c>
      <c r="H100" s="1263"/>
      <c r="I100" s="12"/>
      <c r="J100" s="30" t="str">
        <f t="shared" si="3"/>
        <v>Not applicable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527</v>
      </c>
      <c r="E102" s="1270"/>
      <c r="F102" s="1271"/>
      <c r="G102" s="1272" t="s">
        <v>527</v>
      </c>
      <c r="H102" s="1273"/>
      <c r="I102" s="12"/>
      <c r="J102" s="30" t="str">
        <f t="shared" si="3"/>
        <v>Midwife</v>
      </c>
      <c r="K102" s="7"/>
      <c r="L102" s="21"/>
      <c r="M102" s="31"/>
      <c r="N102" s="21"/>
      <c r="O102" s="7"/>
      <c r="P102" s="7"/>
      <c r="Q102" s="21"/>
      <c r="R102" s="21"/>
      <c r="S102" s="21"/>
      <c r="T102" s="209" t="str">
        <f t="shared" si="4"/>
        <v>Midwife</v>
      </c>
      <c r="U102" s="51"/>
      <c r="V102" s="16"/>
      <c r="W102" s="44"/>
      <c r="X102" s="44"/>
      <c r="Y102" s="45"/>
      <c r="Z102" s="52"/>
      <c r="AA102"/>
    </row>
    <row r="103" spans="1:27" s="244" customFormat="1" ht="90">
      <c r="A103" s="1186" t="s">
        <v>1586</v>
      </c>
      <c r="B103" s="1274"/>
      <c r="C103" s="1275"/>
      <c r="D103" s="1276" t="s">
        <v>1171</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25.5" customHeight="1" thickBot="1">
      <c r="A108" s="355"/>
      <c r="B108" s="1265" t="s">
        <v>1592</v>
      </c>
      <c r="C108" s="1265"/>
      <c r="D108" s="264" t="s">
        <v>399</v>
      </c>
      <c r="E108" s="1777"/>
      <c r="F108" s="1778"/>
      <c r="G108" s="1779"/>
      <c r="H108" s="623"/>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395</v>
      </c>
      <c r="H124" s="1331"/>
      <c r="I124" s="33"/>
      <c r="J124" s="30" t="str">
        <f>G124</f>
        <v>Yes</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2008</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1172</v>
      </c>
      <c r="E128" s="1317"/>
      <c r="F128" s="1317"/>
      <c r="G128" s="1317"/>
      <c r="H128" s="1318"/>
      <c r="I128" s="33"/>
      <c r="J128" s="20"/>
      <c r="K128" s="7" t="str">
        <f>A128</f>
        <v xml:space="preserve">D11. Name of the list(s)
</v>
      </c>
      <c r="L128" s="7"/>
      <c r="M128" s="21"/>
      <c r="N128" s="21"/>
      <c r="O128" s="7" t="str">
        <f>D128</f>
        <v xml:space="preserve">Phil National Drug Formulary 7th Edition 2008 (current) </v>
      </c>
      <c r="P128" s="21"/>
      <c r="Q128" s="1"/>
      <c r="R128" s="21"/>
      <c r="S128" s="22"/>
      <c r="T128" s="2"/>
      <c r="U128" s="2"/>
      <c r="V128" s="2"/>
      <c r="W128" s="40"/>
      <c r="X128" s="40"/>
      <c r="Y128" s="1"/>
      <c r="Z128" s="56"/>
      <c r="AA128"/>
    </row>
    <row r="129" spans="1:27" s="265" customFormat="1" ht="30">
      <c r="A129" s="1179" t="s">
        <v>1637</v>
      </c>
      <c r="B129" s="1163"/>
      <c r="C129" s="1164"/>
      <c r="D129" s="1316" t="s">
        <v>1173</v>
      </c>
      <c r="E129" s="1317"/>
      <c r="F129" s="1317"/>
      <c r="G129" s="1317"/>
      <c r="H129" s="1318"/>
      <c r="I129" s="33"/>
      <c r="J129" s="20"/>
      <c r="K129" s="7" t="str">
        <f>A129</f>
        <v xml:space="preserve">D12. Notes about the list(s)
</v>
      </c>
      <c r="L129" s="7"/>
      <c r="M129" s="21"/>
      <c r="N129" s="21"/>
      <c r="O129" s="7" t="str">
        <f>D129</f>
        <v>IUDs and Cycle Beads are included in the DOH's Bureau of Health Devices and Technology list.</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t="s">
        <v>406</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406</v>
      </c>
      <c r="H132" s="1225"/>
      <c r="I132" s="33"/>
      <c r="J132" s="30" t="str">
        <f>G132</f>
        <v>Not applicable</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406</v>
      </c>
      <c r="H133" s="1225"/>
      <c r="I133" s="33"/>
      <c r="J133" s="30" t="str">
        <f>G133</f>
        <v>Not applicable</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406</v>
      </c>
      <c r="H134" s="1225"/>
      <c r="I134" s="33"/>
      <c r="J134" s="30" t="str">
        <f>G134</f>
        <v>Not applicable</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406</v>
      </c>
      <c r="H135" s="1225"/>
      <c r="I135" s="33"/>
      <c r="J135" s="30" t="str">
        <f>G135</f>
        <v>Not applicable</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t="s">
        <v>603</v>
      </c>
      <c r="E136" s="1237"/>
      <c r="F136" s="1237"/>
      <c r="G136" s="1237"/>
      <c r="H136" s="1238"/>
      <c r="I136" s="33"/>
      <c r="J136" s="20"/>
      <c r="K136" s="7" t="str">
        <f>B136</f>
        <v>f. Notes about the Poverty Reduction Strategy Paper</v>
      </c>
      <c r="L136" s="7"/>
      <c r="M136" s="21"/>
      <c r="N136" s="21"/>
      <c r="O136" s="7" t="str">
        <f>D136</f>
        <v>Document not available on IMF's website</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406</v>
      </c>
      <c r="H143" s="1225"/>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395</v>
      </c>
      <c r="H145" s="1225"/>
      <c r="I145" s="6"/>
      <c r="J145" s="30" t="str">
        <f t="shared" si="7"/>
        <v>Yes</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316" t="s">
        <v>445</v>
      </c>
      <c r="G149" s="1317"/>
      <c r="H149" s="1318"/>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316" t="s">
        <v>1174</v>
      </c>
      <c r="G150" s="1317"/>
      <c r="H150" s="1318"/>
      <c r="I150" s="6"/>
      <c r="J150" s="30"/>
      <c r="K150" s="7"/>
      <c r="L150" s="7"/>
      <c r="M150" s="21"/>
      <c r="N150" s="21"/>
      <c r="O150" s="21"/>
      <c r="P150" s="21"/>
      <c r="Q150" s="7" t="str">
        <f>F150</f>
        <v xml:space="preserve">Information from Program Officer and Logistics Information </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767" t="s">
        <v>395</v>
      </c>
      <c r="H152" s="1774"/>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thickBot="1">
      <c r="A153" s="1031"/>
      <c r="B153" s="1265" t="s">
        <v>1625</v>
      </c>
      <c r="C153" s="1265"/>
      <c r="D153" s="1265"/>
      <c r="E153" s="1265"/>
      <c r="F153" s="1780"/>
      <c r="G153" s="1269" t="s">
        <v>399</v>
      </c>
      <c r="H153" s="147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180.75" thickBot="1">
      <c r="A154" s="1781" t="s">
        <v>1641</v>
      </c>
      <c r="B154" s="1782"/>
      <c r="C154" s="1783"/>
      <c r="D154" s="1729" t="s">
        <v>1175</v>
      </c>
      <c r="E154" s="1730"/>
      <c r="F154" s="1730"/>
      <c r="G154" s="1730"/>
      <c r="H154" s="1731"/>
      <c r="I154" s="6"/>
      <c r="J154" s="30"/>
      <c r="K154" s="7" t="str">
        <f>A154</f>
        <v xml:space="preserve">F. Please note any overall comments about challenges and/or successes with contraceptive security in your country.
</v>
      </c>
      <c r="L154" s="21"/>
      <c r="M154" s="21"/>
      <c r="N154" s="21"/>
      <c r="O154" s="7" t="str">
        <f>D154</f>
        <v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2400-000000000000}">
      <formula1>$W$1:$W$3</formula1>
    </dataValidation>
    <dataValidation type="list" allowBlank="1" showInputMessage="1" showErrorMessage="1" errorTitle="Choose from dropdown" error="Please choose from the dropdown list." prompt="Please select from the dropdown list." sqref="H12 H82" xr:uid="{00000000-0002-0000-2400-000001000000}">
      <formula1>$W$1:$W$3</formula1>
    </dataValidation>
    <dataValidation type="list" allowBlank="1" showInputMessage="1" showErrorMessage="1" error="Please choose from the dropdown list." sqref="H24" xr:uid="{00000000-0002-0000-2400-000002000000}">
      <formula1>$O$1:$O$6</formula1>
    </dataValidation>
    <dataValidation type="list" allowBlank="1" showErrorMessage="1" error="Please choose from the dropdown list." sqref="H38" xr:uid="{00000000-0002-0000-24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400-000004000000}">
      <formula1>$W$1:$W$4</formula1>
    </dataValidation>
    <dataValidation type="list" allowBlank="1" showInputMessage="1" showErrorMessage="1" errorTitle="Choose from dropdown" error="Please choose from the dropdown list." prompt="Please select from the dropdown list." sqref="G138 D15 D68" xr:uid="{00000000-0002-0000-2400-000005000000}">
      <formula1>$W$1:$W$4</formula1>
    </dataValidation>
    <dataValidation type="list" allowBlank="1" showInputMessage="1" showErrorMessage="1" error="Please choose from the dropdown list." sqref="F61:H61" xr:uid="{00000000-0002-0000-24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400-000007000000}">
      <formula1>$N$1:$N$2</formula1>
    </dataValidation>
    <dataValidation type="list" allowBlank="1" showErrorMessage="1" errorTitle="Choose from dropdown" error="Please choose from the dropdown list." sqref="F28" xr:uid="{00000000-0002-0000-2400-000008000000}">
      <formula1>$Y$1:$Y$13</formula1>
    </dataValidation>
    <dataValidation type="list" allowBlank="1" showInputMessage="1" showErrorMessage="1" errorTitle="Choose from dropdown" error="Please choose from the dropdown list." sqref="H28" xr:uid="{00000000-0002-0000-2400-000009000000}">
      <formula1>$Y$1:$Y$13</formula1>
    </dataValidation>
    <dataValidation type="list" allowBlank="1" showInputMessage="1" prompt="Please select from the dropdown list if possible. If you cannot find a provider cadre that fits, you may write it in." sqref="D95:H95" xr:uid="{00000000-0002-0000-2400-00000A000000}">
      <formula1>$Q$1:$Q$9</formula1>
    </dataValidation>
    <dataValidation type="list" allowBlank="1" prompt="Please choose from the dropdown if possible. If you cannot find a cadre that fits what you are looking for, you may write it in." sqref="D96:H102" xr:uid="{00000000-0002-0000-2400-00000B000000}">
      <formula1>$Q$1:$Q$9</formula1>
    </dataValidation>
  </dataValidations>
  <hyperlinks>
    <hyperlink ref="A5" location="Introduction!A1" display="To jump to the Introduction sheet, click here." xr:uid="{00000000-0004-0000-2400-000000000000}"/>
  </hyperlinks>
  <pageMargins left="1.2" right="0.7" top="0.75" bottom="0.75" header="0.3" footer="0.3"/>
  <pageSetup scale="47" fitToHeight="4" orientation="portrait" r:id="rId1"/>
  <rowBreaks count="2" manualBreakCount="2">
    <brk id="33" max="7" man="1"/>
    <brk id="88" max="7"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1824</v>
      </c>
      <c r="B8" s="1168"/>
      <c r="C8" s="1168"/>
      <c r="D8" s="1169"/>
      <c r="E8" s="1169"/>
      <c r="F8" s="283"/>
      <c r="G8" s="1169"/>
      <c r="H8" s="1169"/>
      <c r="I8" s="6"/>
      <c r="J8" s="39"/>
      <c r="K8" s="630" t="str">
        <f>A8</f>
        <v>Country: Rwanda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333" t="s">
        <v>1176</v>
      </c>
      <c r="E13" s="1334"/>
      <c r="F13" s="1334"/>
      <c r="G13" s="1334"/>
      <c r="H13" s="1602"/>
      <c r="I13" s="6"/>
      <c r="J13" s="25"/>
      <c r="K13" s="7" t="str">
        <f>B13</f>
        <v>a. What is the name of the committee?</v>
      </c>
      <c r="L13" s="31" t="str">
        <f>D13</f>
        <v>Family Planning Logistics Committee</v>
      </c>
      <c r="M13" s="21"/>
      <c r="N13" s="21"/>
      <c r="O13" s="24" t="str">
        <f>D13</f>
        <v>Family Planning Logistics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28" t="s">
        <v>1177</v>
      </c>
      <c r="G15" s="1329"/>
      <c r="H15" s="1706"/>
      <c r="I15" s="6"/>
      <c r="J15" s="25"/>
      <c r="K15" s="7" t="str">
        <f t="shared" ref="K15:K23" si="0">B15</f>
        <v>a. Social marketing</v>
      </c>
      <c r="L15" s="21"/>
      <c r="M15" s="21"/>
      <c r="N15" s="21"/>
      <c r="O15" s="7"/>
      <c r="P15" s="21"/>
      <c r="Q15" s="7" t="str">
        <f t="shared" ref="Q15:Q23" si="1">F15</f>
        <v>Society for Family Health (SFH)</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1644</v>
      </c>
      <c r="C16" s="1164"/>
      <c r="D16" s="988" t="s">
        <v>395</v>
      </c>
      <c r="E16" s="292" t="s">
        <v>1465</v>
      </c>
      <c r="F16" s="1328" t="s">
        <v>1825</v>
      </c>
      <c r="G16" s="1329"/>
      <c r="H16" s="1706"/>
      <c r="I16" s="6"/>
      <c r="J16" s="25"/>
      <c r="K16" s="7" t="str">
        <f t="shared" si="0"/>
        <v>b. NGO (for example: service delivery, advocacy, Planned Parenthood affiliate, Marie Stopes affiliate, faith-based organizations, etc.)</v>
      </c>
      <c r="L16" s="21"/>
      <c r="M16" s="21"/>
      <c r="N16" s="21"/>
      <c r="O16" s="7"/>
      <c r="P16" s="21"/>
      <c r="Q16" s="7" t="str">
        <f t="shared" si="1"/>
        <v>Association Rwandaise pour le Bien Etre Familiale (ARBEF) (Rwandan Association for Family Well-being)</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60">
      <c r="A17" s="291"/>
      <c r="B17" s="1163" t="s">
        <v>1645</v>
      </c>
      <c r="C17" s="1164"/>
      <c r="D17" s="988" t="s">
        <v>395</v>
      </c>
      <c r="E17" s="292" t="s">
        <v>1465</v>
      </c>
      <c r="F17" s="1328" t="s">
        <v>1826</v>
      </c>
      <c r="G17" s="1329"/>
      <c r="H17" s="1706"/>
      <c r="I17" s="6"/>
      <c r="J17" s="25"/>
      <c r="K17" s="7" t="str">
        <f t="shared" si="0"/>
        <v>c. Commercial sector (for example: pharmacy associations, manufacturers, etc.)</v>
      </c>
      <c r="L17" s="21"/>
      <c r="M17" s="21"/>
      <c r="N17" s="21"/>
      <c r="O17" s="7"/>
      <c r="P17" s="21"/>
      <c r="Q17" s="7" t="str">
        <f t="shared" si="1"/>
        <v>Association Rwandaise des Pharmacies (ARPHA) (Rwandan Association of Pharmacists), Association Rwandaise des Medecins Prives (Rwandan Association of Private Doctors)</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28" t="s">
        <v>1180</v>
      </c>
      <c r="G18" s="1329"/>
      <c r="H18" s="1706"/>
      <c r="I18" s="6"/>
      <c r="J18" s="25"/>
      <c r="K18" s="7" t="str">
        <f t="shared" si="0"/>
        <v>d. Donors</v>
      </c>
      <c r="L18" s="21"/>
      <c r="M18" s="21"/>
      <c r="N18" s="21"/>
      <c r="O18" s="7"/>
      <c r="P18" s="21"/>
      <c r="Q18" s="7" t="str">
        <f t="shared" si="1"/>
        <v>UNFPA, USAID, GFATM</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28" t="s">
        <v>401</v>
      </c>
      <c r="G19" s="1329"/>
      <c r="H19" s="1706"/>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75">
      <c r="A20" s="291"/>
      <c r="B20" s="1163" t="s">
        <v>1646</v>
      </c>
      <c r="C20" s="1164"/>
      <c r="D20" s="988" t="s">
        <v>395</v>
      </c>
      <c r="E20" s="292" t="s">
        <v>1473</v>
      </c>
      <c r="F20" s="1328" t="s">
        <v>1827</v>
      </c>
      <c r="G20" s="1329"/>
      <c r="H20" s="1706"/>
      <c r="I20" s="6"/>
      <c r="J20" s="25"/>
      <c r="K20" s="7" t="str">
        <f t="shared" si="0"/>
        <v>f. Ministry of Health (for example: logistics, reproductive health, family planning, maternal and child health, HIV/AIDS, pharmacy units, etc.)</v>
      </c>
      <c r="L20" s="21"/>
      <c r="M20" s="21"/>
      <c r="N20" s="21"/>
      <c r="O20" s="7"/>
      <c r="P20" s="21"/>
      <c r="Q20" s="18" t="str">
        <f t="shared" si="1"/>
        <v>Maternal and Child Health (MCH), HIV/AIDS and FP Integration, Pharmacy Task Force, Family Planning Officer, Commission National de Lutte Contre le SIDA (CNLS) (National Commission for the Fight against AIDS)</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28" t="s">
        <v>1182</v>
      </c>
      <c r="G21" s="1329"/>
      <c r="H21" s="1706"/>
      <c r="I21" s="6"/>
      <c r="J21" s="25"/>
      <c r="K21" s="7" t="str">
        <f t="shared" si="0"/>
        <v>g. Central Medical Store or Central Warehouse</v>
      </c>
      <c r="L21" s="21"/>
      <c r="M21" s="21"/>
      <c r="N21" s="21"/>
      <c r="O21" s="7"/>
      <c r="P21" s="21"/>
      <c r="Q21" s="7" t="str">
        <f t="shared" si="1"/>
        <v>Medical Procurement Distribution Division (MPDD)</v>
      </c>
      <c r="R21" s="21"/>
      <c r="S21" s="21"/>
      <c r="T21" s="16"/>
      <c r="U21" s="16"/>
      <c r="V21" s="16"/>
      <c r="W21" s="44"/>
      <c r="X21" s="44"/>
      <c r="Y21" s="45"/>
      <c r="Z21" s="52"/>
      <c r="AA21"/>
    </row>
    <row r="22" spans="1:134" s="244" customFormat="1">
      <c r="A22" s="291"/>
      <c r="B22" s="1177" t="s">
        <v>1476</v>
      </c>
      <c r="C22" s="1177"/>
      <c r="D22" s="988" t="s">
        <v>399</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30">
      <c r="A23" s="291"/>
      <c r="B23" s="1177" t="s">
        <v>1647</v>
      </c>
      <c r="C23" s="1177"/>
      <c r="D23" s="985" t="s">
        <v>405</v>
      </c>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1648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60.75" thickBot="1">
      <c r="A26" s="1183" t="s">
        <v>1650</v>
      </c>
      <c r="B26" s="1184"/>
      <c r="C26" s="1185"/>
      <c r="D26" s="293" t="s">
        <v>395</v>
      </c>
      <c r="E26" s="294" t="s">
        <v>1481</v>
      </c>
      <c r="F26" s="295" t="s">
        <v>1183</v>
      </c>
      <c r="G26" s="296" t="s">
        <v>1482</v>
      </c>
      <c r="H26" s="372" t="s">
        <v>1184</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193">
        <v>2760725</v>
      </c>
      <c r="H29" s="1194"/>
      <c r="I29" s="10"/>
      <c r="J29" s="39">
        <f>G29</f>
        <v>2760725</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1652</v>
      </c>
      <c r="B30" s="1163"/>
      <c r="C30" s="1163"/>
      <c r="D30" s="1163"/>
      <c r="E30" s="300" t="s">
        <v>1769</v>
      </c>
      <c r="F30" s="301" t="s">
        <v>1653</v>
      </c>
      <c r="G30" s="1195" t="s">
        <v>1082</v>
      </c>
      <c r="H30" s="1196"/>
      <c r="I30" s="10"/>
      <c r="J30" s="39" t="str">
        <f>G30</f>
        <v>USAID | DELIVER PROJECT</v>
      </c>
      <c r="K30" s="7"/>
      <c r="L30" s="21"/>
      <c r="M30" s="37" t="str">
        <f>E30</f>
        <v>07/11 - 06/12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1655</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1656</v>
      </c>
      <c r="F34" s="304" t="s">
        <v>1657</v>
      </c>
      <c r="G34" s="305" t="s">
        <v>1658</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254">
        <v>621212</v>
      </c>
      <c r="F35" s="308" t="s">
        <v>1769</v>
      </c>
      <c r="G35" s="309" t="s">
        <v>699</v>
      </c>
      <c r="H35" s="539"/>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254">
        <v>0</v>
      </c>
      <c r="F36" s="308" t="s">
        <v>1769</v>
      </c>
      <c r="G36" s="309" t="s">
        <v>699</v>
      </c>
      <c r="H36" s="539"/>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1659</v>
      </c>
      <c r="C37" s="1184"/>
      <c r="D37" s="1185"/>
      <c r="E37" s="312">
        <f>E35+E36</f>
        <v>621212</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1667</v>
      </c>
      <c r="C41" s="1164"/>
      <c r="D41" s="1037" t="s">
        <v>395</v>
      </c>
      <c r="E41" s="307">
        <v>574367</v>
      </c>
      <c r="F41" s="316" t="s">
        <v>1769</v>
      </c>
      <c r="G41" s="317" t="s">
        <v>808</v>
      </c>
      <c r="H41" s="331"/>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1185</v>
      </c>
      <c r="E42" s="1166"/>
      <c r="F42" s="1166"/>
      <c r="G42" s="1166"/>
      <c r="H42" s="1167"/>
      <c r="I42" s="29"/>
      <c r="J42" s="26"/>
      <c r="K42" s="7" t="str">
        <f>C42</f>
        <v>i. Specify source(s) of internally generated funds spent (for example, from taxes)</v>
      </c>
      <c r="L42" s="21"/>
      <c r="M42" s="21"/>
      <c r="N42" s="21"/>
      <c r="O42" s="24" t="str">
        <f>D42</f>
        <v>From taxes</v>
      </c>
      <c r="P42" s="21"/>
      <c r="Q42" s="21"/>
      <c r="R42" s="21"/>
      <c r="S42" s="21"/>
      <c r="T42" s="16"/>
      <c r="U42" s="16"/>
      <c r="V42" s="16"/>
      <c r="W42" s="44"/>
      <c r="X42" s="44"/>
      <c r="Y42" s="45"/>
      <c r="Z42" s="52"/>
      <c r="AA42"/>
    </row>
    <row r="43" spans="1:27" s="244" customFormat="1" ht="78.75" customHeight="1">
      <c r="A43" s="303"/>
      <c r="B43" s="1163" t="s">
        <v>1669</v>
      </c>
      <c r="C43" s="1164"/>
      <c r="D43" s="1037" t="s">
        <v>399</v>
      </c>
      <c r="E43" s="307">
        <v>0</v>
      </c>
      <c r="F43" s="316" t="s">
        <v>1769</v>
      </c>
      <c r="G43" s="317" t="s">
        <v>808</v>
      </c>
      <c r="H43" s="331"/>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1671</v>
      </c>
      <c r="C45" s="1164"/>
      <c r="D45" s="320"/>
      <c r="E45" s="321">
        <f>E41+E43</f>
        <v>574367</v>
      </c>
      <c r="F45" s="322"/>
      <c r="G45" s="322"/>
      <c r="H45" s="331"/>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395</v>
      </c>
      <c r="E49" s="307">
        <v>1545285</v>
      </c>
      <c r="F49" s="316" t="s">
        <v>1769</v>
      </c>
      <c r="G49" s="329" t="s">
        <v>808</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759</v>
      </c>
      <c r="E50" s="1209"/>
      <c r="F50" s="1209"/>
      <c r="G50" s="1209"/>
      <c r="H50" s="1210"/>
      <c r="I50" s="260"/>
      <c r="J50" s="26"/>
      <c r="K50" s="7" t="str">
        <f>C50</f>
        <v xml:space="preserve">i. Specify source(s) of in-kind donations </v>
      </c>
      <c r="L50" s="21"/>
      <c r="M50" s="21"/>
      <c r="N50" s="21"/>
      <c r="O50" s="24" t="str">
        <f>D50</f>
        <v>USAID and UNFPA</v>
      </c>
      <c r="P50" s="21"/>
      <c r="Q50" s="21"/>
      <c r="R50" s="21"/>
      <c r="S50" s="21"/>
      <c r="T50" s="16"/>
      <c r="U50" s="16"/>
      <c r="V50" s="16"/>
      <c r="W50" s="44"/>
      <c r="X50" s="44"/>
      <c r="Y50" s="45"/>
      <c r="Z50" s="52"/>
      <c r="AA50"/>
    </row>
    <row r="51" spans="1:27" s="244" customFormat="1">
      <c r="A51" s="303"/>
      <c r="B51" s="1163" t="s">
        <v>1678</v>
      </c>
      <c r="C51" s="1164"/>
      <c r="D51" s="1037" t="s">
        <v>395</v>
      </c>
      <c r="E51" s="307">
        <v>303619</v>
      </c>
      <c r="F51" s="316" t="s">
        <v>1769</v>
      </c>
      <c r="G51" s="329" t="s">
        <v>808</v>
      </c>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1679</v>
      </c>
      <c r="C52" s="1164"/>
      <c r="D52" s="1037" t="s">
        <v>395</v>
      </c>
      <c r="E52" s="307">
        <v>337453</v>
      </c>
      <c r="F52" s="316" t="s">
        <v>1769</v>
      </c>
      <c r="G52" s="329" t="s">
        <v>808</v>
      </c>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1680</v>
      </c>
      <c r="C53" s="1164"/>
      <c r="D53" s="320"/>
      <c r="E53" s="321">
        <f>E49+E51+E52</f>
        <v>2186357</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0.2080494102271723</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f>(E45+E53)/G29</f>
        <v>0.99999963777630874</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399</v>
      </c>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1182</v>
      </c>
      <c r="G62" s="1171"/>
      <c r="H62" s="1172"/>
      <c r="I62" s="10"/>
      <c r="J62" s="26"/>
      <c r="K62" s="7"/>
      <c r="L62" s="21"/>
      <c r="M62" s="38">
        <f>E62</f>
        <v>0</v>
      </c>
      <c r="N62" s="21"/>
      <c r="O62" s="21"/>
      <c r="P62" s="21"/>
      <c r="Q62" s="7" t="str">
        <f>F62</f>
        <v>Medical Procurement Distribution Division (MPDD)</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399</v>
      </c>
      <c r="G63" s="1224"/>
      <c r="H63" s="1225"/>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607" t="s">
        <v>395</v>
      </c>
      <c r="E68" s="1607"/>
      <c r="F68" s="1018" t="s">
        <v>395</v>
      </c>
      <c r="G68" s="1018" t="s">
        <v>395</v>
      </c>
      <c r="H68" s="101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607" t="s">
        <v>395</v>
      </c>
      <c r="E69" s="1607"/>
      <c r="F69" s="1018" t="s">
        <v>395</v>
      </c>
      <c r="G69" s="1018" t="s">
        <v>395</v>
      </c>
      <c r="H69" s="101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607" t="s">
        <v>395</v>
      </c>
      <c r="E70" s="1607"/>
      <c r="F70" s="1018" t="s">
        <v>395</v>
      </c>
      <c r="G70" s="1018" t="s">
        <v>395</v>
      </c>
      <c r="H70" s="101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607" t="s">
        <v>395</v>
      </c>
      <c r="E71" s="1607"/>
      <c r="F71" s="1018" t="s">
        <v>395</v>
      </c>
      <c r="G71" s="1018" t="s">
        <v>395</v>
      </c>
      <c r="H71" s="101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607" t="s">
        <v>395</v>
      </c>
      <c r="E72" s="1607"/>
      <c r="F72" s="1018" t="s">
        <v>395</v>
      </c>
      <c r="G72" s="1018" t="s">
        <v>395</v>
      </c>
      <c r="H72" s="101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607" t="s">
        <v>395</v>
      </c>
      <c r="E73" s="1607"/>
      <c r="F73" s="1018" t="s">
        <v>395</v>
      </c>
      <c r="G73" s="1018" t="s">
        <v>395</v>
      </c>
      <c r="H73" s="101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607" t="s">
        <v>395</v>
      </c>
      <c r="E74" s="1607"/>
      <c r="F74" s="1018" t="s">
        <v>395</v>
      </c>
      <c r="G74" s="1018" t="s">
        <v>395</v>
      </c>
      <c r="H74" s="101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607" t="s">
        <v>395</v>
      </c>
      <c r="E75" s="1607"/>
      <c r="F75" s="1018" t="s">
        <v>399</v>
      </c>
      <c r="G75" s="1018" t="s">
        <v>395</v>
      </c>
      <c r="H75" s="101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607" t="s">
        <v>395</v>
      </c>
      <c r="E76" s="1607"/>
      <c r="F76" s="1018" t="s">
        <v>395</v>
      </c>
      <c r="G76" s="1018" t="s">
        <v>399</v>
      </c>
      <c r="H76" s="101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607" t="s">
        <v>395</v>
      </c>
      <c r="E77" s="1607"/>
      <c r="F77" s="1018" t="s">
        <v>395</v>
      </c>
      <c r="G77" s="1018" t="s">
        <v>399</v>
      </c>
      <c r="H77" s="101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607" t="s">
        <v>395</v>
      </c>
      <c r="E78" s="1607"/>
      <c r="F78" s="1018" t="s">
        <v>395</v>
      </c>
      <c r="G78" s="1018" t="s">
        <v>395</v>
      </c>
      <c r="H78" s="101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228" t="s">
        <v>399</v>
      </c>
      <c r="E79" s="1228"/>
      <c r="F79" s="995" t="s">
        <v>399</v>
      </c>
      <c r="G79" s="995" t="s">
        <v>399</v>
      </c>
      <c r="H79" s="524"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33" t="s">
        <v>1186</v>
      </c>
      <c r="D85" s="1786" t="s">
        <v>1187</v>
      </c>
      <c r="E85" s="1787"/>
      <c r="F85" s="1032" t="s">
        <v>399</v>
      </c>
      <c r="G85" s="1784" t="s">
        <v>395</v>
      </c>
      <c r="H85" s="1785"/>
      <c r="I85" s="13"/>
      <c r="J85" s="30" t="str">
        <f>G85</f>
        <v>Yes</v>
      </c>
      <c r="K85" s="7" t="str">
        <f>B85</f>
        <v>a</v>
      </c>
      <c r="L85" s="21"/>
      <c r="M85" s="31">
        <f>E85</f>
        <v>0</v>
      </c>
      <c r="N85" s="21"/>
      <c r="O85" s="21"/>
      <c r="P85" s="21"/>
      <c r="Q85" s="21"/>
      <c r="R85" s="7"/>
      <c r="S85" s="7" t="str">
        <f>D85</f>
        <v>11/08-12/12</v>
      </c>
      <c r="T85" s="16"/>
      <c r="U85" s="16"/>
      <c r="V85" s="16"/>
      <c r="W85" s="44"/>
      <c r="X85" s="44"/>
      <c r="Y85" s="45"/>
      <c r="Z85" s="52"/>
      <c r="AA85"/>
    </row>
    <row r="86" spans="1:28" s="244" customFormat="1" ht="28.5" customHeight="1">
      <c r="A86" s="1180" t="s">
        <v>193</v>
      </c>
      <c r="B86" s="1181"/>
      <c r="C86" s="1181"/>
      <c r="D86" s="1181"/>
      <c r="E86" s="1181"/>
      <c r="F86" s="1670" t="s">
        <v>399</v>
      </c>
      <c r="G86" s="1671"/>
      <c r="H86" s="1672"/>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406</v>
      </c>
      <c r="F87" s="1166"/>
      <c r="G87" s="1166"/>
      <c r="H87" s="1167"/>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165" t="s">
        <v>406</v>
      </c>
      <c r="F88" s="1166"/>
      <c r="G88" s="1166"/>
      <c r="H88" s="1167"/>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302" t="s">
        <v>399</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165" t="s">
        <v>406</v>
      </c>
      <c r="E92" s="1166"/>
      <c r="F92" s="1166"/>
      <c r="G92" s="1166"/>
      <c r="H92" s="1167"/>
      <c r="I92" s="13"/>
      <c r="J92" s="30"/>
      <c r="K92" s="7" t="str">
        <f>B92</f>
        <v>a. If yes, describe the policies.</v>
      </c>
      <c r="L92" s="21"/>
      <c r="M92" s="21"/>
      <c r="N92" s="23"/>
      <c r="O92" s="24" t="str">
        <f>D92</f>
        <v>Not applicable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441</v>
      </c>
      <c r="H95" s="1263"/>
      <c r="I95" s="12"/>
      <c r="J95" s="30" t="str">
        <f t="shared" si="3"/>
        <v>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441</v>
      </c>
      <c r="H96" s="1263"/>
      <c r="I96" s="12"/>
      <c r="J96" s="30" t="str">
        <f t="shared" si="3"/>
        <v>Nurse</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441</v>
      </c>
      <c r="E97" s="1260"/>
      <c r="F97" s="1261"/>
      <c r="G97" s="1262" t="s">
        <v>441</v>
      </c>
      <c r="H97" s="1263"/>
      <c r="I97" s="12"/>
      <c r="J97" s="30" t="str">
        <f t="shared" si="3"/>
        <v>Nurse</v>
      </c>
      <c r="K97" s="7"/>
      <c r="L97" s="21"/>
      <c r="M97" s="31"/>
      <c r="N97" s="21"/>
      <c r="O97" s="7"/>
      <c r="P97" s="7"/>
      <c r="Q97" s="21"/>
      <c r="R97" s="21"/>
      <c r="S97" s="21"/>
      <c r="T97" s="209" t="str">
        <f t="shared" si="4"/>
        <v>Nurse</v>
      </c>
      <c r="U97" s="51"/>
      <c r="V97" s="16"/>
      <c r="W97" s="44"/>
      <c r="X97" s="44"/>
      <c r="Y97" s="45"/>
      <c r="Z97" s="52"/>
      <c r="AA97"/>
    </row>
    <row r="98" spans="1:27" s="244" customFormat="1" ht="15" customHeight="1">
      <c r="A98" s="263"/>
      <c r="B98" s="220" t="s">
        <v>1576</v>
      </c>
      <c r="C98" s="218" t="s">
        <v>1577</v>
      </c>
      <c r="D98" s="1259" t="s">
        <v>441</v>
      </c>
      <c r="E98" s="1260"/>
      <c r="F98" s="1261"/>
      <c r="G98" s="1262" t="s">
        <v>441</v>
      </c>
      <c r="H98" s="1263"/>
      <c r="I98" s="12"/>
      <c r="J98" s="30" t="str">
        <f t="shared" si="3"/>
        <v>Nurse</v>
      </c>
      <c r="K98" s="7"/>
      <c r="L98" s="21"/>
      <c r="M98" s="31"/>
      <c r="N98" s="21"/>
      <c r="O98" s="7"/>
      <c r="P98" s="7"/>
      <c r="Q98" s="21"/>
      <c r="R98" s="21"/>
      <c r="S98" s="21"/>
      <c r="T98" s="209" t="str">
        <f t="shared" si="4"/>
        <v>Nurse</v>
      </c>
      <c r="U98" s="51"/>
      <c r="V98" s="16"/>
      <c r="W98" s="44"/>
      <c r="X98" s="44"/>
      <c r="Y98" s="45"/>
      <c r="Z98" s="52"/>
      <c r="AA98"/>
    </row>
    <row r="99" spans="1:27" s="244" customFormat="1" ht="15" customHeight="1">
      <c r="A99" s="263"/>
      <c r="B99" s="221" t="s">
        <v>1578</v>
      </c>
      <c r="C99" s="218" t="s">
        <v>1579</v>
      </c>
      <c r="D99" s="1259" t="s">
        <v>414</v>
      </c>
      <c r="E99" s="1260"/>
      <c r="F99" s="1261"/>
      <c r="G99" s="1262" t="s">
        <v>453</v>
      </c>
      <c r="H99" s="1263"/>
      <c r="I99" s="12"/>
      <c r="J99" s="30" t="str">
        <f t="shared" si="3"/>
        <v>Auxiliary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441</v>
      </c>
      <c r="H100" s="1263"/>
      <c r="I100" s="12"/>
      <c r="J100" s="30" t="str">
        <f t="shared" si="3"/>
        <v>Nurse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453</v>
      </c>
      <c r="H102" s="1273"/>
      <c r="I102" s="12"/>
      <c r="J102" s="30" t="str">
        <f t="shared" si="3"/>
        <v>Auxiliary nurse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757" t="s">
        <v>1586</v>
      </c>
      <c r="B103" s="1749"/>
      <c r="C103" s="1750"/>
      <c r="D103" s="1758" t="s">
        <v>1188</v>
      </c>
      <c r="E103" s="1759"/>
      <c r="F103" s="1759"/>
      <c r="G103" s="1759"/>
      <c r="H103" s="1760"/>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Pills, condoms, and injectables are distributed in pharmacies.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v>2009</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1828</v>
      </c>
      <c r="E128" s="1317"/>
      <c r="F128" s="1317"/>
      <c r="G128" s="1317"/>
      <c r="H128" s="1318"/>
      <c r="I128" s="33"/>
      <c r="J128" s="20"/>
      <c r="K128" s="7" t="str">
        <f>A128</f>
        <v xml:space="preserve">D11. Name of the list(s)
</v>
      </c>
      <c r="L128" s="7"/>
      <c r="M128" s="21"/>
      <c r="N128" s="21"/>
      <c r="O128" s="7" t="str">
        <f>D128</f>
        <v>Liste National des Medicaments Essentiel (National Essential Medicines List)</v>
      </c>
      <c r="P128" s="21"/>
      <c r="Q128" s="1"/>
      <c r="R128" s="21"/>
      <c r="S128" s="22"/>
      <c r="T128" s="2"/>
      <c r="U128" s="2"/>
      <c r="V128" s="2"/>
      <c r="W128" s="40"/>
      <c r="X128" s="40"/>
      <c r="Y128" s="1"/>
      <c r="Z128" s="56"/>
      <c r="AA128"/>
    </row>
    <row r="129" spans="1:27" s="265" customFormat="1" ht="30">
      <c r="A129" s="1179" t="s">
        <v>1637</v>
      </c>
      <c r="B129" s="1163"/>
      <c r="C129" s="1164"/>
      <c r="D129" s="1170" t="s">
        <v>1190</v>
      </c>
      <c r="E129" s="1171"/>
      <c r="F129" s="1171"/>
      <c r="G129" s="1171"/>
      <c r="H129" s="1172"/>
      <c r="I129" s="33"/>
      <c r="J129" s="20"/>
      <c r="K129" s="7" t="str">
        <f>A129</f>
        <v xml:space="preserve">D12. Notes about the list(s)
</v>
      </c>
      <c r="L129" s="7"/>
      <c r="M129" s="21"/>
      <c r="N129" s="21"/>
      <c r="O129" s="7" t="str">
        <f>D129</f>
        <v>It was published in 2010 and is reviewed every 2 years.</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2008</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0.75" thickBot="1">
      <c r="A136" s="291" t="s">
        <v>1617</v>
      </c>
      <c r="B136" s="1163" t="s">
        <v>1618</v>
      </c>
      <c r="C136" s="1164"/>
      <c r="D136" s="1236" t="s">
        <v>1191</v>
      </c>
      <c r="E136" s="1237"/>
      <c r="F136" s="1237"/>
      <c r="G136" s="1237"/>
      <c r="H136" s="1238"/>
      <c r="I136" s="33"/>
      <c r="J136" s="20"/>
      <c r="K136" s="7" t="str">
        <f>B136</f>
        <v>f. Notes about the Poverty Reduction Strategy Paper</v>
      </c>
      <c r="L136" s="7"/>
      <c r="M136" s="21"/>
      <c r="N136" s="21"/>
      <c r="O136" s="7" t="str">
        <f>D136</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399</v>
      </c>
      <c r="H138" s="1302"/>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485</v>
      </c>
      <c r="G149" s="1171"/>
      <c r="H149" s="1172"/>
      <c r="I149" s="6"/>
      <c r="J149" s="30"/>
      <c r="K149" s="7"/>
      <c r="L149" s="21"/>
      <c r="M149" s="7"/>
      <c r="N149" s="21"/>
      <c r="O149" s="21"/>
      <c r="P149" s="21"/>
      <c r="Q149" s="7" t="str">
        <f>F149</f>
        <v>07/11-06/12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1192</v>
      </c>
      <c r="G150" s="1171"/>
      <c r="H150" s="1172"/>
      <c r="I150" s="6"/>
      <c r="J150" s="30"/>
      <c r="K150" s="7"/>
      <c r="L150" s="7"/>
      <c r="M150" s="21"/>
      <c r="N150" s="21"/>
      <c r="O150" s="21"/>
      <c r="P150" s="21"/>
      <c r="Q150" s="7" t="str">
        <f>F150</f>
        <v>Warehouse report</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t="s">
        <v>1193</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At the service delivery point (SDP) level, contraceptive stockouts are estimated at less than 4% and also rarely occur at the district and central levels. The reporting rate is more than 95% at the SDP level and 100% at the district level.</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2500-000000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500-000001000000}">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2500-000002000000}">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500-000003000000}">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500-000004000000}">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500-000005000000}">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500-000006000000}">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500-000007000000}">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2500-000008000000}">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2500-000009000000}">
      <formula1>$Q$1:$Q$9</formula1>
    </dataValidation>
  </dataValidations>
  <hyperlinks>
    <hyperlink ref="A5" location="Introduction!A1" display="To jump to the Introduction sheet, click here." xr:uid="{00000000-0004-0000-2500-000000000000}"/>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500-00000A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xm:sqref>
        </x14:dataValidation>
        <x14:dataValidation type="list" allowBlank="1" showInputMessage="1" showErrorMessage="1" error="Please choose from the dropdown list." xr:uid="{00000000-0002-0000-2500-00000B000000}">
          <x14:formula1>
            <xm:f>$W$1:$W$4</xm:f>
          </x14:formula1>
          <xm:sqref>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1829</v>
      </c>
      <c r="B8" s="1168"/>
      <c r="C8" s="1168"/>
      <c r="D8" s="1169"/>
      <c r="E8" s="1169"/>
      <c r="F8" s="283"/>
      <c r="G8" s="1169"/>
      <c r="H8" s="1169"/>
      <c r="I8" s="6"/>
      <c r="J8" s="39"/>
      <c r="K8" s="630" t="str">
        <f>A8</f>
        <v>Country: Senegal</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262" t="s">
        <v>1194</v>
      </c>
      <c r="E13" s="1332"/>
      <c r="F13" s="1332"/>
      <c r="G13" s="1332"/>
      <c r="H13" s="1263"/>
      <c r="I13" s="6"/>
      <c r="J13" s="25"/>
      <c r="K13" s="7" t="str">
        <f>B13</f>
        <v>a. What is the name of the committee?</v>
      </c>
      <c r="L13" s="31" t="str">
        <f>D13</f>
        <v xml:space="preserve">National Committee for Contraceptive Security </v>
      </c>
      <c r="M13" s="21"/>
      <c r="N13" s="21"/>
      <c r="O13" s="24" t="str">
        <f>D13</f>
        <v xml:space="preserve">National Committee for Contraceptive Security </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1195</v>
      </c>
      <c r="G15" s="1317"/>
      <c r="H15" s="1318"/>
      <c r="I15" s="6"/>
      <c r="J15" s="25"/>
      <c r="K15" s="7" t="str">
        <f t="shared" ref="K15:K23" si="0">B15</f>
        <v>a. Social marketing</v>
      </c>
      <c r="L15" s="21"/>
      <c r="M15" s="21"/>
      <c r="N15" s="21"/>
      <c r="O15" s="7"/>
      <c r="P15" s="21"/>
      <c r="Q15" s="7" t="str">
        <f t="shared" ref="Q15:Q23" si="1">F15</f>
        <v xml:space="preserve">Associaton pour le Developpement du Marketing Social (ADEMAS) (USAID Implementing Partner (IP)) </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1196</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 xml:space="preserve">Associaton Senegalaise pour le Bien Etre Familial  (ASBEF) IPPF Affiliate, IntraHealth (USAD IP) ChildFund and NGO consortium members, MSI  </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1197</v>
      </c>
      <c r="G17" s="1317"/>
      <c r="H17" s="1318"/>
      <c r="I17" s="6"/>
      <c r="J17" s="25"/>
      <c r="K17" s="7" t="str">
        <f t="shared" si="0"/>
        <v>c. Commercial sector (for example: pharmacy associations, manufacturers, etc.)</v>
      </c>
      <c r="L17" s="21"/>
      <c r="M17" s="21"/>
      <c r="N17" s="21"/>
      <c r="O17" s="7"/>
      <c r="P17" s="21"/>
      <c r="Q17" s="7" t="str">
        <f t="shared" si="1"/>
        <v>Pfizer Senegal</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410</v>
      </c>
      <c r="G18" s="1317"/>
      <c r="H18" s="1318"/>
      <c r="I18" s="6"/>
      <c r="J18" s="25"/>
      <c r="K18" s="7" t="str">
        <f t="shared" si="0"/>
        <v>d. Donors</v>
      </c>
      <c r="L18" s="21"/>
      <c r="M18" s="21"/>
      <c r="N18" s="21"/>
      <c r="O18" s="7"/>
      <c r="P18" s="21"/>
      <c r="Q18" s="7" t="str">
        <f t="shared" si="1"/>
        <v>USAID, UNFPA</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1198</v>
      </c>
      <c r="G19" s="1317"/>
      <c r="H19" s="1318"/>
      <c r="I19" s="6"/>
      <c r="J19" s="25"/>
      <c r="K19" s="7" t="str">
        <f t="shared" si="0"/>
        <v>e. UN agencies</v>
      </c>
      <c r="L19" s="21"/>
      <c r="M19" s="21"/>
      <c r="N19" s="21"/>
      <c r="O19" s="7"/>
      <c r="P19" s="21"/>
      <c r="Q19" s="7" t="str">
        <f t="shared" si="1"/>
        <v xml:space="preserve">UNFPA, WHO </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1199</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 xml:space="preserve">Division de la Sante de la Reproduction, Direction de la Pharmacie et du Medicament, Laboratoire National de Controle des Medicaments  </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8" t="s">
        <v>395</v>
      </c>
      <c r="E21" s="292" t="s">
        <v>1475</v>
      </c>
      <c r="F21" s="1316" t="s">
        <v>1200</v>
      </c>
      <c r="G21" s="1317"/>
      <c r="H21" s="1318"/>
      <c r="I21" s="6"/>
      <c r="J21" s="25"/>
      <c r="K21" s="7" t="str">
        <f t="shared" si="0"/>
        <v>g. Central Medical Store or Central Warehouse</v>
      </c>
      <c r="L21" s="21"/>
      <c r="M21" s="21"/>
      <c r="N21" s="21"/>
      <c r="O21" s="7"/>
      <c r="P21" s="21"/>
      <c r="Q21" s="7" t="str">
        <f t="shared" si="1"/>
        <v>National Central Warehouse (Pharmacie National d'Aprovisionnement (PNA))</v>
      </c>
      <c r="R21" s="21"/>
      <c r="S21" s="21"/>
      <c r="T21" s="16"/>
      <c r="U21" s="16"/>
      <c r="V21" s="16"/>
      <c r="W21" s="44"/>
      <c r="X21" s="44"/>
      <c r="Y21" s="45"/>
      <c r="Z21" s="52"/>
      <c r="AA21"/>
    </row>
    <row r="22" spans="1:134" s="244" customFormat="1" ht="30">
      <c r="A22" s="291"/>
      <c r="B22" s="1177" t="s">
        <v>1476</v>
      </c>
      <c r="C22" s="1177"/>
      <c r="D22" s="988" t="s">
        <v>395</v>
      </c>
      <c r="E22" s="292" t="s">
        <v>1475</v>
      </c>
      <c r="F22" s="1316" t="s">
        <v>1201</v>
      </c>
      <c r="G22" s="1317"/>
      <c r="H22" s="1318"/>
      <c r="I22" s="6"/>
      <c r="J22" s="25"/>
      <c r="K22" s="7" t="str">
        <f t="shared" si="0"/>
        <v xml:space="preserve">h. Ministry of Finance or Ministry of Planning </v>
      </c>
      <c r="L22" s="21"/>
      <c r="M22" s="21"/>
      <c r="N22" s="21"/>
      <c r="O22" s="7"/>
      <c r="P22" s="21"/>
      <c r="Q22" s="7" t="str">
        <f t="shared" si="1"/>
        <v xml:space="preserve">Direction de la Planification et des Ressources Humaines </v>
      </c>
      <c r="R22" s="21"/>
      <c r="S22" s="21"/>
      <c r="T22" s="16"/>
      <c r="U22" s="16"/>
      <c r="V22" s="16"/>
      <c r="W22" s="44"/>
      <c r="X22" s="44"/>
      <c r="Y22" s="45"/>
      <c r="Z22" s="52"/>
      <c r="AA22"/>
    </row>
    <row r="23" spans="1:134" s="247" customFormat="1">
      <c r="A23" s="291"/>
      <c r="B23" s="1177" t="s">
        <v>1477</v>
      </c>
      <c r="C23" s="1177"/>
      <c r="D23" s="988"/>
      <c r="E23" s="292" t="s">
        <v>1475</v>
      </c>
      <c r="F23" s="1316"/>
      <c r="G23" s="1317"/>
      <c r="H23" s="1318"/>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635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105.75" thickBot="1">
      <c r="A26" s="1183" t="s">
        <v>1480</v>
      </c>
      <c r="B26" s="1184"/>
      <c r="C26" s="1185"/>
      <c r="D26" s="293" t="s">
        <v>395</v>
      </c>
      <c r="E26" s="294" t="s">
        <v>1481</v>
      </c>
      <c r="F26" s="295" t="s">
        <v>1202</v>
      </c>
      <c r="G26" s="296" t="s">
        <v>1482</v>
      </c>
      <c r="H26" s="372" t="s">
        <v>1203</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2500000</v>
      </c>
      <c r="H29" s="1194"/>
      <c r="I29" s="10"/>
      <c r="J29" s="39">
        <f>G29</f>
        <v>2500000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445</v>
      </c>
      <c r="F30" s="301" t="s">
        <v>1488</v>
      </c>
      <c r="G30" s="1195" t="s">
        <v>1204</v>
      </c>
      <c r="H30" s="1196"/>
      <c r="I30" s="10"/>
      <c r="J30" s="39" t="str">
        <f>G30</f>
        <v>The MoH/Division of Reproductive Health and Child Survival with donors' assistance</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60">
      <c r="A35" s="291"/>
      <c r="B35" s="1187" t="s">
        <v>1497</v>
      </c>
      <c r="C35" s="1187"/>
      <c r="D35" s="1188"/>
      <c r="E35" s="307">
        <v>250000</v>
      </c>
      <c r="F35" s="308" t="s">
        <v>445</v>
      </c>
      <c r="G35" s="309" t="s">
        <v>1205</v>
      </c>
      <c r="H35" s="310" t="s">
        <v>1206</v>
      </c>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445</v>
      </c>
      <c r="G36" s="317"/>
      <c r="H36" s="331"/>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250000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395</v>
      </c>
      <c r="E41" s="307">
        <v>250000</v>
      </c>
      <c r="F41" s="316" t="s">
        <v>445</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1207</v>
      </c>
      <c r="E42" s="1166"/>
      <c r="F42" s="1166"/>
      <c r="G42" s="1166"/>
      <c r="H42" s="1167"/>
      <c r="I42" s="29"/>
      <c r="J42" s="26"/>
      <c r="K42" s="7" t="str">
        <f>C42</f>
        <v>i. Specify source(s) of internally generated funds spent (for example, from taxes)</v>
      </c>
      <c r="L42" s="21"/>
      <c r="M42" s="21"/>
      <c r="N42" s="21"/>
      <c r="O42" s="24" t="str">
        <f>D42</f>
        <v>Budget of Government of Senegal funded with taxes, fees</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445</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250000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60">
      <c r="A49" s="303"/>
      <c r="B49" s="1163" t="s">
        <v>1519</v>
      </c>
      <c r="C49" s="1164"/>
      <c r="D49" s="1037" t="s">
        <v>395</v>
      </c>
      <c r="E49" s="307">
        <v>4583324</v>
      </c>
      <c r="F49" s="316" t="s">
        <v>1707</v>
      </c>
      <c r="G49" s="329" t="s">
        <v>673</v>
      </c>
      <c r="H49" s="330" t="s">
        <v>1209</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1208</v>
      </c>
      <c r="E50" s="1209"/>
      <c r="F50" s="1209"/>
      <c r="G50" s="1209"/>
      <c r="H50" s="1210"/>
      <c r="I50" s="260"/>
      <c r="J50" s="26"/>
      <c r="K50" s="7" t="str">
        <f>C50</f>
        <v xml:space="preserve">i. Specify source(s) of in-kind donations </v>
      </c>
      <c r="L50" s="21"/>
      <c r="M50" s="21"/>
      <c r="N50" s="21"/>
      <c r="O50" s="24" t="str">
        <f>D50</f>
        <v>USAID ($3,267,649) and UNFPA ($1,315,675)</v>
      </c>
      <c r="P50" s="21"/>
      <c r="Q50" s="21"/>
      <c r="R50" s="21"/>
      <c r="S50" s="21"/>
      <c r="T50" s="16"/>
      <c r="U50" s="16"/>
      <c r="V50" s="16"/>
      <c r="W50" s="44"/>
      <c r="X50" s="44"/>
      <c r="Y50" s="45"/>
      <c r="Z50" s="52"/>
      <c r="AA50"/>
    </row>
    <row r="51" spans="1:27" s="244" customFormat="1">
      <c r="A51" s="303"/>
      <c r="B51" s="1163" t="s">
        <v>1521</v>
      </c>
      <c r="C51" s="1164"/>
      <c r="D51" s="1037" t="s">
        <v>399</v>
      </c>
      <c r="E51" s="307">
        <v>0</v>
      </c>
      <c r="F51" s="316" t="s">
        <v>1707</v>
      </c>
      <c r="G51" s="329"/>
      <c r="H51" s="656"/>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1707</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4583324</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5.1724237812321293E-2</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1.9333296</v>
      </c>
      <c r="G58" s="1202" t="s">
        <v>1830</v>
      </c>
      <c r="H58" s="1203"/>
      <c r="I58" s="10"/>
      <c r="J58" s="30" t="str">
        <f>G58</f>
        <v>Comments: the exchange rate is 500CFA per US $1. Operational charges are not included in the quantification. The quantification amount represents only the total product costs for the public sector and social marketing.</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399</v>
      </c>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0">
      <c r="A62" s="291"/>
      <c r="B62" s="1163" t="s">
        <v>1532</v>
      </c>
      <c r="C62" s="1163"/>
      <c r="D62" s="1163"/>
      <c r="E62" s="1163"/>
      <c r="F62" s="1170" t="s">
        <v>1200</v>
      </c>
      <c r="G62" s="1171"/>
      <c r="H62" s="1172"/>
      <c r="I62" s="10"/>
      <c r="J62" s="26"/>
      <c r="K62" s="7"/>
      <c r="L62" s="21"/>
      <c r="M62" s="38">
        <f>E62</f>
        <v>0</v>
      </c>
      <c r="N62" s="21"/>
      <c r="O62" s="21"/>
      <c r="P62" s="21"/>
      <c r="Q62" s="7" t="str">
        <f>F62</f>
        <v>National Central Warehouse (Pharmacie National d'Aprovisionnement (PNA))</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t="s">
        <v>1211</v>
      </c>
      <c r="E64" s="1171"/>
      <c r="F64" s="1171"/>
      <c r="G64" s="1171"/>
      <c r="H64" s="1172"/>
      <c r="I64" s="6"/>
      <c r="J64" s="26"/>
      <c r="K64" s="7" t="str">
        <f>A64</f>
        <v xml:space="preserve">B15. Please note any additional comments about finance and procurement.
</v>
      </c>
      <c r="L64" s="21"/>
      <c r="M64" s="21"/>
      <c r="N64" s="21"/>
      <c r="O64" s="7" t="str">
        <f>D64</f>
        <v xml:space="preserve">The Senegal budget line for contraceptive products was increased to $250,000.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395</v>
      </c>
      <c r="E71" s="1336"/>
      <c r="F71" s="999" t="s">
        <v>395</v>
      </c>
      <c r="G71" s="999" t="s">
        <v>395</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395</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228"/>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608" t="s">
        <v>1212</v>
      </c>
      <c r="E80" s="1609"/>
      <c r="F80" s="1609"/>
      <c r="G80" s="1609"/>
      <c r="H80" s="1610"/>
      <c r="I80" s="6"/>
      <c r="J80" s="26"/>
      <c r="K80" s="7" t="str">
        <f>A80</f>
        <v>C2. Please note any comments about the commodities offered.</v>
      </c>
      <c r="L80" s="21"/>
      <c r="M80" s="21"/>
      <c r="N80" s="21"/>
      <c r="O80" s="7" t="str">
        <f>D80</f>
        <v>CycleBeads are still offered in non-profit private-sector facilities and at the community level.</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17" t="s">
        <v>1213</v>
      </c>
      <c r="D85" s="1473" t="s">
        <v>1214</v>
      </c>
      <c r="E85" s="1474"/>
      <c r="F85" s="987" t="s">
        <v>395</v>
      </c>
      <c r="G85" s="1269" t="s">
        <v>395</v>
      </c>
      <c r="H85" s="1475"/>
      <c r="I85" s="13"/>
      <c r="J85" s="30" t="str">
        <f>G85</f>
        <v>Yes</v>
      </c>
      <c r="K85" s="7" t="str">
        <f>B85</f>
        <v>a</v>
      </c>
      <c r="L85" s="21"/>
      <c r="M85" s="31">
        <f>E85</f>
        <v>0</v>
      </c>
      <c r="N85" s="21"/>
      <c r="O85" s="21"/>
      <c r="P85" s="21"/>
      <c r="Q85" s="21"/>
      <c r="R85" s="7"/>
      <c r="S85" s="7" t="str">
        <f>D85</f>
        <v>2012-2015</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1215</v>
      </c>
      <c r="F87" s="1332"/>
      <c r="G87" s="1332"/>
      <c r="H87" s="1263"/>
      <c r="I87" s="13"/>
      <c r="J87" s="30"/>
      <c r="K87" s="7"/>
      <c r="L87" s="21"/>
      <c r="M87" s="31"/>
      <c r="N87" s="31" t="str">
        <f>E87</f>
        <v xml:space="preserve">All sectors </v>
      </c>
      <c r="O87" s="21"/>
      <c r="P87" s="7" t="str">
        <f>B87</f>
        <v>a. If yes, for which sectors (public, NGO, social marketing, commercial)?</v>
      </c>
      <c r="Q87" s="21"/>
      <c r="R87" s="7"/>
      <c r="S87" s="21"/>
      <c r="T87" s="16"/>
      <c r="U87" s="16"/>
      <c r="V87" s="16"/>
      <c r="W87" s="44"/>
      <c r="X87" s="44"/>
      <c r="Y87" s="45"/>
      <c r="Z87" s="52"/>
      <c r="AA87"/>
    </row>
    <row r="88" spans="1:28" s="244" customFormat="1" ht="60">
      <c r="A88" s="291"/>
      <c r="B88" s="1163" t="s">
        <v>1563</v>
      </c>
      <c r="C88" s="1163"/>
      <c r="D88" s="1164"/>
      <c r="E88" s="1262" t="s">
        <v>1831</v>
      </c>
      <c r="F88" s="1332"/>
      <c r="G88" s="1332"/>
      <c r="H88" s="1263"/>
      <c r="I88" s="13"/>
      <c r="J88" s="30"/>
      <c r="K88" s="7"/>
      <c r="L88" s="21"/>
      <c r="M88" s="31"/>
      <c r="N88" s="31" t="str">
        <f>E88</f>
        <v xml:space="preserve">For private sector: 20% duties for all methods, 18% VAT for IUD only, and 2.7% for all goods entering the West African Economic and Monetary Union (UEMOA) area (taxe a l'importation), but the government can grant a tax exemption for the public sector. </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45">
      <c r="A90" s="291"/>
      <c r="B90" s="1163" t="s">
        <v>1565</v>
      </c>
      <c r="C90" s="1163"/>
      <c r="D90" s="1262" t="s">
        <v>1217</v>
      </c>
      <c r="E90" s="1332"/>
      <c r="F90" s="1332"/>
      <c r="G90" s="1332"/>
      <c r="H90" s="1263"/>
      <c r="I90" s="13"/>
      <c r="J90" s="30"/>
      <c r="K90" s="7" t="str">
        <f>B90</f>
        <v>a. If yes, describe the policies.</v>
      </c>
      <c r="L90" s="21"/>
      <c r="M90" s="21"/>
      <c r="N90" s="23"/>
      <c r="O90" s="24" t="str">
        <f>D90</f>
        <v>Brand advertisement of products is forbidden. Private doctors prescribe contraceptives but don't distribute to clients. Pharmacists also don't yet have the right to dispense contraceptives without a doctor's prescription.</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120">
      <c r="A92" s="291"/>
      <c r="B92" s="1163" t="s">
        <v>1565</v>
      </c>
      <c r="C92" s="1163"/>
      <c r="D92" s="1262" t="s">
        <v>1218</v>
      </c>
      <c r="E92" s="1332"/>
      <c r="F92" s="1332"/>
      <c r="G92" s="1332"/>
      <c r="H92" s="1263"/>
      <c r="I92" s="13"/>
      <c r="J92" s="30"/>
      <c r="K92" s="7" t="str">
        <f>B92</f>
        <v>a. If yes, describe the policies.</v>
      </c>
      <c r="L92" s="21"/>
      <c r="M92" s="21"/>
      <c r="N92" s="23"/>
      <c r="O92" s="24" t="str">
        <f>D92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distibute. Pharmacists can distribute based on a doctor or paramedical's prescription but cannot administer.))</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453</v>
      </c>
      <c r="H95" s="1263"/>
      <c r="I95" s="12"/>
      <c r="J95" s="30" t="str">
        <f t="shared" si="3"/>
        <v>Auxiliary nurse</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453</v>
      </c>
      <c r="E96" s="1260"/>
      <c r="F96" s="1261"/>
      <c r="G96" s="1262" t="s">
        <v>453</v>
      </c>
      <c r="H96" s="1263"/>
      <c r="I96" s="12"/>
      <c r="J96" s="30" t="str">
        <f t="shared" si="3"/>
        <v>Auxiliary nurse</v>
      </c>
      <c r="K96" s="7"/>
      <c r="L96" s="21"/>
      <c r="M96" s="31"/>
      <c r="N96" s="21"/>
      <c r="O96" s="7"/>
      <c r="P96" s="7"/>
      <c r="Q96" s="21"/>
      <c r="R96" s="21"/>
      <c r="S96" s="21"/>
      <c r="T96" s="209" t="str">
        <f t="shared" ref="T96:T102" si="4">D96</f>
        <v>Auxiliary nurse</v>
      </c>
      <c r="U96" s="51"/>
      <c r="V96" s="16"/>
      <c r="W96" s="44"/>
      <c r="X96" s="44"/>
      <c r="Y96" s="45"/>
      <c r="Z96" s="52"/>
      <c r="AA96"/>
    </row>
    <row r="97" spans="1:27" s="244" customFormat="1" ht="15" customHeight="1">
      <c r="A97" s="263"/>
      <c r="B97" s="221" t="s">
        <v>1574</v>
      </c>
      <c r="C97" s="218" t="s">
        <v>1575</v>
      </c>
      <c r="D97" s="1259" t="s">
        <v>527</v>
      </c>
      <c r="E97" s="1260"/>
      <c r="F97" s="1261"/>
      <c r="G97" s="1262" t="s">
        <v>441</v>
      </c>
      <c r="H97" s="1263"/>
      <c r="I97" s="12"/>
      <c r="J97" s="30" t="str">
        <f t="shared" si="3"/>
        <v>Nurse</v>
      </c>
      <c r="K97" s="7"/>
      <c r="L97" s="21"/>
      <c r="M97" s="31"/>
      <c r="N97" s="21"/>
      <c r="O97" s="7"/>
      <c r="P97" s="7"/>
      <c r="Q97" s="21"/>
      <c r="R97" s="21"/>
      <c r="S97" s="21"/>
      <c r="T97" s="209" t="str">
        <f t="shared" si="4"/>
        <v>Midwife</v>
      </c>
      <c r="U97" s="51"/>
      <c r="V97" s="16"/>
      <c r="W97" s="44"/>
      <c r="X97" s="44"/>
      <c r="Y97" s="45"/>
      <c r="Z97" s="52"/>
      <c r="AA97"/>
    </row>
    <row r="98" spans="1:27" s="244" customFormat="1" ht="15" customHeight="1">
      <c r="A98" s="263"/>
      <c r="B98" s="220" t="s">
        <v>1576</v>
      </c>
      <c r="C98" s="218" t="s">
        <v>1577</v>
      </c>
      <c r="D98" s="1259" t="s">
        <v>527</v>
      </c>
      <c r="E98" s="1260"/>
      <c r="F98" s="1261"/>
      <c r="G98" s="1262" t="s">
        <v>441</v>
      </c>
      <c r="H98" s="1263"/>
      <c r="I98" s="12"/>
      <c r="J98" s="30" t="str">
        <f t="shared" si="3"/>
        <v>Nurse</v>
      </c>
      <c r="K98" s="7"/>
      <c r="L98" s="21"/>
      <c r="M98" s="31"/>
      <c r="N98" s="21"/>
      <c r="O98" s="7"/>
      <c r="P98" s="7"/>
      <c r="Q98" s="21"/>
      <c r="R98" s="21"/>
      <c r="S98" s="21"/>
      <c r="T98" s="209" t="str">
        <f t="shared" si="4"/>
        <v>Midwife</v>
      </c>
      <c r="U98" s="51"/>
      <c r="V98" s="16"/>
      <c r="W98" s="44"/>
      <c r="X98" s="44"/>
      <c r="Y98" s="45"/>
      <c r="Z98" s="52"/>
      <c r="AA98"/>
    </row>
    <row r="99" spans="1:27" s="244" customFormat="1" ht="15" customHeight="1">
      <c r="A99" s="263"/>
      <c r="B99" s="221" t="s">
        <v>1578</v>
      </c>
      <c r="C99" s="218" t="s">
        <v>1579</v>
      </c>
      <c r="D99" s="1259" t="s">
        <v>414</v>
      </c>
      <c r="E99" s="1260"/>
      <c r="F99" s="1261"/>
      <c r="G99" s="1262" t="s">
        <v>453</v>
      </c>
      <c r="H99" s="1263"/>
      <c r="I99" s="12"/>
      <c r="J99" s="30" t="str">
        <f t="shared" si="3"/>
        <v>Auxiliary nurse</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453</v>
      </c>
      <c r="E100" s="1260"/>
      <c r="F100" s="1261"/>
      <c r="G100" s="1262" t="s">
        <v>453</v>
      </c>
      <c r="H100" s="1263"/>
      <c r="I100" s="12"/>
      <c r="J100" s="30" t="str">
        <f t="shared" si="3"/>
        <v>Auxiliary nurse</v>
      </c>
      <c r="K100" s="7"/>
      <c r="L100" s="21"/>
      <c r="M100" s="31"/>
      <c r="N100" s="21"/>
      <c r="O100" s="7"/>
      <c r="P100" s="7"/>
      <c r="Q100" s="21"/>
      <c r="R100" s="21"/>
      <c r="S100" s="21"/>
      <c r="T100" s="209" t="str">
        <f t="shared" si="4"/>
        <v>Auxiliary nurse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453</v>
      </c>
      <c r="H102" s="1273"/>
      <c r="I102" s="12"/>
      <c r="J102" s="30" t="str">
        <f t="shared" si="3"/>
        <v>Auxiliary nurse</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120">
      <c r="A103" s="1186" t="s">
        <v>1586</v>
      </c>
      <c r="B103" s="1274"/>
      <c r="C103" s="1275"/>
      <c r="D103" s="1276" t="s">
        <v>1219</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395</v>
      </c>
      <c r="H111" s="1331"/>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395</v>
      </c>
      <c r="H112" s="1331"/>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395</v>
      </c>
      <c r="H113" s="1331"/>
      <c r="I113" s="12"/>
      <c r="J113" s="30" t="str">
        <f>G113</f>
        <v>Yes</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ht="45">
      <c r="A114" s="291"/>
      <c r="B114" s="318"/>
      <c r="C114" s="319" t="s">
        <v>1597</v>
      </c>
      <c r="D114" s="1262" t="s">
        <v>1220</v>
      </c>
      <c r="E114" s="1332"/>
      <c r="F114" s="1332"/>
      <c r="G114" s="1332"/>
      <c r="H114" s="1263"/>
      <c r="I114" s="12"/>
      <c r="J114" s="30"/>
      <c r="K114" s="7" t="str">
        <f>C114</f>
        <v>i. If yes, describe the exemptions.</v>
      </c>
      <c r="L114" s="21"/>
      <c r="M114" s="21"/>
      <c r="N114" s="23"/>
      <c r="O114" s="24" t="str">
        <f>D114</f>
        <v xml:space="preserve">There are no specific groups exempted from payment. But health workers can arrange with the local committee to provide contraceptives for people who cannot pay. Fees for clients are $0.16 to $1.10 in the public sector.  </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395</v>
      </c>
      <c r="H124" s="1331"/>
      <c r="I124" s="33"/>
      <c r="J124" s="30" t="str">
        <f>G124</f>
        <v>Yes</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395</v>
      </c>
      <c r="H125" s="1331"/>
      <c r="I125" s="33"/>
      <c r="J125" s="30" t="str">
        <f t="shared" si="5"/>
        <v>Yes</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1221</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t="s">
        <v>1222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1223</v>
      </c>
      <c r="E128" s="1317"/>
      <c r="F128" s="1317"/>
      <c r="G128" s="1317"/>
      <c r="H128" s="1318"/>
      <c r="I128" s="33"/>
      <c r="J128" s="20"/>
      <c r="K128" s="7" t="str">
        <f>A128</f>
        <v xml:space="preserve">D11. Name of the list(s)
</v>
      </c>
      <c r="L128" s="7"/>
      <c r="M128" s="21"/>
      <c r="N128" s="21"/>
      <c r="O128" s="7" t="str">
        <f>D128</f>
        <v xml:space="preserve">Liste Nationale des Medicaments Essentiels </v>
      </c>
      <c r="P128" s="21"/>
      <c r="Q128" s="1"/>
      <c r="R128" s="21"/>
      <c r="S128" s="22"/>
      <c r="T128" s="2"/>
      <c r="U128" s="2"/>
      <c r="V128" s="2"/>
      <c r="W128" s="40"/>
      <c r="X128" s="40"/>
      <c r="Y128" s="1"/>
      <c r="Z128" s="56"/>
      <c r="AA128"/>
    </row>
    <row r="129" spans="1:27" s="265" customFormat="1" ht="30">
      <c r="A129" s="1179" t="s">
        <v>1637</v>
      </c>
      <c r="B129" s="1163"/>
      <c r="C129" s="1164"/>
      <c r="D129" s="1316"/>
      <c r="E129" s="1317"/>
      <c r="F129" s="1317"/>
      <c r="G129" s="1317"/>
      <c r="H129" s="1318"/>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2007</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1224</v>
      </c>
      <c r="E136" s="1237"/>
      <c r="F136" s="1237"/>
      <c r="G136" s="1237"/>
      <c r="H136" s="1238"/>
      <c r="I136" s="33"/>
      <c r="J136" s="20"/>
      <c r="K136" s="7" t="str">
        <f>B136</f>
        <v>f. Notes about the Poverty Reduction Strategy Paper</v>
      </c>
      <c r="L136" s="7"/>
      <c r="M136" s="21"/>
      <c r="N136" s="21"/>
      <c r="O136" s="7" t="str">
        <f>D136</f>
        <v>USAID &amp; partners have been trying to incorporate CPR and FP as key areas for inclusion in the PRSP.</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395</v>
      </c>
      <c r="H146" s="1225"/>
      <c r="I146" s="6"/>
      <c r="J146" s="30" t="str">
        <f t="shared" si="7"/>
        <v>Yes</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405</v>
      </c>
      <c r="H148" s="1225"/>
      <c r="I148" s="6"/>
      <c r="J148" s="30" t="str">
        <f t="shared" si="7"/>
        <v>Don't know</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1225</v>
      </c>
      <c r="G150" s="1171"/>
      <c r="H150" s="1172"/>
      <c r="I150" s="6"/>
      <c r="J150" s="30"/>
      <c r="K150" s="7"/>
      <c r="L150" s="7"/>
      <c r="M150" s="21"/>
      <c r="N150" s="21"/>
      <c r="O150" s="21"/>
      <c r="P150" s="21"/>
      <c r="Q150" s="7" t="str">
        <f>F150</f>
        <v>Contraceptive procurement tables (CPT), Information Management Assessment Tools (IMAT), and Logistics Management Information System and Reports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thickBot="1">
      <c r="A153" s="1031"/>
      <c r="B153" s="1265" t="s">
        <v>1625</v>
      </c>
      <c r="C153" s="1265"/>
      <c r="D153" s="1265"/>
      <c r="E153" s="1265"/>
      <c r="F153" s="1780"/>
      <c r="G153" s="1231" t="s">
        <v>399</v>
      </c>
      <c r="H153" s="1232"/>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75.75" thickBot="1">
      <c r="A154" s="1781" t="s">
        <v>1641</v>
      </c>
      <c r="B154" s="1782"/>
      <c r="C154" s="1783"/>
      <c r="D154" s="1788" t="s">
        <v>1226</v>
      </c>
      <c r="E154" s="1789"/>
      <c r="F154" s="1789"/>
      <c r="G154" s="1789"/>
      <c r="H154" s="1790"/>
      <c r="I154" s="6"/>
      <c r="J154" s="30"/>
      <c r="K154" s="7" t="str">
        <f>A154</f>
        <v xml:space="preserve">F. Please note any overall comments about challenges and/or successes with contraceptive security in your country.
</v>
      </c>
      <c r="L154" s="21"/>
      <c r="M154" s="21"/>
      <c r="N154" s="21"/>
      <c r="O154" s="7" t="str">
        <f>D154</f>
        <v>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2600-000000000000}">
      <formula1>$W$1:$W$3</formula1>
    </dataValidation>
    <dataValidation type="list" allowBlank="1" showInputMessage="1" showErrorMessage="1" errorTitle="Choose from dropdown" error="Please choose from the dropdown list." prompt="Please select from the dropdown list." sqref="H12 H82" xr:uid="{00000000-0002-0000-2600-000001000000}">
      <formula1>$W$1:$W$3</formula1>
    </dataValidation>
    <dataValidation type="list" allowBlank="1" showInputMessage="1" showErrorMessage="1" error="Please choose from the dropdown list." sqref="H24" xr:uid="{00000000-0002-0000-2600-000002000000}">
      <formula1>$O$1:$O$6</formula1>
    </dataValidation>
    <dataValidation type="list" allowBlank="1" showErrorMessage="1" error="Please choose from the dropdown list." sqref="H38" xr:uid="{00000000-0002-0000-26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600-000004000000}">
      <formula1>$W$1:$W$4</formula1>
    </dataValidation>
    <dataValidation type="list" allowBlank="1" showInputMessage="1" showErrorMessage="1" errorTitle="Choose from dropdown" error="Please choose from the dropdown list." prompt="Please select from the dropdown list." sqref="G138 D15 D68" xr:uid="{00000000-0002-0000-2600-000005000000}">
      <formula1>$W$1:$W$4</formula1>
    </dataValidation>
    <dataValidation type="list" allowBlank="1" showInputMessage="1" showErrorMessage="1" error="Please choose from the dropdown list." sqref="F61:H61" xr:uid="{00000000-0002-0000-26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600-000007000000}">
      <formula1>$N$1:$N$2</formula1>
    </dataValidation>
    <dataValidation type="list" allowBlank="1" showErrorMessage="1" errorTitle="Choose from dropdown" error="Please choose from the dropdown list." sqref="F28" xr:uid="{00000000-0002-0000-2600-000008000000}">
      <formula1>$Y$1:$Y$13</formula1>
    </dataValidation>
    <dataValidation type="list" allowBlank="1" showInputMessage="1" showErrorMessage="1" errorTitle="Choose from dropdown" error="Please choose from the dropdown list." sqref="H28" xr:uid="{00000000-0002-0000-2600-000009000000}">
      <formula1>$Y$1:$Y$13</formula1>
    </dataValidation>
    <dataValidation type="list" allowBlank="1" showInputMessage="1" prompt="Please select from the dropdown list if possible. If you cannot find a provider cadre that fits, you may write it in." sqref="D95:H95" xr:uid="{00000000-0002-0000-2600-00000A000000}">
      <formula1>$Q$1:$Q$9</formula1>
    </dataValidation>
    <dataValidation type="list" allowBlank="1" prompt="Please choose from the dropdown if possible. If you cannot find a cadre that fits what you are looking for, you may write it in." sqref="D96:H102" xr:uid="{00000000-0002-0000-2600-00000B000000}">
      <formula1>$Q$1:$Q$9</formula1>
    </dataValidation>
  </dataValidations>
  <hyperlinks>
    <hyperlink ref="A5" location="Introduction!A1" display="To jump to the Introduction sheet, click here." xr:uid="{00000000-0004-0000-2600-000000000000}"/>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D184"/>
  <sheetViews>
    <sheetView showGridLines="0" view="pageBreakPreview" zoomScale="90" zoomScaleNormal="100" zoomScaleSheetLayoutView="9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30">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30">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ht="27.75" customHeight="1">
      <c r="A5" s="1158" t="s">
        <v>1</v>
      </c>
      <c r="B5" s="1158"/>
      <c r="C5" s="1158"/>
      <c r="D5" s="627"/>
      <c r="E5" s="627"/>
      <c r="F5" s="627"/>
      <c r="G5" s="628"/>
      <c r="H5" s="629"/>
    </row>
    <row r="6" spans="1:134" s="234" customFormat="1" ht="34.5" customHeight="1">
      <c r="A6" s="279" t="s">
        <v>1443</v>
      </c>
      <c r="B6" s="836"/>
      <c r="C6" s="836"/>
      <c r="D6" s="837"/>
      <c r="E6" s="838"/>
      <c r="F6" s="837"/>
      <c r="G6" s="839"/>
      <c r="H6" s="840"/>
      <c r="I6" s="8"/>
      <c r="J6" s="25"/>
      <c r="K6" s="7"/>
      <c r="L6" s="21"/>
      <c r="M6" s="21"/>
      <c r="N6" s="7"/>
      <c r="O6" s="7" t="s">
        <v>405</v>
      </c>
      <c r="P6" s="21"/>
      <c r="Q6" s="207" t="s">
        <v>441</v>
      </c>
      <c r="R6" s="7" t="s">
        <v>405</v>
      </c>
      <c r="S6" s="21"/>
      <c r="T6" s="49"/>
      <c r="U6" s="16"/>
      <c r="V6" s="16"/>
      <c r="X6" s="44"/>
      <c r="Y6" s="236" t="s">
        <v>1444</v>
      </c>
      <c r="Z6" s="233"/>
      <c r="AA6"/>
    </row>
    <row r="7" spans="1:134" s="234" customFormat="1" ht="57" customHeight="1">
      <c r="A7" s="1159" t="s">
        <v>1445</v>
      </c>
      <c r="B7" s="1159"/>
      <c r="C7" s="1159"/>
      <c r="D7" s="1159"/>
      <c r="E7" s="1159"/>
      <c r="F7" s="1159"/>
      <c r="G7" s="1159"/>
      <c r="H7" s="1159"/>
      <c r="I7" s="8"/>
      <c r="J7" s="25"/>
      <c r="K7" s="7"/>
      <c r="L7" s="21"/>
      <c r="M7" s="21"/>
      <c r="N7" s="7"/>
      <c r="O7" s="7"/>
      <c r="P7" s="21"/>
      <c r="Q7" s="207"/>
      <c r="R7" s="7"/>
      <c r="S7" s="21"/>
      <c r="T7" s="49"/>
      <c r="U7" s="16"/>
      <c r="V7" s="16"/>
      <c r="X7" s="842" t="str">
        <f>A7</f>
        <v>Note: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v>
      </c>
      <c r="Y7" s="236"/>
      <c r="Z7" s="233"/>
      <c r="AA7"/>
    </row>
    <row r="8" spans="1:134" ht="45" customHeight="1">
      <c r="A8" s="1168" t="s">
        <v>1446</v>
      </c>
      <c r="B8" s="1168"/>
      <c r="C8" s="1168"/>
      <c r="D8" s="1169" t="s">
        <v>1447</v>
      </c>
      <c r="E8" s="1169"/>
      <c r="F8" s="1169"/>
      <c r="G8" s="1169" t="s">
        <v>1448</v>
      </c>
      <c r="H8" s="1169"/>
      <c r="I8" s="8"/>
      <c r="J8" s="39" t="str">
        <f>G8</f>
        <v xml:space="preserve">Job title: </v>
      </c>
      <c r="K8" s="7" t="str">
        <f>A8</f>
        <v>Country:</v>
      </c>
      <c r="N8" s="7"/>
      <c r="Q8" s="207" t="s">
        <v>415</v>
      </c>
      <c r="T8" s="68" t="str">
        <f>D8</f>
        <v xml:space="preserve">Respondent's name:
</v>
      </c>
      <c r="X8" s="35"/>
      <c r="Y8" s="240" t="s">
        <v>481</v>
      </c>
    </row>
    <row r="9" spans="1:134" ht="42" customHeight="1">
      <c r="A9" s="1169" t="s">
        <v>1449</v>
      </c>
      <c r="B9" s="1169"/>
      <c r="C9" s="1169"/>
      <c r="D9" s="1169" t="s">
        <v>1450</v>
      </c>
      <c r="E9" s="1169"/>
      <c r="F9" s="283" t="s">
        <v>1451</v>
      </c>
      <c r="G9" s="1169" t="s">
        <v>1452</v>
      </c>
      <c r="H9" s="1169"/>
      <c r="I9" s="6"/>
      <c r="J9" s="39" t="str">
        <f>G9</f>
        <v xml:space="preserve">Date (dd/mm/yy): </v>
      </c>
      <c r="K9" s="7" t="str">
        <f>A9</f>
        <v xml:space="preserve">Organization: </v>
      </c>
      <c r="N9" s="7"/>
      <c r="P9" s="21" t="s">
        <v>1453</v>
      </c>
      <c r="Q9" s="207" t="s">
        <v>405</v>
      </c>
      <c r="S9" s="35" t="str">
        <f>D9</f>
        <v xml:space="preserve">E-mail: 
</v>
      </c>
      <c r="Y9" s="240" t="s">
        <v>1454</v>
      </c>
    </row>
    <row r="10" spans="1:134" ht="155.25">
      <c r="A10" s="1154" t="s">
        <v>1455</v>
      </c>
      <c r="B10" s="1154"/>
      <c r="C10" s="1154"/>
      <c r="D10" s="1154"/>
      <c r="E10" s="1154"/>
      <c r="F10" s="1154"/>
      <c r="G10" s="1154"/>
      <c r="H10" s="1154"/>
      <c r="O10" s="7" t="s">
        <v>1456</v>
      </c>
      <c r="Q10" s="207" t="s">
        <v>406</v>
      </c>
      <c r="X10" s="103" t="str">
        <f>A10</f>
        <v>Instructions: 
  -  Please indicate your answers in the white spaces. Some questions contain dropdown lists for your selection.
  -  If the answer you've entered is longer than the space provided, you can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Questions/Survey Tips handout contains clarifications on select questions.
Thank you for completing this survey.</v>
      </c>
      <c r="Y10" s="240" t="s">
        <v>782</v>
      </c>
    </row>
    <row r="11" spans="1:134" s="284" customFormat="1" ht="30" customHeight="1" thickBot="1">
      <c r="A11" s="1155" t="s">
        <v>1457</v>
      </c>
      <c r="B11" s="1155"/>
      <c r="C11" s="1155"/>
      <c r="D11" s="1155"/>
      <c r="E11" s="1155"/>
      <c r="F11" s="841"/>
      <c r="G11" s="841"/>
      <c r="H11" s="841"/>
      <c r="I11" s="57" t="s">
        <v>1458</v>
      </c>
      <c r="J11" s="21"/>
      <c r="K11" s="7" t="str">
        <f>A11</f>
        <v>Click here to go to the Frequently Asked Questions/Survey Tips sheet.</v>
      </c>
      <c r="L11" s="21"/>
      <c r="M11" s="21"/>
      <c r="N11" s="21"/>
      <c r="O11" s="7"/>
      <c r="P11" s="21"/>
      <c r="Q11" s="33" t="s">
        <v>1459</v>
      </c>
      <c r="R11" s="21" t="s">
        <v>1433</v>
      </c>
      <c r="S11" s="21"/>
      <c r="T11" s="21"/>
      <c r="U11" s="21"/>
      <c r="V11" s="21"/>
      <c r="W11" s="21"/>
      <c r="Y11" s="285" t="s">
        <v>781</v>
      </c>
      <c r="Z11" s="285"/>
      <c r="AA11"/>
      <c r="AB11" s="286"/>
      <c r="AC11" s="286"/>
      <c r="AD11" s="286"/>
      <c r="AE11" s="286"/>
      <c r="AF11" s="286"/>
      <c r="AG11" s="286"/>
      <c r="AH11" s="286"/>
    </row>
    <row r="12" spans="1:134" s="234" customFormat="1" ht="16.5" customHeight="1" thickBot="1">
      <c r="A12" s="1156" t="s">
        <v>42</v>
      </c>
      <c r="B12" s="1157"/>
      <c r="C12" s="1157"/>
      <c r="D12" s="1157"/>
      <c r="E12" s="1157"/>
      <c r="F12" s="1157"/>
      <c r="G12" s="1157"/>
      <c r="H12" s="287"/>
      <c r="I12" s="42"/>
      <c r="J12" s="25"/>
      <c r="K12" s="7"/>
      <c r="L12" s="21"/>
      <c r="M12" s="21"/>
      <c r="N12" s="21"/>
      <c r="O12" s="21"/>
      <c r="P12" s="21"/>
      <c r="Q12" s="21"/>
      <c r="R12" s="21"/>
      <c r="S12" s="21"/>
      <c r="T12" s="16"/>
      <c r="U12" s="16"/>
      <c r="V12" s="16"/>
      <c r="W12" s="44"/>
      <c r="X12" s="44"/>
      <c r="Y12" s="236" t="s">
        <v>1460</v>
      </c>
      <c r="Z12" s="233"/>
      <c r="AA12"/>
    </row>
    <row r="13" spans="1:134" s="244" customFormat="1" ht="45">
      <c r="A13" s="1160" t="s">
        <v>1461</v>
      </c>
      <c r="B13" s="1161"/>
      <c r="C13" s="1161"/>
      <c r="D13" s="1161"/>
      <c r="E13" s="1161"/>
      <c r="F13" s="1161"/>
      <c r="G13" s="1162"/>
      <c r="H13" s="299"/>
      <c r="I13" s="19" t="str">
        <f>A13</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3" s="25"/>
      <c r="K13" s="7"/>
      <c r="L13" s="21"/>
      <c r="M13" s="21"/>
      <c r="N13" s="21"/>
      <c r="O13" s="21"/>
      <c r="P13" s="21"/>
      <c r="Q13" s="21"/>
      <c r="R13" s="21"/>
      <c r="S13" s="21"/>
      <c r="T13" s="16"/>
      <c r="U13" s="16"/>
      <c r="V13" s="16"/>
      <c r="W13" s="44"/>
      <c r="X13" s="44"/>
      <c r="Y13" s="45" t="s">
        <v>431</v>
      </c>
      <c r="Z13" s="52"/>
      <c r="AA13"/>
      <c r="DS13" s="245"/>
      <c r="DT13" s="245"/>
      <c r="DU13" s="245"/>
      <c r="DV13" s="245"/>
      <c r="DW13" s="245"/>
      <c r="DX13" s="245"/>
      <c r="DY13" s="245"/>
      <c r="DZ13" s="245"/>
      <c r="EA13" s="245"/>
      <c r="EB13" s="245"/>
      <c r="EC13" s="246"/>
      <c r="ED13" s="246"/>
    </row>
    <row r="14" spans="1:134" s="244" customFormat="1" ht="15" customHeight="1">
      <c r="A14" s="288"/>
      <c r="B14" s="1163" t="s">
        <v>1462</v>
      </c>
      <c r="C14" s="1164"/>
      <c r="D14" s="1165"/>
      <c r="E14" s="1166"/>
      <c r="F14" s="1166"/>
      <c r="G14" s="1166"/>
      <c r="H14" s="1167"/>
      <c r="I14" s="6"/>
      <c r="J14" s="25"/>
      <c r="K14" s="7" t="str">
        <f>B14</f>
        <v>a. What is the name of the committee?</v>
      </c>
      <c r="L14" s="31">
        <f>D14</f>
        <v>0</v>
      </c>
      <c r="M14" s="21"/>
      <c r="N14" s="21"/>
      <c r="O14" s="24">
        <f>D14</f>
        <v>0</v>
      </c>
      <c r="P14" s="21"/>
      <c r="Q14" s="21"/>
      <c r="R14" s="21"/>
      <c r="S14" s="21"/>
      <c r="T14" s="16"/>
      <c r="U14" s="16"/>
      <c r="V14" s="16"/>
      <c r="W14" s="44"/>
      <c r="X14" s="44"/>
      <c r="Y14" s="45" t="s">
        <v>405</v>
      </c>
      <c r="Z14" s="52"/>
      <c r="AA14"/>
      <c r="DS14" s="245"/>
      <c r="DT14" s="245"/>
      <c r="DU14" s="245"/>
      <c r="DV14" s="246"/>
      <c r="DW14" s="246"/>
      <c r="DX14" s="246"/>
      <c r="DY14" s="246"/>
      <c r="DZ14" s="246"/>
      <c r="EA14" s="246"/>
      <c r="EB14" s="246"/>
      <c r="EC14" s="246"/>
      <c r="ED14" s="246"/>
    </row>
    <row r="15" spans="1:134" s="244" customFormat="1" ht="30" customHeight="1">
      <c r="A15" s="1173" t="s">
        <v>45</v>
      </c>
      <c r="B15" s="1174"/>
      <c r="C15" s="1174"/>
      <c r="D15" s="1175" t="s">
        <v>1463</v>
      </c>
      <c r="E15" s="1175"/>
      <c r="F15" s="1175"/>
      <c r="G15" s="1175"/>
      <c r="H15" s="1176"/>
      <c r="I15" s="19"/>
      <c r="J15" s="25"/>
      <c r="K15" s="7" t="str">
        <f>A15</f>
        <v>A2. Are the following organizations represented on the committee?</v>
      </c>
      <c r="L15" s="21"/>
      <c r="M15" s="21"/>
      <c r="N15" s="21"/>
      <c r="O15" s="7"/>
      <c r="P15" s="21"/>
      <c r="Q15" s="21"/>
      <c r="R15" s="21"/>
      <c r="S15" s="21"/>
      <c r="T15" s="16"/>
      <c r="U15" s="16"/>
      <c r="V15" s="16"/>
      <c r="W15" s="44"/>
      <c r="X15" s="44"/>
      <c r="Z15" s="52"/>
      <c r="AA15"/>
      <c r="DS15" s="245"/>
      <c r="DT15" s="245"/>
      <c r="DU15" s="245"/>
      <c r="DV15" s="246"/>
      <c r="DW15" s="246"/>
      <c r="DX15" s="246"/>
      <c r="DY15" s="246"/>
      <c r="DZ15" s="246"/>
      <c r="EA15" s="246"/>
      <c r="EB15" s="246"/>
      <c r="EC15" s="246"/>
      <c r="ED15" s="246"/>
    </row>
    <row r="16" spans="1:134" s="244" customFormat="1" ht="45">
      <c r="A16" s="289"/>
      <c r="B16" s="1177" t="s">
        <v>1464</v>
      </c>
      <c r="C16" s="1178"/>
      <c r="D16" s="985"/>
      <c r="E16" s="290" t="s">
        <v>1465</v>
      </c>
      <c r="F16" s="1170"/>
      <c r="G16" s="1171"/>
      <c r="H16" s="1172"/>
      <c r="I16" s="6"/>
      <c r="J16" s="25"/>
      <c r="K16" s="7" t="str">
        <f t="shared" ref="K16:K24" si="0">B16</f>
        <v>a. Social marketing</v>
      </c>
      <c r="L16" s="21"/>
      <c r="M16" s="21"/>
      <c r="N16" s="21"/>
      <c r="O16" s="7"/>
      <c r="P16" s="21"/>
      <c r="Q16" s="7">
        <f t="shared" ref="Q16:Q24" si="1">F16</f>
        <v>0</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1466</v>
      </c>
      <c r="C17" s="1164"/>
      <c r="D17" s="985"/>
      <c r="E17" s="292" t="s">
        <v>1465</v>
      </c>
      <c r="F17" s="1170"/>
      <c r="G17" s="1171"/>
      <c r="H17" s="1172"/>
      <c r="I17" s="6"/>
      <c r="J17" s="25"/>
      <c r="K17" s="7" t="str">
        <f t="shared" si="0"/>
        <v>b. NGO (for example: service delivery, advocacy, Planned Parenthood affiliate, Marie Stopes affiliate, faith-based organizations,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6"/>
      <c r="ED17" s="246"/>
    </row>
    <row r="18" spans="1:134" s="244" customFormat="1" ht="45">
      <c r="A18" s="291"/>
      <c r="B18" s="1163" t="s">
        <v>1467</v>
      </c>
      <c r="C18" s="1164"/>
      <c r="D18" s="985"/>
      <c r="E18" s="292" t="s">
        <v>1465</v>
      </c>
      <c r="F18" s="1170"/>
      <c r="G18" s="1171"/>
      <c r="H18" s="1172"/>
      <c r="I18" s="6"/>
      <c r="J18" s="25"/>
      <c r="K18" s="7" t="str">
        <f t="shared" si="0"/>
        <v>c. Commercial sector (for example: pharmacy associations, manufacturers, etc.)</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1468</v>
      </c>
      <c r="C19" s="1164"/>
      <c r="D19" s="985"/>
      <c r="E19" s="292" t="s">
        <v>1469</v>
      </c>
      <c r="F19" s="1170"/>
      <c r="G19" s="1171"/>
      <c r="H19" s="1172"/>
      <c r="I19" s="6"/>
      <c r="J19" s="25"/>
      <c r="K19" s="7" t="str">
        <f t="shared" si="0"/>
        <v>d. Donors</v>
      </c>
      <c r="L19" s="21"/>
      <c r="M19" s="21"/>
      <c r="N19" s="21"/>
      <c r="O19" s="7"/>
      <c r="P19" s="21"/>
      <c r="Q19" s="7">
        <f t="shared" si="1"/>
        <v>0</v>
      </c>
      <c r="R19" s="21"/>
      <c r="S19" s="21"/>
      <c r="T19" s="16"/>
      <c r="U19" s="16"/>
      <c r="V19" s="16"/>
      <c r="W19" s="44"/>
      <c r="X19" s="44"/>
      <c r="Y19" s="45"/>
      <c r="Z19" s="52"/>
      <c r="AA19"/>
      <c r="DS19" s="245"/>
      <c r="DT19" s="245"/>
      <c r="DU19" s="245"/>
      <c r="DV19" s="245"/>
      <c r="DW19" s="245"/>
      <c r="DX19" s="245"/>
      <c r="DY19" s="245"/>
      <c r="DZ19" s="245"/>
      <c r="EA19" s="245"/>
      <c r="EB19" s="245"/>
      <c r="EC19" s="245"/>
      <c r="ED19" s="246"/>
    </row>
    <row r="20" spans="1:134" s="244" customFormat="1" ht="45">
      <c r="A20" s="291"/>
      <c r="B20" s="1163" t="s">
        <v>1470</v>
      </c>
      <c r="C20" s="1164"/>
      <c r="D20" s="985"/>
      <c r="E20" s="292" t="s">
        <v>1471</v>
      </c>
      <c r="F20" s="1170"/>
      <c r="G20" s="1171"/>
      <c r="H20" s="1172"/>
      <c r="I20" s="6"/>
      <c r="J20" s="25"/>
      <c r="K20" s="7" t="str">
        <f t="shared" si="0"/>
        <v>e. UN agencies</v>
      </c>
      <c r="L20" s="21"/>
      <c r="M20" s="21"/>
      <c r="N20" s="21"/>
      <c r="O20" s="7"/>
      <c r="P20" s="21"/>
      <c r="Q20" s="7">
        <f t="shared" si="1"/>
        <v>0</v>
      </c>
      <c r="R20" s="21"/>
      <c r="S20" s="21"/>
      <c r="T20" s="16"/>
      <c r="U20" s="16"/>
      <c r="V20" s="16"/>
      <c r="W20" s="44"/>
      <c r="X20" s="44"/>
      <c r="Y20" s="45"/>
      <c r="Z20" s="52"/>
      <c r="AA20"/>
      <c r="DS20" s="245"/>
      <c r="DT20" s="245"/>
      <c r="DU20" s="245"/>
      <c r="DV20" s="246"/>
      <c r="DW20" s="246"/>
      <c r="DX20" s="246"/>
      <c r="DY20" s="246"/>
      <c r="DZ20" s="246"/>
      <c r="EA20" s="246"/>
      <c r="EB20" s="246"/>
      <c r="EC20" s="246"/>
      <c r="ED20" s="246"/>
    </row>
    <row r="21" spans="1:134" s="244" customFormat="1" ht="45">
      <c r="A21" s="291"/>
      <c r="B21" s="1163" t="s">
        <v>1472</v>
      </c>
      <c r="C21" s="1164"/>
      <c r="D21" s="985"/>
      <c r="E21" s="292" t="s">
        <v>1473</v>
      </c>
      <c r="F21" s="1170"/>
      <c r="G21" s="1171"/>
      <c r="H21" s="1172"/>
      <c r="I21" s="6"/>
      <c r="J21" s="25"/>
      <c r="K21" s="7" t="str">
        <f t="shared" si="0"/>
        <v>f. Ministry of Health (for example: logistics, reproductive health, family planning, maternal and child health, HIV/AIDS, pharmacy units, etc.)</v>
      </c>
      <c r="L21" s="21"/>
      <c r="M21" s="21"/>
      <c r="N21" s="21"/>
      <c r="O21" s="7"/>
      <c r="P21" s="21"/>
      <c r="Q21" s="18">
        <f t="shared" si="1"/>
        <v>0</v>
      </c>
      <c r="R21" s="21"/>
      <c r="S21" s="21"/>
      <c r="T21" s="16"/>
      <c r="U21" s="16"/>
      <c r="V21" s="16"/>
      <c r="W21" s="44"/>
      <c r="X21" s="44"/>
      <c r="Y21" s="45"/>
      <c r="Z21" s="52"/>
      <c r="AA21"/>
      <c r="DS21" s="245"/>
      <c r="DT21" s="245"/>
      <c r="DU21" s="245"/>
      <c r="DV21" s="246"/>
      <c r="DW21" s="246"/>
      <c r="DX21" s="246"/>
      <c r="DY21" s="246"/>
      <c r="DZ21" s="246"/>
      <c r="EA21" s="246"/>
      <c r="ED21" s="246"/>
    </row>
    <row r="22" spans="1:134" s="244" customFormat="1">
      <c r="A22" s="291"/>
      <c r="B22" s="1177" t="s">
        <v>1474</v>
      </c>
      <c r="C22" s="1177"/>
      <c r="D22" s="985"/>
      <c r="E22" s="292" t="s">
        <v>1475</v>
      </c>
      <c r="F22" s="1170"/>
      <c r="G22" s="1171"/>
      <c r="H22" s="1172"/>
      <c r="I22" s="6"/>
      <c r="J22" s="25"/>
      <c r="K22" s="7" t="str">
        <f t="shared" si="0"/>
        <v>g. Central Medical Store or Central Warehouse</v>
      </c>
      <c r="L22" s="21"/>
      <c r="M22" s="21"/>
      <c r="N22" s="21"/>
      <c r="O22" s="7"/>
      <c r="P22" s="21"/>
      <c r="Q22" s="7">
        <f t="shared" si="1"/>
        <v>0</v>
      </c>
      <c r="R22" s="21"/>
      <c r="S22" s="21"/>
      <c r="T22" s="16"/>
      <c r="U22" s="16"/>
      <c r="V22" s="16"/>
      <c r="W22" s="44"/>
      <c r="X22" s="44"/>
      <c r="Y22" s="45"/>
      <c r="Z22" s="52"/>
      <c r="AA22"/>
    </row>
    <row r="23" spans="1:134" s="244" customFormat="1">
      <c r="A23" s="291"/>
      <c r="B23" s="1177" t="s">
        <v>1476</v>
      </c>
      <c r="C23" s="1177"/>
      <c r="D23" s="985"/>
      <c r="E23" s="292" t="s">
        <v>1475</v>
      </c>
      <c r="F23" s="1170"/>
      <c r="G23" s="1171"/>
      <c r="H23" s="1172"/>
      <c r="I23" s="6"/>
      <c r="J23" s="25"/>
      <c r="K23" s="7" t="str">
        <f t="shared" si="0"/>
        <v xml:space="preserve">h. Ministry of Finance or Ministry of Planning </v>
      </c>
      <c r="L23" s="21"/>
      <c r="M23" s="21"/>
      <c r="N23" s="21"/>
      <c r="O23" s="7"/>
      <c r="P23" s="21"/>
      <c r="Q23" s="7">
        <f t="shared" si="1"/>
        <v>0</v>
      </c>
      <c r="R23" s="21"/>
      <c r="S23" s="21"/>
      <c r="T23" s="16"/>
      <c r="U23" s="16"/>
      <c r="V23" s="16"/>
      <c r="W23" s="44"/>
      <c r="X23" s="44"/>
      <c r="Y23" s="45"/>
      <c r="Z23" s="52"/>
      <c r="AA23"/>
    </row>
    <row r="24" spans="1:134" s="247" customFormat="1">
      <c r="A24" s="291"/>
      <c r="B24" s="1177" t="s">
        <v>1477</v>
      </c>
      <c r="C24" s="1177"/>
      <c r="D24" s="985"/>
      <c r="E24" s="292" t="s">
        <v>1475</v>
      </c>
      <c r="F24" s="1170"/>
      <c r="G24" s="1171"/>
      <c r="H24" s="1172"/>
      <c r="I24" s="6"/>
      <c r="J24" s="25"/>
      <c r="K24" s="39" t="str">
        <f t="shared" si="0"/>
        <v>i. Other (for example: partners)</v>
      </c>
      <c r="L24" s="25"/>
      <c r="M24" s="25"/>
      <c r="N24" s="25"/>
      <c r="O24" s="39"/>
      <c r="P24" s="25"/>
      <c r="Q24" s="39">
        <f t="shared" si="1"/>
        <v>0</v>
      </c>
      <c r="R24" s="25"/>
      <c r="S24" s="25"/>
      <c r="T24" s="25"/>
      <c r="U24" s="25"/>
      <c r="V24" s="25"/>
      <c r="W24" s="64"/>
      <c r="X24" s="64"/>
      <c r="Y24" s="63"/>
      <c r="Z24" s="63"/>
      <c r="AA24"/>
    </row>
    <row r="25" spans="1:134" s="244" customFormat="1">
      <c r="A25" s="1179" t="s">
        <v>1478</v>
      </c>
      <c r="B25" s="1163"/>
      <c r="C25" s="1163"/>
      <c r="D25" s="1163"/>
      <c r="E25" s="1163"/>
      <c r="F25" s="1163"/>
      <c r="G25" s="1163"/>
      <c r="H25" s="302"/>
      <c r="I25" s="17" t="str">
        <f>A25</f>
        <v>A3. How many times did the committee meet during the last year? (0, 1-2, 3-5, or 6+)  (Please select from the dropdown.)</v>
      </c>
      <c r="J25" s="25"/>
      <c r="K25" s="7"/>
      <c r="L25" s="21"/>
      <c r="M25" s="21"/>
      <c r="N25" s="21"/>
      <c r="O25" s="7"/>
      <c r="P25" s="21"/>
      <c r="Q25" s="21"/>
      <c r="R25" s="21"/>
      <c r="S25" s="21"/>
      <c r="T25" s="16"/>
      <c r="U25" s="16"/>
      <c r="V25" s="16"/>
      <c r="W25" s="44"/>
      <c r="X25" s="44"/>
      <c r="Y25" s="45"/>
      <c r="Z25" s="52"/>
      <c r="AA25"/>
    </row>
    <row r="26" spans="1:134" s="244" customFormat="1">
      <c r="A26" s="1180" t="s">
        <v>1479</v>
      </c>
      <c r="B26" s="1181"/>
      <c r="C26" s="1181"/>
      <c r="D26" s="1177"/>
      <c r="E26" s="1177"/>
      <c r="F26" s="1177"/>
      <c r="G26" s="1182"/>
      <c r="H26" s="302"/>
      <c r="I26" s="17" t="str">
        <f>A26</f>
        <v xml:space="preserve">A4. Does the committee have legal status?  (Please select from the dropdown.)                                  </v>
      </c>
      <c r="J26" s="25"/>
      <c r="K26" s="7"/>
      <c r="L26" s="21"/>
      <c r="M26" s="21"/>
      <c r="N26" s="21"/>
      <c r="O26" s="7"/>
      <c r="P26" s="21"/>
      <c r="Q26" s="21"/>
      <c r="R26" s="21"/>
      <c r="S26" s="21"/>
      <c r="T26" s="16"/>
      <c r="U26" s="16"/>
      <c r="V26" s="16"/>
      <c r="W26" s="44"/>
      <c r="X26" s="44"/>
      <c r="Y26" s="45"/>
      <c r="Z26" s="52"/>
      <c r="AA26"/>
    </row>
    <row r="27" spans="1:134" s="244" customFormat="1" ht="45.75" thickBot="1">
      <c r="A27" s="1183" t="s">
        <v>1480</v>
      </c>
      <c r="B27" s="1184"/>
      <c r="C27" s="1185"/>
      <c r="D27" s="293"/>
      <c r="E27" s="294" t="s">
        <v>1481</v>
      </c>
      <c r="F27" s="295"/>
      <c r="G27" s="296" t="s">
        <v>1482</v>
      </c>
      <c r="H27" s="372"/>
      <c r="I27" s="17"/>
      <c r="J27" s="25"/>
      <c r="K27" s="7" t="str">
        <f>A27</f>
        <v>A5. Is there a Contraceptive Security "champion"? (someone who consistently brings up and advocates for contraceptive supplies)</v>
      </c>
      <c r="L27" s="21"/>
      <c r="M27" s="21"/>
      <c r="N27" s="21"/>
      <c r="O27" s="7"/>
      <c r="P27" s="21"/>
      <c r="Q27" s="21"/>
      <c r="R27" s="21"/>
      <c r="S27" s="21"/>
      <c r="T27" s="16"/>
      <c r="U27" s="16"/>
      <c r="V27" s="16"/>
      <c r="W27" s="44"/>
      <c r="X27" s="44"/>
      <c r="Y27" s="45"/>
      <c r="Z27" s="52"/>
      <c r="AA27"/>
    </row>
    <row r="28" spans="1:134" s="251" customFormat="1" ht="16.5" customHeight="1" thickBot="1">
      <c r="A28" s="1156" t="s">
        <v>69</v>
      </c>
      <c r="B28" s="1157"/>
      <c r="C28" s="1157"/>
      <c r="D28" s="1157"/>
      <c r="E28" s="1157"/>
      <c r="F28" s="1157"/>
      <c r="G28" s="1157"/>
      <c r="H28" s="287"/>
      <c r="I28" s="42"/>
      <c r="J28" s="43"/>
      <c r="K28" s="9"/>
      <c r="L28" s="33"/>
      <c r="M28" s="33"/>
      <c r="N28" s="33"/>
      <c r="O28" s="33"/>
      <c r="P28" s="33"/>
      <c r="Q28" s="33"/>
      <c r="R28" s="33"/>
      <c r="S28" s="33"/>
      <c r="T28" s="43"/>
      <c r="U28" s="43"/>
      <c r="V28" s="43"/>
      <c r="W28" s="46"/>
      <c r="X28" s="46"/>
      <c r="Y28" s="47"/>
      <c r="Z28" s="53"/>
      <c r="AA28"/>
    </row>
    <row r="29" spans="1:134" s="244" customFormat="1">
      <c r="A29" s="1190" t="s">
        <v>1483</v>
      </c>
      <c r="B29" s="1177"/>
      <c r="C29" s="1182"/>
      <c r="D29" s="1191" t="s">
        <v>1484</v>
      </c>
      <c r="E29" s="1192"/>
      <c r="F29" s="297"/>
      <c r="G29" s="298" t="s">
        <v>1485</v>
      </c>
      <c r="H29" s="299"/>
      <c r="I29" s="28"/>
      <c r="J29" s="26"/>
      <c r="K29" s="7">
        <f>B29</f>
        <v>0</v>
      </c>
      <c r="L29" s="21"/>
      <c r="M29" s="21"/>
      <c r="N29" s="21"/>
      <c r="O29" s="21"/>
      <c r="P29" s="21"/>
      <c r="Q29" s="21"/>
      <c r="R29" s="21"/>
      <c r="S29" s="21"/>
      <c r="T29" s="16"/>
      <c r="U29" s="16"/>
      <c r="V29" s="16"/>
      <c r="W29" s="44"/>
      <c r="X29" s="44"/>
      <c r="Y29" s="45"/>
      <c r="Z29" s="52"/>
      <c r="AA29"/>
    </row>
    <row r="30" spans="1:134" s="244" customFormat="1" ht="75">
      <c r="A30" s="1179" t="s">
        <v>1486</v>
      </c>
      <c r="B30" s="1163"/>
      <c r="C30" s="1163"/>
      <c r="D30" s="1163"/>
      <c r="E30" s="1163"/>
      <c r="F30" s="1164"/>
      <c r="G30" s="1193"/>
      <c r="H30" s="1194"/>
      <c r="I30" s="10"/>
      <c r="J30" s="39">
        <f>G30</f>
        <v>0</v>
      </c>
      <c r="K30" s="7"/>
      <c r="L30" s="21"/>
      <c r="M30" s="37">
        <f>E30</f>
        <v>0</v>
      </c>
      <c r="N30" s="21"/>
      <c r="O30" s="21"/>
      <c r="P30" s="21"/>
      <c r="Q30" s="21"/>
      <c r="R30" s="21"/>
      <c r="S30" s="21"/>
      <c r="T30" s="16"/>
      <c r="U30" s="16"/>
      <c r="V30" s="16"/>
      <c r="W30" s="44"/>
      <c r="X30" s="44"/>
      <c r="Y30" s="48" t="str">
        <f>A30</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30" s="52"/>
      <c r="AA30"/>
    </row>
    <row r="31" spans="1:134" s="244" customFormat="1" ht="73.5">
      <c r="A31" s="1179" t="s">
        <v>1487</v>
      </c>
      <c r="B31" s="1163"/>
      <c r="C31" s="1163"/>
      <c r="D31" s="1163"/>
      <c r="E31" s="300"/>
      <c r="F31" s="301" t="s">
        <v>1488</v>
      </c>
      <c r="G31" s="1195"/>
      <c r="H31" s="1196"/>
      <c r="I31" s="10"/>
      <c r="J31" s="39">
        <f>G31</f>
        <v>0</v>
      </c>
      <c r="K31" s="7"/>
      <c r="L31" s="21"/>
      <c r="M31" s="37">
        <f>E31</f>
        <v>0</v>
      </c>
      <c r="N31" s="21"/>
      <c r="O31" s="21"/>
      <c r="P31" s="21"/>
      <c r="Q31" s="21"/>
      <c r="R31" s="21"/>
      <c r="S31" s="21"/>
      <c r="T31" s="16"/>
      <c r="U31" s="16"/>
      <c r="V31" s="16"/>
      <c r="W31" s="44"/>
      <c r="X31" s="44"/>
      <c r="Y31" s="48" t="str">
        <f>A31</f>
        <v>B3. One-year time period covered by the forecast/quantification amount noted in B2 (mm/yy-mm/yy)
(should ideally be FY '11-'12)</v>
      </c>
      <c r="Z31" s="52"/>
      <c r="AA31"/>
    </row>
    <row r="32" spans="1:134" s="244" customFormat="1" ht="30">
      <c r="A32" s="1179" t="s">
        <v>1489</v>
      </c>
      <c r="B32" s="1163"/>
      <c r="C32" s="1163"/>
      <c r="D32" s="1163"/>
      <c r="E32" s="1163"/>
      <c r="F32" s="1163"/>
      <c r="G32" s="1164"/>
      <c r="H32" s="302"/>
      <c r="I32" s="17" t="str">
        <f>A32</f>
        <v>B4. Is there a government budget line item specifically for the procurement of contraceptives?  (Please select from the dropdown list.)</v>
      </c>
      <c r="J32" s="26"/>
      <c r="K32" s="7"/>
      <c r="L32" s="21"/>
      <c r="M32" s="21"/>
      <c r="N32" s="21"/>
      <c r="O32" s="21"/>
      <c r="P32" s="21"/>
      <c r="Q32" s="21"/>
      <c r="R32" s="21"/>
      <c r="S32" s="21"/>
      <c r="T32" s="16"/>
      <c r="U32" s="16"/>
      <c r="V32" s="16"/>
      <c r="W32" s="44"/>
      <c r="X32" s="44"/>
      <c r="Y32" s="45"/>
      <c r="Z32" s="52"/>
      <c r="AA32"/>
    </row>
    <row r="33" spans="1:27" s="244" customFormat="1" ht="90" customHeight="1">
      <c r="A33" s="1186" t="s">
        <v>1490</v>
      </c>
      <c r="B33" s="1187"/>
      <c r="C33" s="1187"/>
      <c r="D33" s="1187"/>
      <c r="E33" s="1187"/>
      <c r="F33" s="1187"/>
      <c r="G33" s="1188"/>
      <c r="H33" s="302"/>
      <c r="I33" s="17" t="str">
        <f>A33</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3" s="26"/>
      <c r="K33" s="7"/>
      <c r="L33" s="21"/>
      <c r="M33" s="21"/>
      <c r="N33" s="21"/>
      <c r="O33" s="21"/>
      <c r="P33" s="21"/>
      <c r="Q33" s="21"/>
      <c r="R33" s="21"/>
      <c r="S33" s="21"/>
      <c r="T33" s="16"/>
      <c r="U33" s="16"/>
      <c r="V33" s="16"/>
      <c r="W33" s="44"/>
      <c r="X33" s="44"/>
      <c r="Y33" s="45"/>
      <c r="Z33" s="52"/>
      <c r="AA33"/>
    </row>
    <row r="34" spans="1:27" s="244" customFormat="1" ht="15.75" customHeight="1">
      <c r="A34" s="1183" t="s">
        <v>1491</v>
      </c>
      <c r="B34" s="1163"/>
      <c r="C34" s="1163"/>
      <c r="D34" s="1163"/>
      <c r="E34" s="1184"/>
      <c r="F34" s="1184"/>
      <c r="G34" s="1184"/>
      <c r="H34" s="1189"/>
      <c r="I34" s="17"/>
      <c r="J34" s="25"/>
      <c r="K34" s="7"/>
      <c r="L34" s="21"/>
      <c r="M34" s="21"/>
      <c r="N34" s="21"/>
      <c r="O34" s="21"/>
      <c r="P34" s="21"/>
      <c r="Q34" s="21"/>
      <c r="R34" s="21"/>
      <c r="S34" s="21"/>
      <c r="T34" s="16"/>
      <c r="U34" s="16"/>
      <c r="V34" s="16"/>
      <c r="W34" s="44"/>
      <c r="X34" s="48" t="str">
        <f>A34</f>
        <v>B6. Please complete the table below regarding government allocations for contraceptive procurement.</v>
      </c>
      <c r="Y34" s="45"/>
      <c r="Z34" s="52"/>
      <c r="AA34"/>
    </row>
    <row r="35" spans="1:27" s="244" customFormat="1" ht="147">
      <c r="A35" s="311"/>
      <c r="B35" s="1187" t="s">
        <v>1492</v>
      </c>
      <c r="C35" s="1187"/>
      <c r="D35" s="1188"/>
      <c r="E35" s="365" t="s">
        <v>1493</v>
      </c>
      <c r="F35" s="304" t="s">
        <v>1494</v>
      </c>
      <c r="G35" s="305" t="s">
        <v>1495</v>
      </c>
      <c r="H35" s="306" t="s">
        <v>1496</v>
      </c>
      <c r="I35" s="196"/>
      <c r="J35" s="26"/>
      <c r="K35" s="7" t="str">
        <f>B35</f>
        <v>Source of government funds allocated for contraceptive procurement
(funds originally designated for contraceptives, whether or not they ended up being spent on them)</v>
      </c>
      <c r="L35" s="21"/>
      <c r="M35" s="21"/>
      <c r="N35" s="21"/>
      <c r="O35" s="21"/>
      <c r="P35" s="21"/>
      <c r="Q35" s="21"/>
      <c r="R35" s="21"/>
      <c r="S35" s="21"/>
      <c r="T35" s="16"/>
      <c r="U35" s="16"/>
      <c r="V35" s="16"/>
      <c r="W35" s="44"/>
      <c r="X35" s="44"/>
      <c r="Y35" s="45"/>
      <c r="Z35" s="52"/>
      <c r="AA35"/>
    </row>
    <row r="36" spans="1:27" s="244" customFormat="1" ht="30">
      <c r="A36" s="291"/>
      <c r="B36" s="1187" t="s">
        <v>1497</v>
      </c>
      <c r="C36" s="1187"/>
      <c r="D36" s="1188"/>
      <c r="E36" s="307"/>
      <c r="F36" s="308"/>
      <c r="G36" s="309"/>
      <c r="H36" s="310"/>
      <c r="I36" s="28"/>
      <c r="J36" s="26"/>
      <c r="K36" s="7" t="str">
        <f>B36</f>
        <v>a. Internally generated funds allocated for contraceptive procurement</v>
      </c>
      <c r="L36" s="21"/>
      <c r="M36" s="21"/>
      <c r="N36" s="21"/>
      <c r="O36" s="21"/>
      <c r="P36" s="21"/>
      <c r="Q36" s="21"/>
      <c r="R36" s="21"/>
      <c r="S36" s="21"/>
      <c r="T36" s="16"/>
      <c r="U36" s="16"/>
      <c r="V36" s="16"/>
      <c r="W36" s="44"/>
      <c r="X36" s="44"/>
      <c r="Y36" s="45"/>
      <c r="Z36" s="52"/>
      <c r="AA36"/>
    </row>
    <row r="37" spans="1:27" s="244" customFormat="1" ht="75">
      <c r="A37" s="291"/>
      <c r="B37" s="1187" t="s">
        <v>1498</v>
      </c>
      <c r="C37" s="1187"/>
      <c r="D37" s="1188"/>
      <c r="E37" s="307"/>
      <c r="F37" s="308"/>
      <c r="G37" s="309"/>
      <c r="H37" s="310"/>
      <c r="I37" s="28"/>
      <c r="J37" s="26"/>
      <c r="K37" s="7" t="str">
        <f>B37</f>
        <v>b. Total of all other government funds allocated for contraceptive procurement. (For example, these other government funds could include basket funds, World Bank credits or loans, and other funds donors give to the government [e.g., direct budget support])</v>
      </c>
      <c r="L37" s="21"/>
      <c r="M37" s="21"/>
      <c r="N37" s="21"/>
      <c r="O37" s="21"/>
      <c r="P37" s="21"/>
      <c r="Q37" s="21"/>
      <c r="R37" s="21"/>
      <c r="S37" s="21"/>
      <c r="T37" s="16"/>
      <c r="U37" s="16"/>
      <c r="V37" s="16"/>
      <c r="W37" s="44"/>
      <c r="X37" s="44"/>
      <c r="Y37" s="45"/>
      <c r="Z37" s="52"/>
      <c r="AA37"/>
    </row>
    <row r="38" spans="1:27" s="244" customFormat="1" ht="45" customHeight="1">
      <c r="A38" s="311"/>
      <c r="B38" s="1184" t="s">
        <v>1499</v>
      </c>
      <c r="C38" s="1184"/>
      <c r="D38" s="1185"/>
      <c r="E38" s="312">
        <f>E36+E37</f>
        <v>0</v>
      </c>
      <c r="F38" s="313"/>
      <c r="G38" s="313"/>
      <c r="H38" s="314"/>
      <c r="I38" s="28"/>
      <c r="J38" s="26"/>
      <c r="K38" s="7" t="str">
        <f>B38</f>
        <v>c. TOTAL government funds allocated for contraceptive procurement
This will auto-calculate.  (It will sum a &amp; b above.)</v>
      </c>
      <c r="L38" s="21"/>
      <c r="M38" s="21"/>
      <c r="N38" s="21"/>
      <c r="O38" s="24"/>
      <c r="P38" s="21"/>
      <c r="Q38" s="21"/>
      <c r="R38" s="21"/>
      <c r="S38" s="21"/>
      <c r="T38" s="16"/>
      <c r="U38" s="16"/>
      <c r="V38" s="16"/>
      <c r="W38" s="44"/>
      <c r="X38" s="44"/>
      <c r="Y38" s="45"/>
      <c r="Z38" s="52"/>
      <c r="AA38"/>
    </row>
    <row r="39" spans="1:27" s="244" customFormat="1" ht="82.5" customHeight="1">
      <c r="A39" s="1179" t="s">
        <v>1500</v>
      </c>
      <c r="B39" s="1163"/>
      <c r="C39" s="1163"/>
      <c r="D39" s="1163"/>
      <c r="E39" s="1163"/>
      <c r="F39" s="1163"/>
      <c r="G39" s="1164"/>
      <c r="H39" s="302"/>
      <c r="I39" s="17" t="str">
        <f>A39</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9" s="26"/>
      <c r="K39" s="7"/>
      <c r="L39" s="21"/>
      <c r="M39" s="21"/>
      <c r="N39" s="21"/>
      <c r="O39" s="21"/>
      <c r="P39" s="21"/>
      <c r="Q39" s="21"/>
      <c r="R39" s="21"/>
      <c r="S39" s="21"/>
      <c r="T39" s="16"/>
      <c r="U39" s="16"/>
      <c r="V39" s="16"/>
      <c r="W39" s="44"/>
      <c r="X39" s="44"/>
      <c r="Y39" s="45"/>
      <c r="Z39" s="52"/>
      <c r="AA39"/>
    </row>
    <row r="40" spans="1:27" s="244" customFormat="1" ht="74.25" customHeight="1" thickBot="1">
      <c r="A40" s="1179" t="s">
        <v>1501</v>
      </c>
      <c r="B40" s="1163"/>
      <c r="C40" s="1163"/>
      <c r="D40" s="1163"/>
      <c r="E40" s="1163"/>
      <c r="F40" s="1163"/>
      <c r="G40" s="1163"/>
      <c r="H40" s="1197"/>
      <c r="I40" s="17"/>
      <c r="J40" s="26"/>
      <c r="K40" s="7"/>
      <c r="L40" s="21"/>
      <c r="M40" s="21"/>
      <c r="N40" s="21"/>
      <c r="O40" s="21"/>
      <c r="P40" s="21"/>
      <c r="Q40" s="21"/>
      <c r="R40" s="21"/>
      <c r="S40" s="21"/>
      <c r="T40" s="16"/>
      <c r="U40" s="16"/>
      <c r="V40" s="16"/>
      <c r="W40" s="44"/>
      <c r="X40" s="48" t="str">
        <f>A40</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40" s="45"/>
      <c r="Z40" s="52"/>
      <c r="AA40"/>
    </row>
    <row r="41" spans="1:27" s="244" customFormat="1" ht="129.75">
      <c r="A41" s="303"/>
      <c r="B41" s="1198" t="s">
        <v>1502</v>
      </c>
      <c r="C41" s="1860"/>
      <c r="D41" s="315" t="s">
        <v>1503</v>
      </c>
      <c r="E41" s="304" t="s">
        <v>1504</v>
      </c>
      <c r="F41" s="304" t="s">
        <v>1505</v>
      </c>
      <c r="G41" s="305" t="s">
        <v>1506</v>
      </c>
      <c r="H41" s="306" t="s">
        <v>1496</v>
      </c>
      <c r="I41" s="191"/>
      <c r="J41" s="27"/>
      <c r="K41" s="7">
        <f>A41</f>
        <v>0</v>
      </c>
      <c r="L41" s="21"/>
      <c r="M41" s="21"/>
      <c r="N41" s="21"/>
      <c r="O41" s="21"/>
      <c r="P41" s="21"/>
      <c r="Q41" s="21"/>
      <c r="R41" s="21"/>
      <c r="S41" s="21"/>
      <c r="T41" s="16"/>
      <c r="U41" s="16"/>
      <c r="V41" s="16"/>
      <c r="W41" s="44"/>
      <c r="X41" s="44"/>
      <c r="Y41" s="45"/>
      <c r="Z41" s="52"/>
      <c r="AA41"/>
    </row>
    <row r="42" spans="1:27" s="244" customFormat="1" ht="30">
      <c r="A42" s="303"/>
      <c r="B42" s="1163" t="s">
        <v>1507</v>
      </c>
      <c r="C42" s="1164"/>
      <c r="D42" s="1037"/>
      <c r="E42" s="307"/>
      <c r="F42" s="316"/>
      <c r="G42" s="317"/>
      <c r="H42" s="310"/>
      <c r="I42" s="28"/>
      <c r="J42" s="26"/>
      <c r="K42" s="7" t="str">
        <f>B42</f>
        <v>a. Internally generated funds spent on contraceptive procurement</v>
      </c>
      <c r="L42" s="21"/>
      <c r="M42" s="21"/>
      <c r="N42" s="21"/>
      <c r="O42" s="21"/>
      <c r="P42" s="21"/>
      <c r="Q42" s="21"/>
      <c r="R42" s="21"/>
      <c r="S42" s="21"/>
      <c r="T42" s="16"/>
      <c r="U42" s="16"/>
      <c r="V42" s="16"/>
      <c r="W42" s="44"/>
      <c r="X42" s="44"/>
      <c r="Y42" s="45"/>
      <c r="Z42" s="52"/>
      <c r="AA42"/>
    </row>
    <row r="43" spans="1:27" s="244" customFormat="1" ht="30">
      <c r="A43" s="303"/>
      <c r="B43" s="318"/>
      <c r="C43" s="319" t="s">
        <v>1508</v>
      </c>
      <c r="D43" s="1165"/>
      <c r="E43" s="1166"/>
      <c r="F43" s="1166"/>
      <c r="G43" s="1166"/>
      <c r="H43" s="1167"/>
      <c r="I43" s="29"/>
      <c r="J43" s="26"/>
      <c r="K43" s="7" t="str">
        <f>C43</f>
        <v>i. Specify source(s) of internally generated funds spent (for example, from taxes)</v>
      </c>
      <c r="L43" s="21"/>
      <c r="M43" s="21"/>
      <c r="N43" s="21"/>
      <c r="O43" s="24">
        <f>D43</f>
        <v>0</v>
      </c>
      <c r="P43" s="21"/>
      <c r="Q43" s="21"/>
      <c r="R43" s="21"/>
      <c r="S43" s="21"/>
      <c r="T43" s="16"/>
      <c r="U43" s="16"/>
      <c r="V43" s="16"/>
      <c r="W43" s="44"/>
      <c r="X43" s="44"/>
      <c r="Y43" s="45"/>
      <c r="Z43" s="52"/>
      <c r="AA43"/>
    </row>
    <row r="44" spans="1:27" s="244" customFormat="1" ht="78.75" customHeight="1">
      <c r="A44" s="303"/>
      <c r="B44" s="1163" t="s">
        <v>1509</v>
      </c>
      <c r="C44" s="1164"/>
      <c r="D44" s="1037"/>
      <c r="E44" s="307"/>
      <c r="F44" s="316"/>
      <c r="G44" s="309"/>
      <c r="H44" s="310"/>
      <c r="I44" s="28"/>
      <c r="J44" s="26"/>
      <c r="K44" s="7" t="str">
        <f>B44</f>
        <v>b. Total of all other government funds spent on contraceptive procurement. (For example, these other government funds could include basket funds, World Bank credits or loans, and other funds donors gave to the government [e.g., direct budget support])</v>
      </c>
      <c r="L44" s="21"/>
      <c r="M44" s="21"/>
      <c r="N44" s="21"/>
      <c r="O44" s="21"/>
      <c r="P44" s="21"/>
      <c r="Q44" s="21"/>
      <c r="R44" s="21"/>
      <c r="S44" s="21"/>
      <c r="T44" s="16"/>
      <c r="U44" s="16"/>
      <c r="V44" s="16"/>
      <c r="W44" s="44"/>
      <c r="X44" s="44"/>
      <c r="Y44" s="45"/>
      <c r="Z44" s="52"/>
      <c r="AA44"/>
    </row>
    <row r="45" spans="1:27" s="244" customFormat="1" ht="30">
      <c r="A45" s="303"/>
      <c r="B45" s="318"/>
      <c r="C45" s="319" t="s">
        <v>1510</v>
      </c>
      <c r="D45" s="1165"/>
      <c r="E45" s="1166"/>
      <c r="F45" s="1166"/>
      <c r="G45" s="1166"/>
      <c r="H45" s="1167"/>
      <c r="I45" s="29"/>
      <c r="J45" s="26"/>
      <c r="K45" s="7" t="str">
        <f>C45</f>
        <v>i. Specify source(s) of other government funds spent (for example: basket funding or specific donor)</v>
      </c>
      <c r="L45" s="21"/>
      <c r="M45" s="21"/>
      <c r="N45" s="21"/>
      <c r="O45" s="24">
        <f>D45</f>
        <v>0</v>
      </c>
      <c r="P45" s="21"/>
      <c r="Q45" s="21"/>
      <c r="R45" s="21"/>
      <c r="S45" s="21"/>
      <c r="T45" s="16"/>
      <c r="U45" s="16"/>
      <c r="V45" s="16"/>
      <c r="W45" s="44"/>
      <c r="X45" s="44"/>
      <c r="Y45" s="45"/>
      <c r="Z45" s="52"/>
      <c r="AA45"/>
    </row>
    <row r="46" spans="1:27" s="244" customFormat="1" ht="45">
      <c r="A46" s="303"/>
      <c r="B46" s="1163" t="s">
        <v>1511</v>
      </c>
      <c r="C46" s="1164"/>
      <c r="D46" s="320"/>
      <c r="E46" s="321">
        <f>E42+E44</f>
        <v>0</v>
      </c>
      <c r="F46" s="322"/>
      <c r="G46" s="322"/>
      <c r="H46" s="310"/>
      <c r="I46" s="28"/>
      <c r="J46" s="26"/>
      <c r="K46" s="7" t="str">
        <f>B46</f>
        <v>c. TOTAL government funds spent on contraceptive procurement
This will auto-calculate.  (It will sum a &amp; b above.)</v>
      </c>
      <c r="L46" s="21"/>
      <c r="M46" s="21"/>
      <c r="N46" s="21"/>
      <c r="O46" s="24"/>
      <c r="P46" s="21"/>
      <c r="Q46" s="21"/>
      <c r="R46" s="21"/>
      <c r="S46" s="21"/>
      <c r="T46" s="16"/>
      <c r="U46" s="16"/>
      <c r="V46" s="16"/>
      <c r="W46" s="44"/>
      <c r="X46" s="44"/>
      <c r="Y46" s="45"/>
      <c r="Z46" s="52"/>
      <c r="AA46"/>
    </row>
    <row r="47" spans="1:27" s="234" customFormat="1">
      <c r="A47" s="323"/>
      <c r="B47" s="324"/>
      <c r="C47" s="324"/>
      <c r="D47" s="325"/>
      <c r="E47" s="326"/>
      <c r="F47" s="326"/>
      <c r="G47" s="327"/>
      <c r="H47" s="328"/>
      <c r="I47" s="195"/>
      <c r="J47" s="26"/>
      <c r="K47" s="7">
        <f>A47</f>
        <v>0</v>
      </c>
      <c r="L47" s="21"/>
      <c r="M47" s="21"/>
      <c r="N47" s="21"/>
      <c r="O47" s="24"/>
      <c r="P47" s="21"/>
      <c r="Q47" s="21"/>
      <c r="R47" s="21"/>
      <c r="S47" s="21"/>
      <c r="T47" s="16"/>
      <c r="U47" s="16"/>
      <c r="V47" s="16"/>
      <c r="W47" s="44"/>
      <c r="X47" s="44"/>
      <c r="Y47" s="236"/>
      <c r="Z47" s="233"/>
      <c r="AA47"/>
    </row>
    <row r="48" spans="1:27" s="244" customFormat="1" ht="30" customHeight="1">
      <c r="A48" s="1179" t="s">
        <v>1512</v>
      </c>
      <c r="B48" s="1163"/>
      <c r="C48" s="1163"/>
      <c r="D48" s="1163"/>
      <c r="E48" s="1163"/>
      <c r="F48" s="1163"/>
      <c r="G48" s="1163"/>
      <c r="H48" s="1197"/>
      <c r="I48" s="17"/>
      <c r="J48" s="26"/>
      <c r="K48" s="7"/>
      <c r="L48" s="21"/>
      <c r="M48" s="21"/>
      <c r="N48" s="21"/>
      <c r="O48" s="21"/>
      <c r="P48" s="21"/>
      <c r="Q48" s="21"/>
      <c r="R48" s="21"/>
      <c r="S48" s="21"/>
      <c r="T48" s="16"/>
      <c r="U48" s="16"/>
      <c r="V48" s="16"/>
      <c r="W48" s="44"/>
      <c r="X48" s="48" t="str">
        <f>A48</f>
        <v xml:space="preserve">B9. Please complete the table below to indicate in-kind donations and Global Fund expenditures on contraceptive procurement in the most recent complete fiscal year (FY '11-'12).
</v>
      </c>
      <c r="Y48" s="45"/>
      <c r="Z48" s="52"/>
      <c r="AA48"/>
    </row>
    <row r="49" spans="1:27" s="244" customFormat="1" ht="129.75">
      <c r="A49" s="303" t="s">
        <v>1513</v>
      </c>
      <c r="B49" s="1198" t="s">
        <v>1514</v>
      </c>
      <c r="C49" s="1164"/>
      <c r="D49" s="315" t="s">
        <v>1515</v>
      </c>
      <c r="E49" s="304" t="s">
        <v>1516</v>
      </c>
      <c r="F49" s="304" t="s">
        <v>1517</v>
      </c>
      <c r="G49" s="305" t="s">
        <v>1518</v>
      </c>
      <c r="H49" s="306" t="s">
        <v>1496</v>
      </c>
      <c r="I49" s="196"/>
      <c r="J49" s="26"/>
      <c r="K49" s="7" t="str">
        <f>A49</f>
        <v xml:space="preserve">
</v>
      </c>
      <c r="L49" s="21"/>
      <c r="M49" s="21"/>
      <c r="N49" s="21"/>
      <c r="O49" s="24"/>
      <c r="P49" s="21"/>
      <c r="Q49" s="21"/>
      <c r="R49" s="21"/>
      <c r="S49" s="21"/>
      <c r="T49" s="16"/>
      <c r="U49" s="16"/>
      <c r="V49" s="16"/>
      <c r="W49" s="44"/>
      <c r="X49" s="44"/>
      <c r="Y49" s="45"/>
      <c r="Z49" s="52"/>
      <c r="AA49"/>
    </row>
    <row r="50" spans="1:27" s="244" customFormat="1">
      <c r="A50" s="303"/>
      <c r="B50" s="1163" t="s">
        <v>1519</v>
      </c>
      <c r="C50" s="1164"/>
      <c r="D50" s="1037"/>
      <c r="E50" s="307"/>
      <c r="F50" s="316"/>
      <c r="G50" s="329"/>
      <c r="H50" s="330"/>
      <c r="I50" s="10"/>
      <c r="J50" s="26"/>
      <c r="K50" s="7" t="str">
        <f>B50</f>
        <v>a. In-kind donations of contraceptives</v>
      </c>
      <c r="L50" s="21"/>
      <c r="M50" s="21"/>
      <c r="N50" s="21"/>
      <c r="O50" s="24"/>
      <c r="P50" s="21"/>
      <c r="Q50" s="21"/>
      <c r="R50" s="21"/>
      <c r="S50" s="21"/>
      <c r="T50" s="16"/>
      <c r="U50" s="16"/>
      <c r="V50" s="16"/>
      <c r="W50" s="44"/>
      <c r="X50" s="44"/>
      <c r="Y50" s="45"/>
      <c r="Z50" s="52"/>
      <c r="AA50"/>
    </row>
    <row r="51" spans="1:27" s="244" customFormat="1">
      <c r="A51" s="303"/>
      <c r="B51" s="318"/>
      <c r="C51" s="319" t="s">
        <v>1520</v>
      </c>
      <c r="D51" s="1208"/>
      <c r="E51" s="1209"/>
      <c r="F51" s="1209"/>
      <c r="G51" s="1209"/>
      <c r="H51" s="1210"/>
      <c r="I51" s="260"/>
      <c r="J51" s="26"/>
      <c r="K51" s="7" t="str">
        <f>C51</f>
        <v xml:space="preserve">i. Specify source(s) of in-kind donations </v>
      </c>
      <c r="L51" s="21"/>
      <c r="M51" s="21"/>
      <c r="N51" s="21"/>
      <c r="O51" s="24">
        <f>D51</f>
        <v>0</v>
      </c>
      <c r="P51" s="21"/>
      <c r="Q51" s="21"/>
      <c r="R51" s="21"/>
      <c r="S51" s="21"/>
      <c r="T51" s="16"/>
      <c r="U51" s="16"/>
      <c r="V51" s="16"/>
      <c r="W51" s="44"/>
      <c r="X51" s="44"/>
      <c r="Y51" s="45"/>
      <c r="Z51" s="52"/>
      <c r="AA51"/>
    </row>
    <row r="52" spans="1:27" s="244" customFormat="1">
      <c r="A52" s="303"/>
      <c r="B52" s="1163" t="s">
        <v>1521</v>
      </c>
      <c r="C52" s="1164"/>
      <c r="D52" s="1037"/>
      <c r="E52" s="307"/>
      <c r="F52" s="316"/>
      <c r="G52" s="329"/>
      <c r="H52" s="330"/>
      <c r="I52" s="10"/>
      <c r="J52" s="26"/>
      <c r="K52" s="7" t="str">
        <f>B52</f>
        <v>b. Global Fund grants used to procure condoms</v>
      </c>
      <c r="L52" s="21"/>
      <c r="M52" s="21"/>
      <c r="N52" s="21"/>
      <c r="O52" s="24"/>
      <c r="P52" s="21"/>
      <c r="Q52" s="21"/>
      <c r="R52" s="21"/>
      <c r="S52" s="21"/>
      <c r="T52" s="16"/>
      <c r="U52" s="16"/>
      <c r="V52" s="16"/>
      <c r="W52" s="44"/>
      <c r="X52" s="44"/>
      <c r="Y52" s="45"/>
      <c r="Z52" s="52"/>
      <c r="AA52"/>
    </row>
    <row r="53" spans="1:27" s="244" customFormat="1" ht="30">
      <c r="A53" s="303"/>
      <c r="B53" s="1163" t="s">
        <v>1522</v>
      </c>
      <c r="C53" s="1164"/>
      <c r="D53" s="1037"/>
      <c r="E53" s="307"/>
      <c r="F53" s="316"/>
      <c r="G53" s="329"/>
      <c r="H53" s="330"/>
      <c r="I53" s="10"/>
      <c r="J53" s="26"/>
      <c r="K53" s="7" t="str">
        <f>B53</f>
        <v>c. Global Fund grants used to procure contraceptives besides condoms</v>
      </c>
      <c r="L53" s="21"/>
      <c r="M53" s="21"/>
      <c r="N53" s="21"/>
      <c r="O53" s="24"/>
      <c r="P53" s="21"/>
      <c r="Q53" s="21"/>
      <c r="R53" s="21"/>
      <c r="S53" s="21"/>
      <c r="T53" s="16"/>
      <c r="U53" s="16"/>
      <c r="V53" s="16"/>
      <c r="W53" s="44"/>
      <c r="X53" s="44"/>
      <c r="Y53" s="45"/>
      <c r="Z53" s="52"/>
      <c r="AA53"/>
    </row>
    <row r="54" spans="1:27" s="244" customFormat="1" ht="45">
      <c r="A54" s="303"/>
      <c r="B54" s="1163" t="s">
        <v>1523</v>
      </c>
      <c r="C54" s="1164"/>
      <c r="D54" s="320"/>
      <c r="E54" s="321">
        <f>E50+E52+E53</f>
        <v>0</v>
      </c>
      <c r="F54" s="322"/>
      <c r="G54" s="322"/>
      <c r="H54" s="331"/>
      <c r="I54" s="28"/>
      <c r="J54" s="26"/>
      <c r="K54" s="7" t="str">
        <f>B54</f>
        <v>d. TOTAL value of in-kind donations and Global Fund grants spent on contraceptive procurement
This will auto-calculate.  (It will sum a-c above.)</v>
      </c>
      <c r="L54" s="21"/>
      <c r="M54" s="21"/>
      <c r="N54" s="21"/>
      <c r="O54" s="24"/>
      <c r="P54" s="21"/>
      <c r="Q54" s="21"/>
      <c r="R54" s="21"/>
      <c r="S54" s="21"/>
      <c r="T54" s="16"/>
      <c r="U54" s="16"/>
      <c r="V54" s="16"/>
      <c r="W54" s="44"/>
      <c r="X54" s="44"/>
      <c r="Y54" s="45"/>
      <c r="Z54" s="52"/>
      <c r="AA54"/>
    </row>
    <row r="55" spans="1:27" s="234" customFormat="1">
      <c r="A55" s="323"/>
      <c r="B55" s="324"/>
      <c r="C55" s="324"/>
      <c r="D55" s="325"/>
      <c r="E55" s="326"/>
      <c r="F55" s="326"/>
      <c r="G55" s="327"/>
      <c r="H55" s="328"/>
      <c r="I55" s="195"/>
      <c r="J55" s="26"/>
      <c r="K55" s="7">
        <f>A55</f>
        <v>0</v>
      </c>
      <c r="L55" s="21"/>
      <c r="M55" s="21"/>
      <c r="N55" s="21"/>
      <c r="O55" s="24"/>
      <c r="P55" s="21"/>
      <c r="Q55" s="21"/>
      <c r="R55" s="21"/>
      <c r="S55" s="21"/>
      <c r="T55" s="16"/>
      <c r="U55" s="16"/>
      <c r="V55" s="16"/>
      <c r="W55" s="44"/>
      <c r="X55" s="44"/>
      <c r="Y55" s="236"/>
      <c r="Z55" s="233"/>
      <c r="AA55"/>
    </row>
    <row r="56" spans="1:27" s="244" customFormat="1" ht="75" customHeight="1">
      <c r="A56" s="1179" t="s">
        <v>1524</v>
      </c>
      <c r="B56" s="1163"/>
      <c r="C56" s="1163"/>
      <c r="D56" s="1163"/>
      <c r="E56" s="1163"/>
      <c r="F56" s="1163"/>
      <c r="G56" s="1163"/>
      <c r="H56" s="1197"/>
      <c r="I56" s="17"/>
      <c r="J56" s="26"/>
      <c r="K56" s="7"/>
      <c r="L56" s="21"/>
      <c r="M56" s="21"/>
      <c r="N56" s="21"/>
      <c r="O56" s="21"/>
      <c r="P56" s="21"/>
      <c r="Q56" s="21"/>
      <c r="R56" s="21"/>
      <c r="S56" s="21"/>
      <c r="T56" s="16"/>
      <c r="U56" s="16"/>
      <c r="V56" s="16"/>
      <c r="W56" s="44"/>
      <c r="X56" s="48" t="str">
        <f>A56</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6" s="45"/>
      <c r="Z56" s="52"/>
      <c r="AA56"/>
    </row>
    <row r="57" spans="1:27" s="244" customFormat="1" ht="150">
      <c r="A57" s="1204" t="s">
        <v>1525</v>
      </c>
      <c r="B57" s="1211"/>
      <c r="C57" s="1211"/>
      <c r="D57" s="1211"/>
      <c r="E57" s="1212"/>
      <c r="F57" s="332" t="e">
        <f>E46/(E46+E54)</f>
        <v>#DIV/0!</v>
      </c>
      <c r="G57" s="1202" t="s">
        <v>1526</v>
      </c>
      <c r="H57" s="1203"/>
      <c r="I57" s="10"/>
      <c r="J57" s="30" t="str">
        <f>G57</f>
        <v xml:space="preserve">Comments:
</v>
      </c>
      <c r="K57" s="7"/>
      <c r="L57" s="21"/>
      <c r="M57" s="21"/>
      <c r="N57" s="21"/>
      <c r="O57" s="24"/>
      <c r="P57" s="21"/>
      <c r="Q57" s="21"/>
      <c r="R57" s="31" t="str">
        <f>A57</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7" s="21"/>
      <c r="T57" s="16"/>
      <c r="U57" s="16"/>
      <c r="V57" s="16"/>
      <c r="W57" s="44"/>
      <c r="X57" s="44"/>
      <c r="Y57" s="45"/>
      <c r="Z57" s="52"/>
      <c r="AA57"/>
    </row>
    <row r="58" spans="1:27" s="244" customFormat="1" ht="140.25" customHeight="1">
      <c r="A58" s="1199" t="s">
        <v>1527</v>
      </c>
      <c r="B58" s="1200"/>
      <c r="C58" s="1200"/>
      <c r="D58" s="1200"/>
      <c r="E58" s="1201"/>
      <c r="F58" s="332" t="e">
        <f>E42/E46</f>
        <v>#DIV/0!</v>
      </c>
      <c r="G58" s="1202" t="s">
        <v>1526</v>
      </c>
      <c r="H58" s="1203"/>
      <c r="I58" s="10"/>
      <c r="J58" s="30" t="str">
        <f>G58</f>
        <v xml:space="preserve">Comments:
</v>
      </c>
      <c r="K58" s="7"/>
      <c r="L58" s="21"/>
      <c r="M58" s="21"/>
      <c r="N58" s="21"/>
      <c r="O58" s="24"/>
      <c r="P58" s="21"/>
      <c r="Q58" s="21"/>
      <c r="R58" s="31" t="str">
        <f>A58</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8" s="21"/>
      <c r="T58" s="16"/>
      <c r="U58" s="16"/>
      <c r="V58" s="16"/>
      <c r="W58" s="44"/>
      <c r="X58" s="44"/>
      <c r="Y58" s="45"/>
      <c r="Z58" s="52"/>
      <c r="AA58"/>
    </row>
    <row r="59" spans="1:27" s="244" customFormat="1" ht="135">
      <c r="A59" s="1204" t="s">
        <v>1528</v>
      </c>
      <c r="B59" s="1861"/>
      <c r="C59" s="1861"/>
      <c r="D59" s="1861"/>
      <c r="E59" s="1862"/>
      <c r="F59" s="332" t="e">
        <f>(E46+E54)/G30</f>
        <v>#DIV/0!</v>
      </c>
      <c r="G59" s="1202" t="s">
        <v>1529</v>
      </c>
      <c r="H59" s="1203"/>
      <c r="I59" s="10"/>
      <c r="J59" s="30" t="str">
        <f>G59</f>
        <v xml:space="preserve">Comments: </v>
      </c>
      <c r="K59" s="7"/>
      <c r="L59" s="21"/>
      <c r="M59" s="21"/>
      <c r="N59" s="21"/>
      <c r="O59" s="24"/>
      <c r="P59" s="21"/>
      <c r="Q59" s="21"/>
      <c r="R59" s="31" t="str">
        <f>A59</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9" s="21"/>
      <c r="T59" s="16"/>
      <c r="U59" s="16"/>
      <c r="V59" s="16"/>
      <c r="W59" s="44"/>
      <c r="X59" s="44"/>
      <c r="Y59" s="45"/>
      <c r="Z59" s="52"/>
      <c r="AA59"/>
    </row>
    <row r="60" spans="1:27" s="244" customFormat="1" ht="60">
      <c r="A60" s="1205" t="s">
        <v>1530</v>
      </c>
      <c r="B60" s="1206"/>
      <c r="C60" s="1206"/>
      <c r="D60" s="1206"/>
      <c r="E60" s="1207"/>
      <c r="F60" s="1036"/>
      <c r="G60" s="1202" t="s">
        <v>1526</v>
      </c>
      <c r="H60" s="1203"/>
      <c r="I60" s="10"/>
      <c r="J60" s="30" t="str">
        <f>G60</f>
        <v xml:space="preserve">Comments:
</v>
      </c>
      <c r="K60" s="7"/>
      <c r="L60" s="21"/>
      <c r="M60" s="21"/>
      <c r="N60" s="21"/>
      <c r="O60" s="24"/>
      <c r="P60" s="21"/>
      <c r="Q60" s="21"/>
      <c r="R60" s="31" t="str">
        <f>A60</f>
        <v>B13. If B12 did not calculate automatically, please answer the following question:
Was there a funding gap for public sector contraceptives in the last complete fiscal year?
(Please select from the dropdown list.)</v>
      </c>
      <c r="S60" s="21"/>
      <c r="T60" s="16"/>
      <c r="U60" s="16"/>
      <c r="V60" s="16"/>
      <c r="W60" s="44"/>
      <c r="X60" s="44"/>
      <c r="Y60" s="45"/>
      <c r="Z60" s="52"/>
      <c r="AA60"/>
    </row>
    <row r="61" spans="1:27" s="234" customFormat="1">
      <c r="A61" s="333"/>
      <c r="B61" s="334"/>
      <c r="C61" s="334"/>
      <c r="D61" s="335"/>
      <c r="E61" s="336"/>
      <c r="F61" s="336"/>
      <c r="G61" s="337"/>
      <c r="H61" s="338"/>
      <c r="I61" s="195"/>
      <c r="J61" s="26"/>
      <c r="K61" s="7">
        <f>A61</f>
        <v>0</v>
      </c>
      <c r="L61" s="21"/>
      <c r="M61" s="21"/>
      <c r="N61" s="21"/>
      <c r="O61" s="24"/>
      <c r="P61" s="21"/>
      <c r="Q61" s="21"/>
      <c r="R61" s="21"/>
      <c r="S61" s="21"/>
      <c r="T61" s="16"/>
      <c r="U61" s="16"/>
      <c r="V61" s="16"/>
      <c r="W61" s="44"/>
      <c r="X61" s="44"/>
      <c r="Y61" s="236"/>
      <c r="Z61" s="233"/>
      <c r="AA61"/>
    </row>
    <row r="62" spans="1:27" s="244" customFormat="1" ht="45">
      <c r="A62" s="1179" t="s">
        <v>1531</v>
      </c>
      <c r="B62" s="1163"/>
      <c r="C62" s="1163"/>
      <c r="D62" s="1163"/>
      <c r="E62" s="1164"/>
      <c r="F62" s="1223"/>
      <c r="G62" s="1224"/>
      <c r="H62" s="1225"/>
      <c r="I62" s="11"/>
      <c r="J62" s="26"/>
      <c r="K62" s="7"/>
      <c r="L62" s="21"/>
      <c r="M62" s="21"/>
      <c r="N62" s="21"/>
      <c r="O62" s="21"/>
      <c r="P62" s="21"/>
      <c r="Q62" s="7">
        <f>F62</f>
        <v>0</v>
      </c>
      <c r="R62" s="31" t="str">
        <f>A62</f>
        <v>B14. If the government financed any contraceptive procurement in the most recent complete fiscal year, which entity conducted the procurement(s)? (Please select from the dropdown.)</v>
      </c>
      <c r="S62" s="21"/>
      <c r="T62" s="16"/>
      <c r="U62" s="16"/>
      <c r="V62" s="16"/>
      <c r="W62" s="44"/>
      <c r="X62" s="44"/>
      <c r="Y62" s="45"/>
      <c r="Z62" s="52"/>
      <c r="AA62"/>
    </row>
    <row r="63" spans="1:27" s="244" customFormat="1">
      <c r="A63" s="291"/>
      <c r="B63" s="1163" t="s">
        <v>1532</v>
      </c>
      <c r="C63" s="1163"/>
      <c r="D63" s="1163"/>
      <c r="E63" s="1163"/>
      <c r="F63" s="1170"/>
      <c r="G63" s="1171"/>
      <c r="H63" s="1172"/>
      <c r="I63" s="10"/>
      <c r="J63" s="26"/>
      <c r="K63" s="7"/>
      <c r="L63" s="21"/>
      <c r="M63" s="38">
        <f>E63</f>
        <v>0</v>
      </c>
      <c r="N63" s="21"/>
      <c r="O63" s="21"/>
      <c r="P63" s="21"/>
      <c r="Q63" s="7">
        <f>F63</f>
        <v>0</v>
      </c>
      <c r="R63" s="24" t="str">
        <f>B63</f>
        <v>a. Specify entity</v>
      </c>
      <c r="S63" s="21"/>
      <c r="T63" s="16"/>
      <c r="U63" s="16"/>
      <c r="V63" s="16"/>
      <c r="W63" s="44"/>
      <c r="X63" s="44"/>
      <c r="Y63" s="45"/>
      <c r="Z63" s="52"/>
      <c r="AA63"/>
    </row>
    <row r="64" spans="1:27" s="244" customFormat="1" ht="30.75" customHeight="1">
      <c r="A64" s="991"/>
      <c r="B64" s="990"/>
      <c r="C64" s="1163" t="s">
        <v>1533</v>
      </c>
      <c r="D64" s="1163"/>
      <c r="E64" s="1164"/>
      <c r="F64" s="1223"/>
      <c r="G64" s="1224"/>
      <c r="H64" s="1225"/>
      <c r="I64" s="10"/>
      <c r="J64" s="26"/>
      <c r="K64" s="7"/>
      <c r="L64" s="21"/>
      <c r="M64" s="21"/>
      <c r="N64" s="21"/>
      <c r="O64" s="21"/>
      <c r="P64" s="21"/>
      <c r="Q64" s="7">
        <f>F64</f>
        <v>0</v>
      </c>
      <c r="R64" s="24" t="str">
        <f>C64</f>
        <v>i. Is this a parastatal? (i.e., a company established and contracted by the government to undertake commercial activities on behalf of the government)</v>
      </c>
      <c r="S64" s="21"/>
      <c r="T64" s="16"/>
      <c r="U64" s="16"/>
      <c r="V64" s="16"/>
      <c r="W64" s="44"/>
      <c r="X64" s="44"/>
      <c r="Y64" s="45"/>
      <c r="Z64" s="52"/>
      <c r="AA64"/>
    </row>
    <row r="65" spans="1:27" s="244" customFormat="1" ht="45">
      <c r="A65" s="1179" t="s">
        <v>1534</v>
      </c>
      <c r="B65" s="1163"/>
      <c r="C65" s="1164"/>
      <c r="D65" s="1170"/>
      <c r="E65" s="1171"/>
      <c r="F65" s="1171"/>
      <c r="G65" s="1171"/>
      <c r="H65" s="1172"/>
      <c r="I65" s="6"/>
      <c r="J65" s="26"/>
      <c r="K65" s="7" t="str">
        <f>A65</f>
        <v xml:space="preserve">B15. Please note any additional comments about finance and procurement.
</v>
      </c>
      <c r="L65" s="21"/>
      <c r="M65" s="21"/>
      <c r="N65" s="21"/>
      <c r="O65" s="7">
        <f>D65</f>
        <v>0</v>
      </c>
      <c r="P65" s="21"/>
      <c r="Q65" s="21"/>
      <c r="R65" s="7"/>
      <c r="S65" s="21"/>
      <c r="T65" s="16"/>
      <c r="U65" s="16"/>
      <c r="V65" s="16"/>
      <c r="W65" s="44"/>
      <c r="X65" s="44"/>
      <c r="Y65" s="45"/>
      <c r="Z65" s="52"/>
      <c r="AA65"/>
    </row>
    <row r="66" spans="1:27" s="244" customFormat="1" ht="16.5" customHeight="1" thickBot="1">
      <c r="A66" s="1213" t="s">
        <v>133</v>
      </c>
      <c r="B66" s="1214"/>
      <c r="C66" s="1214"/>
      <c r="D66" s="1214"/>
      <c r="E66" s="1214"/>
      <c r="F66" s="1214"/>
      <c r="G66" s="1214"/>
      <c r="H66" s="339"/>
      <c r="I66" s="42"/>
      <c r="J66" s="26"/>
      <c r="K66" s="7"/>
      <c r="L66" s="21"/>
      <c r="M66" s="21"/>
      <c r="N66" s="21"/>
      <c r="O66" s="21"/>
      <c r="P66" s="21"/>
      <c r="Q66" s="21"/>
      <c r="R66" s="7"/>
      <c r="S66" s="21"/>
      <c r="T66" s="16"/>
      <c r="U66" s="16"/>
      <c r="V66" s="16"/>
      <c r="W66" s="44"/>
      <c r="X66" s="44"/>
      <c r="Y66" s="45"/>
      <c r="Z66" s="52"/>
      <c r="AA66"/>
    </row>
    <row r="67" spans="1:27" s="244" customFormat="1" ht="45" customHeight="1">
      <c r="A67" s="1215" t="s">
        <v>1535</v>
      </c>
      <c r="B67" s="1216"/>
      <c r="C67" s="1216"/>
      <c r="D67" s="1216"/>
      <c r="E67" s="1216"/>
      <c r="F67" s="1216"/>
      <c r="G67" s="1216"/>
      <c r="H67" s="1217"/>
      <c r="I67" s="194"/>
      <c r="J67" s="26"/>
      <c r="K67" s="7"/>
      <c r="L67" s="21"/>
      <c r="M67" s="21"/>
      <c r="N67" s="21"/>
      <c r="O67" s="21"/>
      <c r="P67" s="21"/>
      <c r="Q67" s="21"/>
      <c r="R67" s="7"/>
      <c r="S67" s="21"/>
      <c r="T67" s="16"/>
      <c r="U67" s="16"/>
      <c r="V67" s="16"/>
      <c r="W67" s="44"/>
      <c r="X67" s="48" t="str">
        <f>A67</f>
        <v>C1. Are the following contraceptive methods offered through the commercial sector, public sector, NGOs, or social marketing? (Please indicate which methods are intended to be offered, not whether the method is currently in stock.) 
(Please select from the dropdown list.)</v>
      </c>
      <c r="Y67" s="45"/>
      <c r="Z67" s="52"/>
      <c r="AA67"/>
    </row>
    <row r="68" spans="1:27" s="261" customFormat="1" ht="15.75">
      <c r="A68" s="1218" t="s">
        <v>1536</v>
      </c>
      <c r="B68" s="1219"/>
      <c r="C68" s="1220"/>
      <c r="D68" s="1221" t="s">
        <v>1537</v>
      </c>
      <c r="E68" s="1222"/>
      <c r="F68" s="340" t="s">
        <v>1538</v>
      </c>
      <c r="G68" s="341" t="s">
        <v>1539</v>
      </c>
      <c r="H68" s="342" t="s">
        <v>1540</v>
      </c>
      <c r="I68" s="193"/>
      <c r="J68" s="32"/>
      <c r="K68" s="7" t="str">
        <f>A68</f>
        <v>Contraceptive Method</v>
      </c>
      <c r="L68" s="33"/>
      <c r="M68" s="33"/>
      <c r="N68" s="33"/>
      <c r="O68" s="33"/>
      <c r="P68" s="33"/>
      <c r="Q68" s="33"/>
      <c r="R68" s="9"/>
      <c r="S68" s="33"/>
      <c r="T68" s="34"/>
      <c r="U68" s="34"/>
      <c r="V68" s="34"/>
      <c r="W68" s="41"/>
      <c r="X68" s="41"/>
      <c r="Y68" s="3"/>
      <c r="Z68" s="54"/>
      <c r="AA68"/>
    </row>
    <row r="69" spans="1:27" s="244" customFormat="1" ht="30">
      <c r="A69" s="343"/>
      <c r="B69" s="1226" t="s">
        <v>1541</v>
      </c>
      <c r="C69" s="1227"/>
      <c r="D69" s="1228"/>
      <c r="E69" s="1228"/>
      <c r="F69" s="995"/>
      <c r="G69" s="995"/>
      <c r="H69" s="524"/>
      <c r="I69" s="6"/>
      <c r="J69" s="26"/>
      <c r="K69" s="7" t="str">
        <f t="shared" ref="K69:K80" si="2">B69</f>
        <v>a. Combined oral contraceptives (estrogen + progestin - for  example, LoFemenol, Microgynon)</v>
      </c>
      <c r="L69" s="21"/>
      <c r="M69" s="21"/>
      <c r="N69" s="21"/>
      <c r="O69" s="21"/>
      <c r="P69" s="21"/>
      <c r="Q69" s="21"/>
      <c r="R69" s="7"/>
      <c r="S69" s="21"/>
      <c r="T69" s="16"/>
      <c r="U69" s="16"/>
      <c r="V69" s="16"/>
      <c r="W69" s="44"/>
      <c r="X69" s="44"/>
      <c r="Y69" s="45"/>
      <c r="Z69" s="52"/>
      <c r="AA69"/>
    </row>
    <row r="70" spans="1:27" s="244" customFormat="1">
      <c r="A70" s="344"/>
      <c r="B70" s="1226" t="s">
        <v>1542</v>
      </c>
      <c r="C70" s="1227"/>
      <c r="D70" s="1228"/>
      <c r="E70" s="1228"/>
      <c r="F70" s="995"/>
      <c r="G70" s="995"/>
      <c r="H70" s="524"/>
      <c r="I70" s="6"/>
      <c r="J70" s="26"/>
      <c r="K70" s="7" t="str">
        <f t="shared" si="2"/>
        <v>b. Progestin-only pills (for example, Ovrette, Microlut)</v>
      </c>
      <c r="L70" s="21"/>
      <c r="M70" s="21"/>
      <c r="N70" s="21"/>
      <c r="O70" s="21"/>
      <c r="P70" s="21"/>
      <c r="Q70" s="21"/>
      <c r="R70" s="7"/>
      <c r="S70" s="21"/>
      <c r="T70" s="16"/>
      <c r="U70" s="16"/>
      <c r="V70" s="16"/>
      <c r="W70" s="44"/>
      <c r="X70" s="44"/>
      <c r="Y70" s="45"/>
      <c r="Z70" s="52"/>
      <c r="AA70"/>
    </row>
    <row r="71" spans="1:27" s="244" customFormat="1">
      <c r="A71" s="344"/>
      <c r="B71" s="1226" t="s">
        <v>1543</v>
      </c>
      <c r="C71" s="1227"/>
      <c r="D71" s="1228"/>
      <c r="E71" s="1228"/>
      <c r="F71" s="995"/>
      <c r="G71" s="995"/>
      <c r="H71" s="524"/>
      <c r="I71" s="6"/>
      <c r="J71" s="26"/>
      <c r="K71" s="7" t="str">
        <f t="shared" si="2"/>
        <v>c. Injectables (for example, DepoProvera, Noristerat)</v>
      </c>
      <c r="L71" s="21"/>
      <c r="M71" s="21"/>
      <c r="N71" s="21"/>
      <c r="O71" s="21"/>
      <c r="P71" s="21"/>
      <c r="Q71" s="21"/>
      <c r="R71" s="7"/>
      <c r="S71" s="21"/>
      <c r="T71" s="16"/>
      <c r="U71" s="16"/>
      <c r="V71" s="16"/>
      <c r="W71" s="44"/>
      <c r="X71" s="44"/>
      <c r="Y71" s="45"/>
      <c r="Z71" s="52"/>
      <c r="AA71"/>
    </row>
    <row r="72" spans="1:27" s="244" customFormat="1">
      <c r="A72" s="344"/>
      <c r="B72" s="1226" t="s">
        <v>1544</v>
      </c>
      <c r="C72" s="1227"/>
      <c r="D72" s="1228"/>
      <c r="E72" s="1228"/>
      <c r="F72" s="995"/>
      <c r="G72" s="995"/>
      <c r="H72" s="524"/>
      <c r="I72" s="6"/>
      <c r="J72" s="26"/>
      <c r="K72" s="7" t="str">
        <f t="shared" si="2"/>
        <v>d. Implants (for example, Jadelle, Implanon)</v>
      </c>
      <c r="L72" s="21"/>
      <c r="M72" s="21"/>
      <c r="N72" s="21"/>
      <c r="O72" s="21"/>
      <c r="P72" s="21"/>
      <c r="Q72" s="21"/>
      <c r="R72" s="7"/>
      <c r="S72" s="21"/>
      <c r="T72" s="16"/>
      <c r="U72" s="16"/>
      <c r="V72" s="16"/>
      <c r="W72" s="44"/>
      <c r="X72" s="44"/>
      <c r="Y72" s="45"/>
      <c r="Z72" s="52"/>
      <c r="AA72"/>
    </row>
    <row r="73" spans="1:27" s="244" customFormat="1">
      <c r="A73" s="344"/>
      <c r="B73" s="1226" t="s">
        <v>1545</v>
      </c>
      <c r="C73" s="1227"/>
      <c r="D73" s="1228"/>
      <c r="E73" s="1228"/>
      <c r="F73" s="995"/>
      <c r="G73" s="995"/>
      <c r="H73" s="524"/>
      <c r="I73" s="6"/>
      <c r="J73" s="26"/>
      <c r="K73" s="7" t="str">
        <f t="shared" si="2"/>
        <v>e. Intrauterine devices (IUDs) (for example, Optima Copper T)</v>
      </c>
      <c r="L73" s="21"/>
      <c r="M73" s="21"/>
      <c r="N73" s="21"/>
      <c r="O73" s="21"/>
      <c r="P73" s="21"/>
      <c r="Q73" s="21"/>
      <c r="R73" s="7"/>
      <c r="S73" s="21"/>
      <c r="T73" s="16"/>
      <c r="U73" s="16"/>
      <c r="V73" s="16"/>
      <c r="W73" s="44"/>
      <c r="X73" s="44"/>
      <c r="Y73" s="45"/>
      <c r="Z73" s="52"/>
      <c r="AA73"/>
    </row>
    <row r="74" spans="1:27" s="244" customFormat="1">
      <c r="A74" s="344"/>
      <c r="B74" s="1226" t="s">
        <v>1546</v>
      </c>
      <c r="C74" s="1227"/>
      <c r="D74" s="1228"/>
      <c r="E74" s="1228"/>
      <c r="F74" s="995"/>
      <c r="G74" s="995"/>
      <c r="H74" s="524"/>
      <c r="I74" s="6"/>
      <c r="J74" s="26"/>
      <c r="K74" s="7" t="str">
        <f t="shared" si="2"/>
        <v>f. Male condoms</v>
      </c>
      <c r="L74" s="21"/>
      <c r="M74" s="21"/>
      <c r="N74" s="21"/>
      <c r="O74" s="21"/>
      <c r="P74" s="21"/>
      <c r="Q74" s="21"/>
      <c r="R74" s="7"/>
      <c r="S74" s="21"/>
      <c r="T74" s="16"/>
      <c r="U74" s="16"/>
      <c r="V74" s="16"/>
      <c r="W74" s="44"/>
      <c r="X74" s="44"/>
      <c r="Y74" s="45"/>
      <c r="Z74" s="52"/>
      <c r="AA74"/>
    </row>
    <row r="75" spans="1:27" s="244" customFormat="1">
      <c r="A75" s="344"/>
      <c r="B75" s="1226" t="s">
        <v>1547</v>
      </c>
      <c r="C75" s="1227"/>
      <c r="D75" s="1228"/>
      <c r="E75" s="1228"/>
      <c r="F75" s="995"/>
      <c r="G75" s="995"/>
      <c r="H75" s="524"/>
      <c r="I75" s="6"/>
      <c r="J75" s="26"/>
      <c r="K75" s="7" t="str">
        <f t="shared" si="2"/>
        <v>g. Female condoms</v>
      </c>
      <c r="L75" s="21"/>
      <c r="M75" s="21"/>
      <c r="N75" s="21"/>
      <c r="O75" s="21"/>
      <c r="P75" s="21"/>
      <c r="Q75" s="21"/>
      <c r="R75" s="7"/>
      <c r="S75" s="21"/>
      <c r="T75" s="16"/>
      <c r="U75" s="16"/>
      <c r="V75" s="16"/>
      <c r="W75" s="44"/>
      <c r="X75" s="44"/>
      <c r="Y75" s="45"/>
      <c r="Z75" s="52"/>
      <c r="AA75"/>
    </row>
    <row r="76" spans="1:27" s="244" customFormat="1">
      <c r="A76" s="344"/>
      <c r="B76" s="1226" t="s">
        <v>1548</v>
      </c>
      <c r="C76" s="1227"/>
      <c r="D76" s="1228"/>
      <c r="E76" s="1228"/>
      <c r="F76" s="995"/>
      <c r="G76" s="995"/>
      <c r="H76" s="524"/>
      <c r="I76" s="6"/>
      <c r="J76" s="26"/>
      <c r="K76" s="7" t="str">
        <f t="shared" si="2"/>
        <v>h. Emergency contraceptive pills (for example, Postinor)</v>
      </c>
      <c r="L76" s="21"/>
      <c r="M76" s="21"/>
      <c r="N76" s="21"/>
      <c r="O76" s="21"/>
      <c r="P76" s="21"/>
      <c r="Q76" s="21"/>
      <c r="R76" s="7"/>
      <c r="S76" s="21"/>
      <c r="T76" s="16"/>
      <c r="U76" s="16"/>
      <c r="V76" s="16"/>
      <c r="W76" s="44"/>
      <c r="X76" s="44"/>
      <c r="Y76" s="45"/>
      <c r="Z76" s="52"/>
      <c r="AA76"/>
    </row>
    <row r="77" spans="1:27" s="244" customFormat="1">
      <c r="A77" s="344"/>
      <c r="B77" s="1226" t="s">
        <v>1549</v>
      </c>
      <c r="C77" s="1227"/>
      <c r="D77" s="1228"/>
      <c r="E77" s="1228"/>
      <c r="F77" s="995"/>
      <c r="G77" s="995"/>
      <c r="H77" s="524"/>
      <c r="I77" s="6"/>
      <c r="J77" s="26"/>
      <c r="K77" s="7" t="str">
        <f t="shared" si="2"/>
        <v>i. Long-acting permanent method for males (vasectomy)</v>
      </c>
      <c r="L77" s="21"/>
      <c r="M77" s="21"/>
      <c r="N77" s="21"/>
      <c r="O77" s="21"/>
      <c r="P77" s="21"/>
      <c r="Q77" s="21"/>
      <c r="R77" s="7"/>
      <c r="S77" s="21"/>
      <c r="T77" s="16"/>
      <c r="U77" s="16"/>
      <c r="V77" s="16"/>
      <c r="W77" s="44"/>
      <c r="X77" s="44"/>
      <c r="Y77" s="45"/>
      <c r="Z77" s="52"/>
      <c r="AA77"/>
    </row>
    <row r="78" spans="1:27" s="244" customFormat="1">
      <c r="A78" s="344"/>
      <c r="B78" s="1226" t="s">
        <v>1550</v>
      </c>
      <c r="C78" s="1227"/>
      <c r="D78" s="1228"/>
      <c r="E78" s="1228"/>
      <c r="F78" s="995"/>
      <c r="G78" s="995"/>
      <c r="H78" s="524"/>
      <c r="I78" s="6"/>
      <c r="J78" s="26"/>
      <c r="K78" s="7" t="str">
        <f t="shared" si="2"/>
        <v>j. Long-acting permanent method for females (tubal ligation)</v>
      </c>
      <c r="L78" s="21"/>
      <c r="M78" s="21"/>
      <c r="N78" s="21"/>
      <c r="O78" s="21"/>
      <c r="P78" s="21"/>
      <c r="Q78" s="21"/>
      <c r="R78" s="7"/>
      <c r="S78" s="21"/>
      <c r="T78" s="16"/>
      <c r="U78" s="16"/>
      <c r="V78" s="16"/>
      <c r="W78" s="44"/>
      <c r="X78" s="44"/>
      <c r="Y78" s="45"/>
      <c r="Z78" s="52"/>
      <c r="AA78"/>
    </row>
    <row r="79" spans="1:27" s="244" customFormat="1">
      <c r="A79" s="344"/>
      <c r="B79" s="1226" t="s">
        <v>1551</v>
      </c>
      <c r="C79" s="1227"/>
      <c r="D79" s="1228"/>
      <c r="E79" s="1228"/>
      <c r="F79" s="995"/>
      <c r="G79" s="995"/>
      <c r="H79" s="524"/>
      <c r="I79" s="6"/>
      <c r="J79" s="26"/>
      <c r="K79" s="7" t="str">
        <f t="shared" si="2"/>
        <v>k. CycleBeads</v>
      </c>
      <c r="L79" s="21"/>
      <c r="M79" s="21"/>
      <c r="N79" s="21"/>
      <c r="O79" s="21"/>
      <c r="P79" s="21"/>
      <c r="Q79" s="21"/>
      <c r="R79" s="7"/>
      <c r="S79" s="21"/>
      <c r="T79" s="16"/>
      <c r="U79" s="16"/>
      <c r="V79" s="16"/>
      <c r="W79" s="44"/>
      <c r="X79" s="44"/>
      <c r="Y79" s="45"/>
      <c r="Z79" s="52"/>
      <c r="AA79"/>
    </row>
    <row r="80" spans="1:27" s="244" customFormat="1" ht="45">
      <c r="A80" s="345"/>
      <c r="B80" s="1229" t="s">
        <v>1552</v>
      </c>
      <c r="C80" s="1230"/>
      <c r="D80" s="1228"/>
      <c r="E80" s="1228"/>
      <c r="F80" s="995"/>
      <c r="G80" s="995"/>
      <c r="H80" s="524"/>
      <c r="I80" s="6"/>
      <c r="J80" s="26"/>
      <c r="K80" s="7" t="str">
        <f t="shared" si="2"/>
        <v>l. Other contraceptive methods - specify 
(Please provide the name of the other contraceptive(s) offered, by sector.)</v>
      </c>
      <c r="L80" s="21"/>
      <c r="M80" s="21"/>
      <c r="N80" s="21"/>
      <c r="O80" s="21"/>
      <c r="P80" s="21"/>
      <c r="Q80" s="21"/>
      <c r="R80" s="7"/>
      <c r="S80" s="21"/>
      <c r="T80" s="16"/>
      <c r="U80" s="16"/>
      <c r="V80" s="16"/>
      <c r="W80" s="44"/>
      <c r="X80" s="44"/>
      <c r="Y80" s="45"/>
      <c r="Z80" s="52"/>
      <c r="AA80"/>
    </row>
    <row r="81" spans="1:28" s="244" customFormat="1" ht="30.75" thickBot="1">
      <c r="A81" s="1183" t="s">
        <v>1553</v>
      </c>
      <c r="B81" s="1184"/>
      <c r="C81" s="1185"/>
      <c r="D81" s="1236"/>
      <c r="E81" s="1237"/>
      <c r="F81" s="1237"/>
      <c r="G81" s="1237"/>
      <c r="H81" s="1238"/>
      <c r="I81" s="6"/>
      <c r="J81" s="26"/>
      <c r="K81" s="7" t="str">
        <f>A81</f>
        <v>C2. Please note any comments about the commodities offered.</v>
      </c>
      <c r="L81" s="21"/>
      <c r="M81" s="21"/>
      <c r="N81" s="21"/>
      <c r="O81" s="7">
        <f>D81</f>
        <v>0</v>
      </c>
      <c r="P81" s="21"/>
      <c r="Q81" s="21"/>
      <c r="R81" s="7"/>
      <c r="S81" s="21"/>
      <c r="T81" s="16"/>
      <c r="U81" s="16"/>
      <c r="V81" s="16"/>
      <c r="W81" s="44"/>
      <c r="X81" s="44"/>
      <c r="Y81" s="45"/>
      <c r="Z81" s="52"/>
      <c r="AA81"/>
    </row>
    <row r="82" spans="1:28" s="262" customFormat="1" ht="16.5" customHeight="1" thickBot="1">
      <c r="A82" s="1239" t="s">
        <v>1554</v>
      </c>
      <c r="B82" s="1240"/>
      <c r="C82" s="1240"/>
      <c r="D82" s="1240"/>
      <c r="E82" s="1240"/>
      <c r="F82" s="1240"/>
      <c r="G82" s="1240"/>
      <c r="H82" s="346"/>
      <c r="I82" s="42"/>
      <c r="J82" s="32"/>
      <c r="K82" s="7"/>
      <c r="L82" s="33"/>
      <c r="M82" s="33"/>
      <c r="N82" s="33"/>
      <c r="O82" s="33"/>
      <c r="P82" s="33"/>
      <c r="Q82" s="33"/>
      <c r="R82" s="9"/>
      <c r="S82" s="33"/>
      <c r="T82" s="34"/>
      <c r="U82" s="34"/>
      <c r="V82" s="34"/>
      <c r="W82" s="41"/>
      <c r="X82" s="41"/>
      <c r="Y82" s="50"/>
      <c r="Z82" s="55"/>
      <c r="AA82"/>
    </row>
    <row r="83" spans="1:28" s="244" customFormat="1" ht="30" customHeight="1">
      <c r="A83" s="1190" t="s">
        <v>1555</v>
      </c>
      <c r="B83" s="1177"/>
      <c r="C83" s="1177"/>
      <c r="D83" s="1177"/>
      <c r="E83" s="1177"/>
      <c r="F83" s="1177"/>
      <c r="G83" s="1182"/>
      <c r="H83" s="299"/>
      <c r="I83" s="13" t="str">
        <f>A83</f>
        <v>D1. Is there a contraceptive security or reproductive health commodity security strategy or is contraceptive security explicitly included in a country strategy? (Please select from the dropdown list.)</v>
      </c>
      <c r="J83" s="26"/>
      <c r="K83" s="7"/>
      <c r="L83" s="21"/>
      <c r="M83" s="21"/>
      <c r="N83" s="21"/>
      <c r="O83" s="21"/>
      <c r="P83" s="21"/>
      <c r="Q83" s="21"/>
      <c r="R83" s="7"/>
      <c r="S83" s="21"/>
      <c r="T83" s="16"/>
      <c r="U83" s="16"/>
      <c r="V83" s="16"/>
      <c r="W83" s="44"/>
      <c r="X83" s="44"/>
      <c r="Y83" s="45"/>
      <c r="Z83" s="52"/>
      <c r="AA83"/>
    </row>
    <row r="84" spans="1:28" s="244" customFormat="1" ht="15.75" thickBot="1">
      <c r="A84" s="1241" t="s">
        <v>1556</v>
      </c>
      <c r="B84" s="1242"/>
      <c r="C84" s="1242"/>
      <c r="D84" s="347"/>
      <c r="E84" s="347"/>
      <c r="F84" s="347"/>
      <c r="G84" s="347"/>
      <c r="H84" s="348"/>
      <c r="I84" s="189"/>
      <c r="J84" s="26"/>
      <c r="K84" s="7"/>
      <c r="L84" s="21"/>
      <c r="M84" s="21"/>
      <c r="N84" s="21"/>
      <c r="O84" s="21"/>
      <c r="P84" s="21"/>
      <c r="Q84" s="21"/>
      <c r="R84" s="7"/>
      <c r="S84" s="21"/>
      <c r="T84" s="16"/>
      <c r="U84" s="16"/>
      <c r="V84" s="16"/>
      <c r="W84" s="44"/>
      <c r="X84" s="44"/>
      <c r="Y84" s="45"/>
      <c r="Z84" s="52"/>
      <c r="AA84"/>
    </row>
    <row r="85" spans="1:28" s="244" customFormat="1" ht="64.5" customHeight="1">
      <c r="A85" s="1243"/>
      <c r="B85" s="1245" t="s">
        <v>1557</v>
      </c>
      <c r="C85" s="1246"/>
      <c r="D85" s="1246" t="s">
        <v>1558</v>
      </c>
      <c r="E85" s="1246"/>
      <c r="F85" s="993" t="s">
        <v>1559</v>
      </c>
      <c r="G85" s="1246" t="s">
        <v>1560</v>
      </c>
      <c r="H85" s="1247"/>
      <c r="I85" s="13"/>
      <c r="J85" s="30" t="str">
        <f>G85</f>
        <v>Is the contraceptive security strategy being implemented?</v>
      </c>
      <c r="K85" s="7" t="str">
        <f>B85</f>
        <v>Strategy name</v>
      </c>
      <c r="L85" s="21"/>
      <c r="M85" s="31">
        <f>E85</f>
        <v>0</v>
      </c>
      <c r="N85" s="21"/>
      <c r="O85" s="21"/>
      <c r="P85" s="21"/>
      <c r="Q85" s="21"/>
      <c r="R85" s="7"/>
      <c r="S85" s="7" t="str">
        <f>D85</f>
        <v>Years Covered (including strategy updates)</v>
      </c>
      <c r="T85" s="16"/>
      <c r="U85" s="16"/>
      <c r="V85" s="16"/>
      <c r="W85" s="44"/>
      <c r="X85" s="44"/>
      <c r="Y85" s="45"/>
      <c r="Z85" s="52"/>
      <c r="AA85"/>
    </row>
    <row r="86" spans="1:28" s="244" customFormat="1" ht="15.75" thickBot="1">
      <c r="A86" s="1244"/>
      <c r="B86" s="349" t="s">
        <v>1561</v>
      </c>
      <c r="C86" s="994"/>
      <c r="D86" s="1248"/>
      <c r="E86" s="1249"/>
      <c r="F86" s="989"/>
      <c r="G86" s="1231"/>
      <c r="H86" s="1232"/>
      <c r="I86" s="13"/>
      <c r="J86" s="30">
        <f>G86</f>
        <v>0</v>
      </c>
      <c r="K86" s="7" t="str">
        <f>B86</f>
        <v>a</v>
      </c>
      <c r="L86" s="21"/>
      <c r="M86" s="31">
        <f>E86</f>
        <v>0</v>
      </c>
      <c r="N86" s="21"/>
      <c r="O86" s="21"/>
      <c r="P86" s="21"/>
      <c r="Q86" s="21"/>
      <c r="R86" s="7"/>
      <c r="S86" s="7">
        <f>D86</f>
        <v>0</v>
      </c>
      <c r="T86" s="16"/>
      <c r="U86" s="16"/>
      <c r="V86" s="16"/>
      <c r="W86" s="44"/>
      <c r="X86" s="44"/>
      <c r="Y86" s="45"/>
      <c r="Z86" s="52"/>
      <c r="AA86"/>
    </row>
    <row r="87" spans="1:28" s="244" customFormat="1" ht="28.5" customHeight="1">
      <c r="A87" s="1180" t="s">
        <v>193</v>
      </c>
      <c r="B87" s="1181"/>
      <c r="C87" s="1181"/>
      <c r="D87" s="1181"/>
      <c r="E87" s="1181"/>
      <c r="F87" s="1233"/>
      <c r="G87" s="1234"/>
      <c r="H87" s="1235"/>
      <c r="I87" s="13"/>
      <c r="J87" s="30"/>
      <c r="K87" s="7"/>
      <c r="L87" s="21"/>
      <c r="M87" s="21"/>
      <c r="N87" s="21"/>
      <c r="O87" s="21"/>
      <c r="P87" s="21"/>
      <c r="Q87" s="24">
        <f>F87</f>
        <v>0</v>
      </c>
      <c r="R87" s="7" t="str">
        <f>A87</f>
        <v>D2. Are any family planning commodities subject to duties, import taxes, or other fees?</v>
      </c>
      <c r="S87" s="21"/>
      <c r="T87" s="16"/>
      <c r="U87" s="16"/>
      <c r="V87" s="16"/>
      <c r="W87" s="44"/>
      <c r="X87" s="44"/>
      <c r="Y87" s="45"/>
      <c r="Z87" s="52"/>
      <c r="AA87"/>
    </row>
    <row r="88" spans="1:28" s="244" customFormat="1" ht="30">
      <c r="A88" s="291"/>
      <c r="B88" s="1163" t="s">
        <v>1562</v>
      </c>
      <c r="C88" s="1163"/>
      <c r="D88" s="1164"/>
      <c r="E88" s="1165"/>
      <c r="F88" s="1166"/>
      <c r="G88" s="1166"/>
      <c r="H88" s="1167"/>
      <c r="I88" s="13"/>
      <c r="J88" s="30"/>
      <c r="K88" s="7"/>
      <c r="L88" s="21"/>
      <c r="M88" s="31"/>
      <c r="N88" s="31">
        <f>E88</f>
        <v>0</v>
      </c>
      <c r="O88" s="21"/>
      <c r="P88" s="7" t="str">
        <f>B88</f>
        <v>a. If yes, for which sectors (public, NGO, social marketing, commercial)?</v>
      </c>
      <c r="Q88" s="21"/>
      <c r="R88" s="7"/>
      <c r="S88" s="21"/>
      <c r="T88" s="16"/>
      <c r="U88" s="16"/>
      <c r="V88" s="16"/>
      <c r="W88" s="44"/>
      <c r="X88" s="44"/>
      <c r="Y88" s="45"/>
      <c r="Z88" s="52"/>
      <c r="AA88"/>
    </row>
    <row r="89" spans="1:28" s="244" customFormat="1">
      <c r="A89" s="291"/>
      <c r="B89" s="1163" t="s">
        <v>1563</v>
      </c>
      <c r="C89" s="1163"/>
      <c r="D89" s="1164"/>
      <c r="E89" s="1165"/>
      <c r="F89" s="1166"/>
      <c r="G89" s="1166"/>
      <c r="H89" s="1167"/>
      <c r="I89" s="13"/>
      <c r="J89" s="30"/>
      <c r="K89" s="7"/>
      <c r="L89" s="21"/>
      <c r="M89" s="31"/>
      <c r="N89" s="31">
        <f>E89</f>
        <v>0</v>
      </c>
      <c r="O89" s="21"/>
      <c r="P89" s="7" t="str">
        <f>B89</f>
        <v>b. If yes, how much are the duties, taxes, or fees?</v>
      </c>
      <c r="Q89" s="21"/>
      <c r="R89" s="7"/>
      <c r="S89" s="21"/>
      <c r="T89" s="16"/>
      <c r="U89" s="16"/>
      <c r="V89" s="16"/>
      <c r="W89" s="44"/>
      <c r="X89" s="44"/>
      <c r="Y89" s="45"/>
      <c r="Z89" s="52"/>
      <c r="AA89"/>
    </row>
    <row r="90" spans="1:28" s="244" customFormat="1" ht="30" customHeight="1">
      <c r="A90" s="1179" t="s">
        <v>1564</v>
      </c>
      <c r="B90" s="1163"/>
      <c r="C90" s="1163"/>
      <c r="D90" s="1163"/>
      <c r="E90" s="1163"/>
      <c r="F90" s="1163"/>
      <c r="G90" s="1164"/>
      <c r="H90" s="302"/>
      <c r="I90" s="13" t="str">
        <f>A90</f>
        <v>D3. Are there policies that hinder the ability of the private sector (commercial sector, NGOs, or social marketing) to provide contraceptive methods (for example: price controls, distribution limitations, taxes/duties, advertising bans, etc.)?</v>
      </c>
      <c r="J90" s="30"/>
      <c r="K90" s="7"/>
      <c r="L90" s="21"/>
      <c r="M90" s="21"/>
      <c r="N90" s="21"/>
      <c r="O90" s="21"/>
      <c r="P90" s="7"/>
      <c r="Q90" s="21"/>
      <c r="R90" s="7"/>
      <c r="S90" s="21"/>
      <c r="T90" s="16"/>
      <c r="U90" s="16"/>
      <c r="V90" s="16"/>
      <c r="W90" s="44"/>
      <c r="X90" s="44"/>
      <c r="Y90" s="45"/>
      <c r="Z90" s="52"/>
      <c r="AA90"/>
    </row>
    <row r="91" spans="1:28" s="244" customFormat="1">
      <c r="A91" s="291"/>
      <c r="B91" s="1163" t="s">
        <v>1565</v>
      </c>
      <c r="C91" s="1163"/>
      <c r="D91" s="1165"/>
      <c r="E91" s="1166"/>
      <c r="F91" s="1166"/>
      <c r="G91" s="1166"/>
      <c r="H91" s="1167"/>
      <c r="I91" s="13"/>
      <c r="J91" s="30"/>
      <c r="K91" s="7" t="str">
        <f>B91</f>
        <v>a. If yes, describe the policies.</v>
      </c>
      <c r="L91" s="21"/>
      <c r="M91" s="21"/>
      <c r="N91" s="23"/>
      <c r="O91" s="24">
        <f>D91</f>
        <v>0</v>
      </c>
      <c r="P91" s="7"/>
      <c r="Q91" s="21"/>
      <c r="R91" s="21"/>
      <c r="S91" s="21"/>
      <c r="T91" s="16"/>
      <c r="U91" s="16"/>
      <c r="V91" s="16"/>
      <c r="W91" s="44"/>
      <c r="X91" s="44"/>
      <c r="Y91" s="45"/>
      <c r="Z91" s="52"/>
      <c r="AA91"/>
    </row>
    <row r="92" spans="1:28" s="244" customFormat="1" ht="30" customHeight="1">
      <c r="A92" s="1179" t="s">
        <v>1566</v>
      </c>
      <c r="B92" s="1163"/>
      <c r="C92" s="1163"/>
      <c r="D92" s="1163"/>
      <c r="E92" s="1163"/>
      <c r="F92" s="1163"/>
      <c r="G92" s="1164"/>
      <c r="H92" s="302"/>
      <c r="I92" s="13" t="str">
        <f>A92</f>
        <v>D4. Are there policies that enable the private sector (commercial sector, NGOs, or social marketing) to provide contraceptive methods?</v>
      </c>
      <c r="J92" s="30"/>
      <c r="K92" s="7"/>
      <c r="L92" s="21"/>
      <c r="M92" s="21"/>
      <c r="N92" s="21"/>
      <c r="O92" s="21"/>
      <c r="P92" s="7"/>
      <c r="Q92" s="21"/>
      <c r="R92" s="7"/>
      <c r="S92" s="21"/>
      <c r="T92" s="16"/>
      <c r="U92" s="16"/>
      <c r="V92" s="16"/>
      <c r="W92" s="44"/>
      <c r="X92" s="44"/>
      <c r="Y92" s="45"/>
      <c r="Z92" s="52"/>
      <c r="AA92"/>
    </row>
    <row r="93" spans="1:28" s="244" customFormat="1">
      <c r="A93" s="291"/>
      <c r="B93" s="1163" t="s">
        <v>1565</v>
      </c>
      <c r="C93" s="1163"/>
      <c r="D93" s="1165"/>
      <c r="E93" s="1166"/>
      <c r="F93" s="1166"/>
      <c r="G93" s="1166"/>
      <c r="H93" s="1167"/>
      <c r="I93" s="13"/>
      <c r="J93" s="30"/>
      <c r="K93" s="7" t="str">
        <f>B93</f>
        <v>a. If yes, describe the policies.</v>
      </c>
      <c r="L93" s="21"/>
      <c r="M93" s="21"/>
      <c r="N93" s="23"/>
      <c r="O93" s="24">
        <f>D93</f>
        <v>0</v>
      </c>
      <c r="P93" s="7"/>
      <c r="Q93" s="21"/>
      <c r="R93" s="21"/>
      <c r="S93" s="21"/>
      <c r="T93" s="16"/>
      <c r="U93" s="16"/>
      <c r="V93" s="16"/>
      <c r="W93" s="44"/>
      <c r="X93" s="44"/>
      <c r="Y93" s="45"/>
      <c r="Z93" s="52"/>
      <c r="AA93"/>
    </row>
    <row r="94" spans="1:28" ht="45.75" thickBot="1">
      <c r="A94" s="1250" t="s">
        <v>1567</v>
      </c>
      <c r="B94" s="1251"/>
      <c r="C94" s="1251"/>
      <c r="D94" s="1251"/>
      <c r="E94" s="1251"/>
      <c r="F94" s="1251"/>
      <c r="G94" s="1251"/>
      <c r="H94" s="1252"/>
      <c r="I94" s="192"/>
      <c r="J94" s="199"/>
      <c r="K94" s="202"/>
      <c r="L94" s="200"/>
      <c r="M94" s="207"/>
      <c r="N94" s="207"/>
      <c r="O94" s="207"/>
      <c r="P94" s="207"/>
      <c r="Q94" s="207"/>
      <c r="R94" s="207"/>
      <c r="S94" s="207"/>
      <c r="T94" s="207"/>
      <c r="U94" s="201"/>
      <c r="V94" s="201"/>
      <c r="W94" s="201"/>
      <c r="X94" s="203"/>
      <c r="Y94" s="205" t="str">
        <f>A94</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4" s="204"/>
      <c r="AA94" s="206"/>
      <c r="AB94" s="198"/>
    </row>
    <row r="95" spans="1:28" s="244" customFormat="1" ht="45">
      <c r="A95" s="369"/>
      <c r="B95" s="1253" t="s">
        <v>1568</v>
      </c>
      <c r="C95" s="1254"/>
      <c r="D95" s="1255" t="s">
        <v>1569</v>
      </c>
      <c r="E95" s="1256"/>
      <c r="F95" s="1257"/>
      <c r="G95" s="1255" t="s">
        <v>1570</v>
      </c>
      <c r="H95" s="1258"/>
      <c r="I95" s="197"/>
      <c r="J95" s="36" t="str">
        <f t="shared" ref="J95:J103" si="3">G95</f>
        <v>Note the lowest level provider that is allowed to sell or dispense the method in the private sector</v>
      </c>
      <c r="K95" s="7"/>
      <c r="L95" s="21"/>
      <c r="M95" s="31"/>
      <c r="N95" s="21"/>
      <c r="O95" s="7"/>
      <c r="P95" s="7"/>
      <c r="Q95" s="21"/>
      <c r="R95" s="21"/>
      <c r="S95" s="21"/>
      <c r="T95" s="209" t="str">
        <f>D95</f>
        <v>Note the lowest level provider that is allowed to sell or dispense the method in the public sector</v>
      </c>
      <c r="U95" s="51"/>
      <c r="V95" s="16"/>
      <c r="W95" s="44"/>
      <c r="X95" s="44"/>
      <c r="Y95" s="45"/>
      <c r="Z95" s="52"/>
      <c r="AA95"/>
    </row>
    <row r="96" spans="1:28" s="244" customFormat="1" ht="15" customHeight="1">
      <c r="A96" s="263"/>
      <c r="B96" s="221" t="s">
        <v>1561</v>
      </c>
      <c r="C96" s="217" t="s">
        <v>1571</v>
      </c>
      <c r="D96" s="1259"/>
      <c r="E96" s="1260"/>
      <c r="F96" s="1261"/>
      <c r="G96" s="1262"/>
      <c r="H96" s="1263"/>
      <c r="I96" s="12"/>
      <c r="J96" s="30">
        <f t="shared" si="3"/>
        <v>0</v>
      </c>
      <c r="K96" s="7"/>
      <c r="L96" s="21"/>
      <c r="M96" s="31"/>
      <c r="N96" s="21"/>
      <c r="O96" s="7"/>
      <c r="P96" s="7"/>
      <c r="Q96" s="21"/>
      <c r="R96" s="21"/>
      <c r="S96" s="21"/>
      <c r="T96" s="209">
        <f>D96</f>
        <v>0</v>
      </c>
      <c r="U96" s="51"/>
      <c r="V96" s="16"/>
      <c r="W96" s="44"/>
      <c r="X96" s="44"/>
      <c r="Y96" s="45"/>
      <c r="Z96" s="52"/>
      <c r="AA96"/>
    </row>
    <row r="97" spans="1:27" s="244" customFormat="1" ht="15" customHeight="1">
      <c r="A97" s="263"/>
      <c r="B97" s="221" t="s">
        <v>1572</v>
      </c>
      <c r="C97" s="218" t="s">
        <v>1573</v>
      </c>
      <c r="D97" s="1259"/>
      <c r="E97" s="1260"/>
      <c r="F97" s="1261"/>
      <c r="G97" s="1262"/>
      <c r="H97" s="1263"/>
      <c r="I97" s="12"/>
      <c r="J97" s="30">
        <f t="shared" si="3"/>
        <v>0</v>
      </c>
      <c r="K97" s="7"/>
      <c r="L97" s="21"/>
      <c r="M97" s="31"/>
      <c r="N97" s="21"/>
      <c r="O97" s="7"/>
      <c r="P97" s="7"/>
      <c r="Q97" s="21"/>
      <c r="R97" s="21"/>
      <c r="S97" s="21"/>
      <c r="T97" s="209">
        <f t="shared" ref="T97:T103" si="4">D97</f>
        <v>0</v>
      </c>
      <c r="U97" s="51"/>
      <c r="V97" s="16"/>
      <c r="W97" s="44"/>
      <c r="X97" s="44"/>
      <c r="Y97" s="45"/>
      <c r="Z97" s="52"/>
      <c r="AA97"/>
    </row>
    <row r="98" spans="1:27" s="244" customFormat="1" ht="15" customHeight="1">
      <c r="A98" s="263"/>
      <c r="B98" s="221" t="s">
        <v>1574</v>
      </c>
      <c r="C98" s="218" t="s">
        <v>1575</v>
      </c>
      <c r="D98" s="1259"/>
      <c r="E98" s="1260"/>
      <c r="F98" s="1261"/>
      <c r="G98" s="1262"/>
      <c r="H98" s="1263"/>
      <c r="I98" s="12"/>
      <c r="J98" s="30">
        <f t="shared" si="3"/>
        <v>0</v>
      </c>
      <c r="K98" s="7"/>
      <c r="L98" s="21"/>
      <c r="M98" s="31"/>
      <c r="N98" s="21"/>
      <c r="O98" s="7"/>
      <c r="P98" s="7"/>
      <c r="Q98" s="21"/>
      <c r="R98" s="21"/>
      <c r="S98" s="21"/>
      <c r="T98" s="209">
        <f t="shared" si="4"/>
        <v>0</v>
      </c>
      <c r="U98" s="51"/>
      <c r="V98" s="16"/>
      <c r="W98" s="44"/>
      <c r="X98" s="44"/>
      <c r="Y98" s="45"/>
      <c r="Z98" s="52"/>
      <c r="AA98"/>
    </row>
    <row r="99" spans="1:27" s="244" customFormat="1" ht="15" customHeight="1">
      <c r="A99" s="263"/>
      <c r="B99" s="220" t="s">
        <v>1576</v>
      </c>
      <c r="C99" s="218" t="s">
        <v>1577</v>
      </c>
      <c r="D99" s="1259"/>
      <c r="E99" s="1260"/>
      <c r="F99" s="1261"/>
      <c r="G99" s="1262"/>
      <c r="H99" s="1263"/>
      <c r="I99" s="12"/>
      <c r="J99" s="30">
        <f t="shared" si="3"/>
        <v>0</v>
      </c>
      <c r="K99" s="7"/>
      <c r="L99" s="21"/>
      <c r="M99" s="31"/>
      <c r="N99" s="21"/>
      <c r="O99" s="7"/>
      <c r="P99" s="7"/>
      <c r="Q99" s="21"/>
      <c r="R99" s="21"/>
      <c r="S99" s="21"/>
      <c r="T99" s="209">
        <f t="shared" si="4"/>
        <v>0</v>
      </c>
      <c r="U99" s="51"/>
      <c r="V99" s="16"/>
      <c r="W99" s="44"/>
      <c r="X99" s="44"/>
      <c r="Y99" s="45"/>
      <c r="Z99" s="52"/>
      <c r="AA99"/>
    </row>
    <row r="100" spans="1:27" s="244" customFormat="1" ht="15" customHeight="1">
      <c r="A100" s="263"/>
      <c r="B100" s="221" t="s">
        <v>1578</v>
      </c>
      <c r="C100" s="218" t="s">
        <v>1579</v>
      </c>
      <c r="D100" s="1259"/>
      <c r="E100" s="1260"/>
      <c r="F100" s="1261"/>
      <c r="G100" s="1262"/>
      <c r="H100" s="1263"/>
      <c r="I100" s="12"/>
      <c r="J100" s="30">
        <f t="shared" si="3"/>
        <v>0</v>
      </c>
      <c r="K100" s="7"/>
      <c r="L100" s="21"/>
      <c r="M100" s="31"/>
      <c r="N100" s="21"/>
      <c r="O100" s="7"/>
      <c r="P100" s="7"/>
      <c r="Q100" s="21"/>
      <c r="R100" s="21"/>
      <c r="S100" s="21"/>
      <c r="T100" s="209">
        <f t="shared" si="4"/>
        <v>0</v>
      </c>
      <c r="U100" s="51"/>
      <c r="V100" s="16"/>
      <c r="W100" s="44"/>
      <c r="X100" s="44"/>
      <c r="Y100" s="45"/>
      <c r="Z100" s="52"/>
      <c r="AA100"/>
    </row>
    <row r="101" spans="1:27" s="244" customFormat="1" ht="15" customHeight="1">
      <c r="A101" s="263"/>
      <c r="B101" s="221" t="s">
        <v>1580</v>
      </c>
      <c r="C101" s="218" t="s">
        <v>1581</v>
      </c>
      <c r="D101" s="1259"/>
      <c r="E101" s="1260"/>
      <c r="F101" s="1261"/>
      <c r="G101" s="1262"/>
      <c r="H101" s="1263"/>
      <c r="I101" s="12"/>
      <c r="J101" s="30">
        <f t="shared" si="3"/>
        <v>0</v>
      </c>
      <c r="K101" s="7"/>
      <c r="L101" s="21"/>
      <c r="M101" s="31"/>
      <c r="N101" s="21"/>
      <c r="O101" s="7"/>
      <c r="P101" s="7"/>
      <c r="Q101" s="21"/>
      <c r="R101" s="21"/>
      <c r="S101" s="21"/>
      <c r="T101" s="209">
        <f t="shared" si="4"/>
        <v>0</v>
      </c>
      <c r="U101" s="51"/>
      <c r="V101" s="16"/>
      <c r="W101" s="44"/>
      <c r="X101" s="44"/>
      <c r="Y101" s="45"/>
      <c r="Z101" s="52"/>
      <c r="AA101"/>
    </row>
    <row r="102" spans="1:27" s="244" customFormat="1" ht="15" customHeight="1">
      <c r="A102" s="263"/>
      <c r="B102" s="221" t="s">
        <v>1582</v>
      </c>
      <c r="C102" s="218" t="s">
        <v>1583</v>
      </c>
      <c r="D102" s="1259"/>
      <c r="E102" s="1260"/>
      <c r="F102" s="1261"/>
      <c r="G102" s="1262"/>
      <c r="H102" s="1263"/>
      <c r="I102" s="12"/>
      <c r="J102" s="30">
        <f t="shared" si="3"/>
        <v>0</v>
      </c>
      <c r="K102" s="7"/>
      <c r="L102" s="21"/>
      <c r="M102" s="31"/>
      <c r="N102" s="21"/>
      <c r="O102" s="7"/>
      <c r="P102" s="7"/>
      <c r="Q102" s="21"/>
      <c r="R102" s="21"/>
      <c r="S102" s="21"/>
      <c r="T102" s="209">
        <f t="shared" si="4"/>
        <v>0</v>
      </c>
      <c r="U102" s="51"/>
      <c r="V102" s="16"/>
      <c r="W102" s="44"/>
      <c r="X102" s="44"/>
      <c r="Y102" s="45"/>
      <c r="Z102" s="52"/>
      <c r="AA102"/>
    </row>
    <row r="103" spans="1:27" s="244" customFormat="1" ht="15" customHeight="1" thickBot="1">
      <c r="A103" s="263"/>
      <c r="B103" s="222" t="s">
        <v>1584</v>
      </c>
      <c r="C103" s="219" t="s">
        <v>1585</v>
      </c>
      <c r="D103" s="1269"/>
      <c r="E103" s="1270"/>
      <c r="F103" s="1271"/>
      <c r="G103" s="1272"/>
      <c r="H103" s="1273"/>
      <c r="I103" s="12"/>
      <c r="J103" s="30">
        <f t="shared" si="3"/>
        <v>0</v>
      </c>
      <c r="K103" s="7"/>
      <c r="L103" s="21"/>
      <c r="M103" s="31"/>
      <c r="N103" s="21"/>
      <c r="O103" s="7"/>
      <c r="P103" s="7"/>
      <c r="Q103" s="21"/>
      <c r="R103" s="21"/>
      <c r="S103" s="21"/>
      <c r="T103" s="209">
        <f t="shared" si="4"/>
        <v>0</v>
      </c>
      <c r="U103" s="51"/>
      <c r="V103" s="16"/>
      <c r="W103" s="44"/>
      <c r="X103" s="44"/>
      <c r="Y103" s="45"/>
      <c r="Z103" s="52"/>
      <c r="AA103"/>
    </row>
    <row r="104" spans="1:27" s="244" customFormat="1" ht="75">
      <c r="A104" s="1186" t="s">
        <v>1586</v>
      </c>
      <c r="B104" s="1274"/>
      <c r="C104" s="1275"/>
      <c r="D104" s="1276"/>
      <c r="E104" s="1277"/>
      <c r="F104" s="1277"/>
      <c r="G104" s="1277"/>
      <c r="H104" s="1278"/>
      <c r="I104" s="6"/>
      <c r="J104" s="26"/>
      <c r="K104" s="7" t="str">
        <f>A104</f>
        <v>D6. Please describe any other policies or regulations that restrict who can sell or dispense particular contraceptive methods. (For example, are pharmacists allowed to provide the methods?) Please note which methods and sectors the policies/regulations apply to.</v>
      </c>
      <c r="L104" s="21"/>
      <c r="M104" s="21"/>
      <c r="N104" s="21"/>
      <c r="O104" s="7">
        <f>D104</f>
        <v>0</v>
      </c>
      <c r="P104" s="21"/>
      <c r="Q104" s="21"/>
      <c r="R104" s="7"/>
      <c r="S104" s="21"/>
      <c r="T104" s="208"/>
      <c r="U104" s="16"/>
      <c r="V104" s="16"/>
      <c r="W104" s="44"/>
      <c r="X104" s="44"/>
      <c r="Y104" s="45"/>
      <c r="Z104" s="52"/>
      <c r="AA104"/>
    </row>
    <row r="105" spans="1:27" s="352" customFormat="1" ht="15.75" thickBot="1">
      <c r="A105" s="1279"/>
      <c r="B105" s="1280"/>
      <c r="C105" s="1280"/>
      <c r="D105" s="1280"/>
      <c r="E105" s="1280"/>
      <c r="F105" s="1280"/>
      <c r="G105" s="1280"/>
      <c r="H105" s="1281"/>
      <c r="I105" s="182"/>
      <c r="J105" s="183"/>
      <c r="K105" s="184">
        <f>C105</f>
        <v>0</v>
      </c>
      <c r="L105" s="184"/>
      <c r="M105" s="184"/>
      <c r="N105" s="184"/>
      <c r="O105" s="184"/>
      <c r="P105" s="184"/>
      <c r="Q105" s="184"/>
      <c r="R105" s="184"/>
      <c r="S105" s="184"/>
      <c r="T105" s="184"/>
      <c r="U105" s="184"/>
      <c r="V105" s="184"/>
      <c r="W105" s="185"/>
      <c r="X105" s="185"/>
      <c r="Y105" s="186"/>
      <c r="Z105" s="186"/>
      <c r="AA105" s="187"/>
    </row>
    <row r="106" spans="1:27" s="244" customFormat="1" ht="45" customHeight="1">
      <c r="A106" s="1160" t="s">
        <v>218</v>
      </c>
      <c r="B106" s="1161"/>
      <c r="C106" s="1161"/>
      <c r="D106" s="353" t="s">
        <v>1587</v>
      </c>
      <c r="E106" s="1282" t="s">
        <v>1588</v>
      </c>
      <c r="F106" s="1283"/>
      <c r="G106" s="1284"/>
      <c r="H106" s="354" t="s">
        <v>1589</v>
      </c>
      <c r="I106" s="193"/>
      <c r="J106" s="30"/>
      <c r="K106" s="7" t="str">
        <f>A106</f>
        <v>D7. Does the country have laws, regulations, or policies that make it difficult for the following sub-populations to access effective family planning services?</v>
      </c>
      <c r="L106" s="21"/>
      <c r="M106" s="21"/>
      <c r="N106" s="21"/>
      <c r="O106" s="7"/>
      <c r="P106" s="21"/>
      <c r="Q106" s="21"/>
      <c r="R106" s="21"/>
      <c r="S106" s="21"/>
      <c r="T106" s="16"/>
      <c r="U106" s="16"/>
      <c r="V106" s="51" t="str">
        <f>E106</f>
        <v xml:space="preserve">If yes, describe laws/regulations/policies affecting access </v>
      </c>
      <c r="W106" s="44"/>
      <c r="X106" s="44"/>
      <c r="Y106" s="45"/>
      <c r="Z106" s="52"/>
      <c r="AA106"/>
    </row>
    <row r="107" spans="1:27" s="244" customFormat="1">
      <c r="A107" s="291"/>
      <c r="B107" s="1163" t="s">
        <v>1590</v>
      </c>
      <c r="C107" s="1163"/>
      <c r="D107" s="525"/>
      <c r="E107" s="1165"/>
      <c r="F107" s="1166"/>
      <c r="G107" s="1264"/>
      <c r="H107" s="302"/>
      <c r="I107" s="11"/>
      <c r="J107" s="30"/>
      <c r="K107" s="7" t="str">
        <f>B107</f>
        <v>a. Unmarried people</v>
      </c>
      <c r="L107" s="21"/>
      <c r="M107" s="31">
        <f>E107</f>
        <v>0</v>
      </c>
      <c r="N107" s="21"/>
      <c r="O107" s="7"/>
      <c r="P107" s="21"/>
      <c r="Q107" s="21"/>
      <c r="R107" s="21"/>
      <c r="S107" s="21"/>
      <c r="T107" s="16"/>
      <c r="U107" s="16"/>
      <c r="V107" s="51">
        <f>E107</f>
        <v>0</v>
      </c>
      <c r="W107" s="44"/>
      <c r="X107" s="44"/>
      <c r="Y107" s="45"/>
      <c r="Z107" s="52"/>
      <c r="AA107"/>
    </row>
    <row r="108" spans="1:27" s="244" customFormat="1">
      <c r="A108" s="291"/>
      <c r="B108" s="1163" t="s">
        <v>1591</v>
      </c>
      <c r="C108" s="1163"/>
      <c r="D108" s="525"/>
      <c r="E108" s="1165"/>
      <c r="F108" s="1166"/>
      <c r="G108" s="1264"/>
      <c r="H108" s="302"/>
      <c r="I108" s="11"/>
      <c r="J108" s="30"/>
      <c r="K108" s="7" t="str">
        <f>B108</f>
        <v>b. Young people</v>
      </c>
      <c r="L108" s="21"/>
      <c r="M108" s="31">
        <f>E108</f>
        <v>0</v>
      </c>
      <c r="N108" s="21"/>
      <c r="O108" s="7"/>
      <c r="P108" s="21"/>
      <c r="Q108" s="21"/>
      <c r="R108" s="21"/>
      <c r="S108" s="21"/>
      <c r="T108" s="16"/>
      <c r="U108" s="16"/>
      <c r="V108" s="51">
        <f>E108</f>
        <v>0</v>
      </c>
      <c r="W108" s="44"/>
      <c r="X108" s="44"/>
      <c r="Y108" s="45"/>
      <c r="Z108" s="52"/>
      <c r="AA108"/>
    </row>
    <row r="109" spans="1:27" s="244" customFormat="1" ht="15.75" thickBot="1">
      <c r="A109" s="355"/>
      <c r="B109" s="1265" t="s">
        <v>1592</v>
      </c>
      <c r="C109" s="1265"/>
      <c r="D109" s="526"/>
      <c r="E109" s="1266"/>
      <c r="F109" s="1267"/>
      <c r="G109" s="1268"/>
      <c r="H109" s="370"/>
      <c r="I109" s="11"/>
      <c r="J109" s="30"/>
      <c r="K109" s="7" t="str">
        <f>B109</f>
        <v>c. Other</v>
      </c>
      <c r="L109" s="21"/>
      <c r="M109" s="31">
        <f>E109</f>
        <v>0</v>
      </c>
      <c r="N109" s="21"/>
      <c r="O109" s="7"/>
      <c r="P109" s="21"/>
      <c r="Q109" s="21"/>
      <c r="R109" s="21"/>
      <c r="S109" s="21"/>
      <c r="T109" s="16"/>
      <c r="U109" s="16"/>
      <c r="V109" s="51">
        <f>E109</f>
        <v>0</v>
      </c>
      <c r="W109" s="44"/>
      <c r="X109" s="44"/>
      <c r="Y109" s="45"/>
      <c r="Z109" s="52"/>
      <c r="AA109"/>
    </row>
    <row r="110" spans="1:27" s="247" customFormat="1">
      <c r="A110" s="1279"/>
      <c r="B110" s="1280"/>
      <c r="C110" s="1280"/>
      <c r="D110" s="1280"/>
      <c r="E110" s="1280"/>
      <c r="F110" s="1280"/>
      <c r="G110" s="1280"/>
      <c r="H110" s="1281"/>
      <c r="I110" s="189"/>
      <c r="J110" s="30"/>
      <c r="K110" s="39">
        <f>C110</f>
        <v>0</v>
      </c>
      <c r="L110" s="25"/>
      <c r="M110" s="25"/>
      <c r="N110" s="25"/>
      <c r="O110" s="39"/>
      <c r="P110" s="25"/>
      <c r="Q110" s="25"/>
      <c r="R110" s="25"/>
      <c r="S110" s="25"/>
      <c r="T110" s="25"/>
      <c r="U110" s="25"/>
      <c r="V110" s="25"/>
      <c r="W110" s="64"/>
      <c r="X110" s="64"/>
      <c r="Y110" s="63"/>
      <c r="Z110" s="63"/>
      <c r="AA110" s="187"/>
    </row>
    <row r="111" spans="1:27" s="244" customFormat="1" ht="45">
      <c r="A111" s="1179" t="s">
        <v>1593</v>
      </c>
      <c r="B111" s="1163"/>
      <c r="C111" s="1163"/>
      <c r="D111" s="1163"/>
      <c r="E111" s="1163"/>
      <c r="F111" s="1163"/>
      <c r="G111" s="1163"/>
      <c r="H111" s="1197"/>
      <c r="I111" s="193"/>
      <c r="J111" s="30"/>
      <c r="K111" s="7"/>
      <c r="L111" s="21"/>
      <c r="M111" s="21"/>
      <c r="N111" s="21"/>
      <c r="O111" s="7"/>
      <c r="P111" s="21"/>
      <c r="Q111" s="21"/>
      <c r="R111" s="21"/>
      <c r="S111" s="21"/>
      <c r="T111" s="16"/>
      <c r="U111" s="16"/>
      <c r="V111" s="16"/>
      <c r="W111" s="44"/>
      <c r="X111" s="49" t="str">
        <f>A111</f>
        <v xml:space="preserve">D8. Are there charges* to the client in the public sector for family planning:
*(This question refers to charges by policy, not under-the-table charges.)
</v>
      </c>
      <c r="Y111" s="45"/>
      <c r="Z111" s="52"/>
      <c r="AA111"/>
    </row>
    <row r="112" spans="1:27" s="244" customFormat="1" ht="15" customHeight="1">
      <c r="A112" s="291"/>
      <c r="B112" s="1163" t="s">
        <v>1594</v>
      </c>
      <c r="C112" s="1163"/>
      <c r="D112" s="1163"/>
      <c r="E112" s="1163"/>
      <c r="F112" s="1164"/>
      <c r="G112" s="1223"/>
      <c r="H112" s="1225"/>
      <c r="I112" s="12"/>
      <c r="J112" s="30">
        <f>G112</f>
        <v>0</v>
      </c>
      <c r="K112" s="7"/>
      <c r="L112" s="21"/>
      <c r="M112" s="21"/>
      <c r="N112" s="21"/>
      <c r="O112" s="7"/>
      <c r="P112" s="21"/>
      <c r="Q112" s="21"/>
      <c r="R112" s="21"/>
      <c r="S112" s="21"/>
      <c r="T112" s="16"/>
      <c r="U112" s="16"/>
      <c r="V112" s="16"/>
      <c r="W112" s="44"/>
      <c r="X112" s="44"/>
      <c r="Y112" s="48" t="str">
        <f>B112</f>
        <v>a. Services?</v>
      </c>
      <c r="Z112" s="52"/>
      <c r="AA112"/>
    </row>
    <row r="113" spans="1:27" s="244" customFormat="1" ht="15" customHeight="1">
      <c r="A113" s="291"/>
      <c r="B113" s="1163" t="s">
        <v>1595</v>
      </c>
      <c r="C113" s="1163"/>
      <c r="D113" s="1163"/>
      <c r="E113" s="1163"/>
      <c r="F113" s="1164"/>
      <c r="G113" s="1223"/>
      <c r="H113" s="1225"/>
      <c r="I113" s="12"/>
      <c r="J113" s="30">
        <f>G113</f>
        <v>0</v>
      </c>
      <c r="K113" s="7"/>
      <c r="L113" s="21"/>
      <c r="M113" s="21"/>
      <c r="N113" s="21"/>
      <c r="O113" s="7"/>
      <c r="P113" s="21"/>
      <c r="Q113" s="21"/>
      <c r="R113" s="21"/>
      <c r="S113" s="21"/>
      <c r="T113" s="16"/>
      <c r="U113" s="16"/>
      <c r="V113" s="16"/>
      <c r="W113" s="44"/>
      <c r="X113" s="44"/>
      <c r="Y113" s="48" t="str">
        <f>B113</f>
        <v>b. Commodities?</v>
      </c>
      <c r="Z113" s="52"/>
      <c r="AA113"/>
    </row>
    <row r="114" spans="1:27" s="244" customFormat="1" ht="15" customHeight="1">
      <c r="A114" s="291"/>
      <c r="B114" s="1163" t="s">
        <v>1596</v>
      </c>
      <c r="C114" s="1163"/>
      <c r="D114" s="1163"/>
      <c r="E114" s="1163"/>
      <c r="F114" s="1164"/>
      <c r="G114" s="1223"/>
      <c r="H114" s="1225"/>
      <c r="I114" s="12"/>
      <c r="J114" s="30">
        <f>G114</f>
        <v>0</v>
      </c>
      <c r="K114" s="7"/>
      <c r="L114" s="21"/>
      <c r="M114" s="21"/>
      <c r="N114" s="21"/>
      <c r="O114" s="7"/>
      <c r="P114" s="21"/>
      <c r="Q114" s="21"/>
      <c r="R114" s="21"/>
      <c r="S114" s="21"/>
      <c r="T114" s="16"/>
      <c r="U114" s="16"/>
      <c r="V114" s="16"/>
      <c r="W114" s="44"/>
      <c r="X114" s="44"/>
      <c r="Y114" s="48" t="str">
        <f>B114</f>
        <v>c. If yes, are there exemptions for people who cannot afford to pay?</v>
      </c>
      <c r="Z114" s="52"/>
      <c r="AA114"/>
    </row>
    <row r="115" spans="1:27" s="244" customFormat="1">
      <c r="A115" s="291"/>
      <c r="B115" s="318"/>
      <c r="C115" s="319" t="s">
        <v>1597</v>
      </c>
      <c r="D115" s="1165"/>
      <c r="E115" s="1166"/>
      <c r="F115" s="1166"/>
      <c r="G115" s="1166"/>
      <c r="H115" s="1167"/>
      <c r="I115" s="12"/>
      <c r="J115" s="30"/>
      <c r="K115" s="7" t="str">
        <f>C115</f>
        <v>i. If yes, describe the exemptions.</v>
      </c>
      <c r="L115" s="21"/>
      <c r="M115" s="21"/>
      <c r="N115" s="23"/>
      <c r="O115" s="24">
        <f>D115</f>
        <v>0</v>
      </c>
      <c r="P115" s="21"/>
      <c r="Q115" s="21"/>
      <c r="R115" s="21"/>
      <c r="S115" s="21"/>
      <c r="T115" s="16"/>
      <c r="U115" s="16"/>
      <c r="V115" s="16"/>
      <c r="W115" s="44"/>
      <c r="X115" s="44"/>
      <c r="Y115" s="45"/>
      <c r="Z115" s="52"/>
      <c r="AA115"/>
    </row>
    <row r="116" spans="1:27" s="265" customFormat="1" ht="30">
      <c r="A116" s="1179" t="s">
        <v>1598</v>
      </c>
      <c r="B116" s="1163"/>
      <c r="C116" s="1163"/>
      <c r="D116" s="1163"/>
      <c r="E116" s="1163"/>
      <c r="F116" s="1163"/>
      <c r="G116" s="1163"/>
      <c r="H116" s="1197"/>
      <c r="I116" s="33"/>
      <c r="J116" s="20"/>
      <c r="K116" s="7"/>
      <c r="L116" s="7"/>
      <c r="M116" s="21"/>
      <c r="N116" s="21"/>
      <c r="O116" s="7"/>
      <c r="P116" s="21"/>
      <c r="Q116" s="1"/>
      <c r="R116" s="21"/>
      <c r="S116" s="22"/>
      <c r="T116" s="2"/>
      <c r="U116" s="2"/>
      <c r="V116" s="2"/>
      <c r="W116" s="40"/>
      <c r="X116" s="49" t="str">
        <f>A116</f>
        <v>D9. Are the following contraceptives included in the country's National Essential Medicine List (NEML) or other equivalent priority list? (for example, the National Medical Device List)</v>
      </c>
      <c r="Y116" s="1"/>
      <c r="Z116" s="56"/>
      <c r="AA116"/>
    </row>
    <row r="117" spans="1:27" s="265" customFormat="1" ht="15.75" customHeight="1">
      <c r="A117" s="356"/>
      <c r="B117" s="1163" t="s">
        <v>1599</v>
      </c>
      <c r="C117" s="1163"/>
      <c r="D117" s="1163"/>
      <c r="E117" s="1163"/>
      <c r="F117" s="1164"/>
      <c r="G117" s="1223"/>
      <c r="H117" s="1225"/>
      <c r="I117" s="33"/>
      <c r="J117" s="30">
        <f t="shared" ref="J117:J128" si="5">G117</f>
        <v>0</v>
      </c>
      <c r="K117" s="7"/>
      <c r="L117" s="7"/>
      <c r="M117" s="21"/>
      <c r="N117" s="21"/>
      <c r="O117" s="7"/>
      <c r="P117" s="21"/>
      <c r="Q117" s="1"/>
      <c r="R117" s="21"/>
      <c r="S117" s="22"/>
      <c r="T117" s="2"/>
      <c r="U117" s="2"/>
      <c r="V117" s="2"/>
      <c r="W117" s="40"/>
      <c r="X117" s="40"/>
      <c r="Y117" s="48" t="str">
        <f t="shared" ref="Y117:Y126" si="6">B117</f>
        <v>a. Combined oral contraceptives</v>
      </c>
      <c r="Z117" s="56"/>
      <c r="AA117"/>
    </row>
    <row r="118" spans="1:27" s="265" customFormat="1" ht="15.75" customHeight="1">
      <c r="A118" s="356"/>
      <c r="B118" s="1163" t="s">
        <v>1600</v>
      </c>
      <c r="C118" s="1163"/>
      <c r="D118" s="1163"/>
      <c r="E118" s="1163"/>
      <c r="F118" s="1164"/>
      <c r="G118" s="1223"/>
      <c r="H118" s="1225"/>
      <c r="I118" s="33"/>
      <c r="J118" s="30">
        <f t="shared" si="5"/>
        <v>0</v>
      </c>
      <c r="K118" s="7"/>
      <c r="L118" s="7"/>
      <c r="M118" s="21"/>
      <c r="N118" s="21"/>
      <c r="O118" s="7"/>
      <c r="P118" s="21"/>
      <c r="Q118" s="1"/>
      <c r="R118" s="21"/>
      <c r="S118" s="22"/>
      <c r="T118" s="2"/>
      <c r="U118" s="2"/>
      <c r="V118" s="2"/>
      <c r="W118" s="40"/>
      <c r="X118" s="40"/>
      <c r="Y118" s="48" t="str">
        <f t="shared" si="6"/>
        <v>b. Progestin-only pills</v>
      </c>
      <c r="Z118" s="56"/>
      <c r="AA118"/>
    </row>
    <row r="119" spans="1:27" s="265" customFormat="1" ht="15.75" customHeight="1">
      <c r="A119" s="356"/>
      <c r="B119" s="1163" t="s">
        <v>1601</v>
      </c>
      <c r="C119" s="1163"/>
      <c r="D119" s="1163"/>
      <c r="E119" s="1163"/>
      <c r="F119" s="1164"/>
      <c r="G119" s="1223"/>
      <c r="H119" s="1225"/>
      <c r="I119" s="33"/>
      <c r="J119" s="30">
        <f t="shared" si="5"/>
        <v>0</v>
      </c>
      <c r="K119" s="7"/>
      <c r="L119" s="7"/>
      <c r="M119" s="21"/>
      <c r="N119" s="21"/>
      <c r="O119" s="7"/>
      <c r="P119" s="21"/>
      <c r="Q119" s="1"/>
      <c r="R119" s="21"/>
      <c r="S119" s="22"/>
      <c r="T119" s="2"/>
      <c r="U119" s="2"/>
      <c r="V119" s="2"/>
      <c r="W119" s="40"/>
      <c r="X119" s="40"/>
      <c r="Y119" s="48" t="str">
        <f t="shared" si="6"/>
        <v>c. Injectables</v>
      </c>
      <c r="Z119" s="56"/>
      <c r="AA119"/>
    </row>
    <row r="120" spans="1:27" s="265" customFormat="1" ht="15.75" customHeight="1">
      <c r="A120" s="356"/>
      <c r="B120" s="1163" t="s">
        <v>1602</v>
      </c>
      <c r="C120" s="1163"/>
      <c r="D120" s="1163"/>
      <c r="E120" s="1163"/>
      <c r="F120" s="1164"/>
      <c r="G120" s="1223"/>
      <c r="H120" s="1225"/>
      <c r="I120" s="33"/>
      <c r="J120" s="30">
        <f t="shared" si="5"/>
        <v>0</v>
      </c>
      <c r="K120" s="7"/>
      <c r="L120" s="7"/>
      <c r="M120" s="21"/>
      <c r="N120" s="21"/>
      <c r="O120" s="7"/>
      <c r="P120" s="21"/>
      <c r="Q120" s="1"/>
      <c r="R120" s="21"/>
      <c r="S120" s="22"/>
      <c r="T120" s="2"/>
      <c r="U120" s="2"/>
      <c r="V120" s="2"/>
      <c r="W120" s="40"/>
      <c r="X120" s="40"/>
      <c r="Y120" s="48" t="str">
        <f t="shared" si="6"/>
        <v>d. Implants</v>
      </c>
      <c r="Z120" s="56"/>
      <c r="AA120"/>
    </row>
    <row r="121" spans="1:27" s="265" customFormat="1" ht="15.75" customHeight="1">
      <c r="A121" s="356"/>
      <c r="B121" s="1163" t="s">
        <v>1603</v>
      </c>
      <c r="C121" s="1163"/>
      <c r="D121" s="1163"/>
      <c r="E121" s="1163"/>
      <c r="F121" s="1164"/>
      <c r="G121" s="1223"/>
      <c r="H121" s="1225"/>
      <c r="I121" s="33"/>
      <c r="J121" s="30">
        <f t="shared" si="5"/>
        <v>0</v>
      </c>
      <c r="K121" s="7"/>
      <c r="L121" s="7"/>
      <c r="M121" s="21"/>
      <c r="N121" s="21"/>
      <c r="O121" s="7"/>
      <c r="P121" s="21"/>
      <c r="Q121" s="1"/>
      <c r="R121" s="21"/>
      <c r="S121" s="22"/>
      <c r="T121" s="2"/>
      <c r="U121" s="2"/>
      <c r="V121" s="2"/>
      <c r="W121" s="40"/>
      <c r="X121" s="40"/>
      <c r="Y121" s="48" t="str">
        <f t="shared" si="6"/>
        <v>e. Intrauterine devices (IUDs)</v>
      </c>
      <c r="Z121" s="56"/>
      <c r="AA121"/>
    </row>
    <row r="122" spans="1:27" s="265" customFormat="1" ht="15.75" customHeight="1">
      <c r="A122" s="356"/>
      <c r="B122" s="1163" t="s">
        <v>1546</v>
      </c>
      <c r="C122" s="1163"/>
      <c r="D122" s="1163"/>
      <c r="E122" s="1163"/>
      <c r="F122" s="1164"/>
      <c r="G122" s="1223"/>
      <c r="H122" s="1225"/>
      <c r="I122" s="33"/>
      <c r="J122" s="30">
        <f t="shared" si="5"/>
        <v>0</v>
      </c>
      <c r="K122" s="7"/>
      <c r="L122" s="7"/>
      <c r="M122" s="21"/>
      <c r="N122" s="21"/>
      <c r="O122" s="7"/>
      <c r="P122" s="21"/>
      <c r="Q122" s="1"/>
      <c r="R122" s="21"/>
      <c r="S122" s="22"/>
      <c r="T122" s="2"/>
      <c r="U122" s="2"/>
      <c r="V122" s="2"/>
      <c r="W122" s="40"/>
      <c r="X122" s="40"/>
      <c r="Y122" s="48" t="str">
        <f t="shared" si="6"/>
        <v>f. Male condoms</v>
      </c>
      <c r="Z122" s="56"/>
      <c r="AA122"/>
    </row>
    <row r="123" spans="1:27" s="265" customFormat="1" ht="15.75" customHeight="1">
      <c r="A123" s="356"/>
      <c r="B123" s="1163" t="s">
        <v>1547</v>
      </c>
      <c r="C123" s="1163"/>
      <c r="D123" s="1163"/>
      <c r="E123" s="1163"/>
      <c r="F123" s="1164"/>
      <c r="G123" s="1223"/>
      <c r="H123" s="1225"/>
      <c r="I123" s="33"/>
      <c r="J123" s="30">
        <f t="shared" si="5"/>
        <v>0</v>
      </c>
      <c r="K123" s="7"/>
      <c r="L123" s="7"/>
      <c r="M123" s="21"/>
      <c r="N123" s="21"/>
      <c r="O123" s="7"/>
      <c r="P123" s="21"/>
      <c r="Q123" s="1"/>
      <c r="R123" s="21"/>
      <c r="S123" s="22"/>
      <c r="T123" s="2"/>
      <c r="U123" s="2"/>
      <c r="V123" s="2"/>
      <c r="W123" s="40"/>
      <c r="X123" s="40"/>
      <c r="Y123" s="48" t="str">
        <f t="shared" si="6"/>
        <v>g. Female condoms</v>
      </c>
      <c r="Z123" s="56"/>
      <c r="AA123"/>
    </row>
    <row r="124" spans="1:27" s="265" customFormat="1" ht="15.75" customHeight="1">
      <c r="A124" s="356"/>
      <c r="B124" s="1163" t="s">
        <v>1604</v>
      </c>
      <c r="C124" s="1163"/>
      <c r="D124" s="1163"/>
      <c r="E124" s="1163"/>
      <c r="F124" s="1164"/>
      <c r="G124" s="1223"/>
      <c r="H124" s="1225"/>
      <c r="I124" s="33"/>
      <c r="J124" s="30">
        <f t="shared" si="5"/>
        <v>0</v>
      </c>
      <c r="K124" s="7"/>
      <c r="L124" s="7"/>
      <c r="M124" s="21"/>
      <c r="N124" s="21"/>
      <c r="O124" s="7"/>
      <c r="P124" s="21"/>
      <c r="Q124" s="1"/>
      <c r="R124" s="21"/>
      <c r="S124" s="22"/>
      <c r="T124" s="2"/>
      <c r="U124" s="2"/>
      <c r="V124" s="2"/>
      <c r="W124" s="40"/>
      <c r="X124" s="40"/>
      <c r="Y124" s="48" t="str">
        <f t="shared" si="6"/>
        <v>h. Emergency contraceptive pills</v>
      </c>
      <c r="Z124" s="56"/>
      <c r="AA124"/>
    </row>
    <row r="125" spans="1:27" s="265" customFormat="1" ht="15.75" customHeight="1">
      <c r="A125" s="356"/>
      <c r="B125" s="1163" t="s">
        <v>1605</v>
      </c>
      <c r="C125" s="1163"/>
      <c r="D125" s="1163"/>
      <c r="E125" s="1163"/>
      <c r="F125" s="1164"/>
      <c r="G125" s="1223"/>
      <c r="H125" s="1225"/>
      <c r="I125" s="33"/>
      <c r="J125" s="30">
        <f>G125</f>
        <v>0</v>
      </c>
      <c r="K125" s="7"/>
      <c r="L125" s="7"/>
      <c r="M125" s="21"/>
      <c r="N125" s="21"/>
      <c r="O125" s="7"/>
      <c r="P125" s="21"/>
      <c r="Q125" s="1"/>
      <c r="R125" s="21"/>
      <c r="S125" s="22"/>
      <c r="T125" s="2"/>
      <c r="U125" s="2"/>
      <c r="V125" s="2"/>
      <c r="W125" s="40"/>
      <c r="X125" s="40"/>
      <c r="Y125" s="48" t="str">
        <f>B125</f>
        <v>i. CycleBeads</v>
      </c>
      <c r="Z125" s="56"/>
      <c r="AA125"/>
    </row>
    <row r="126" spans="1:27" s="265" customFormat="1" ht="15.75" customHeight="1">
      <c r="A126" s="356"/>
      <c r="B126" s="1163" t="s">
        <v>1606</v>
      </c>
      <c r="C126" s="1163"/>
      <c r="D126" s="1163"/>
      <c r="E126" s="1163"/>
      <c r="F126" s="1164"/>
      <c r="G126" s="1223"/>
      <c r="H126" s="1225"/>
      <c r="I126" s="33"/>
      <c r="J126" s="30">
        <f t="shared" si="5"/>
        <v>0</v>
      </c>
      <c r="K126" s="7"/>
      <c r="L126" s="7"/>
      <c r="M126" s="21"/>
      <c r="N126" s="21"/>
      <c r="O126" s="7"/>
      <c r="P126" s="21"/>
      <c r="Q126" s="1"/>
      <c r="R126" s="21"/>
      <c r="S126" s="22"/>
      <c r="T126" s="2"/>
      <c r="U126" s="2"/>
      <c r="V126" s="2"/>
      <c r="W126" s="40"/>
      <c r="X126" s="40"/>
      <c r="Y126" s="48" t="str">
        <f t="shared" si="6"/>
        <v>j. Any other contraceptive(s)?</v>
      </c>
      <c r="Z126" s="56"/>
      <c r="AA126"/>
    </row>
    <row r="127" spans="1:27" s="265" customFormat="1" ht="15.75">
      <c r="A127" s="356"/>
      <c r="B127" s="984"/>
      <c r="C127" s="1163" t="s">
        <v>1607</v>
      </c>
      <c r="D127" s="1163"/>
      <c r="E127" s="1164"/>
      <c r="F127" s="1285"/>
      <c r="G127" s="1286"/>
      <c r="H127" s="128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15.75">
      <c r="A128" s="1288" t="s">
        <v>1608</v>
      </c>
      <c r="B128" s="1289"/>
      <c r="C128" s="1289"/>
      <c r="D128" s="1290"/>
      <c r="E128" s="1291"/>
      <c r="F128" s="1292"/>
      <c r="G128" s="1293"/>
      <c r="H128" s="1294"/>
      <c r="I128" s="33"/>
      <c r="J128" s="30">
        <f t="shared" si="5"/>
        <v>0</v>
      </c>
      <c r="K128" s="7"/>
      <c r="L128" s="7"/>
      <c r="M128" s="21"/>
      <c r="N128" s="21"/>
      <c r="O128" s="7"/>
      <c r="P128" s="21"/>
      <c r="Q128" s="1"/>
      <c r="R128" s="7">
        <f>B128</f>
        <v>0</v>
      </c>
      <c r="S128" s="22"/>
      <c r="T128" s="2"/>
      <c r="U128" s="2"/>
      <c r="V128" s="2"/>
      <c r="W128" s="40"/>
      <c r="X128" s="40"/>
      <c r="Y128" s="1"/>
      <c r="Z128" s="56"/>
      <c r="AA128"/>
    </row>
    <row r="129" spans="1:27" s="265" customFormat="1" ht="22.5" customHeight="1">
      <c r="A129" s="1179" t="s">
        <v>1609</v>
      </c>
      <c r="B129" s="1163"/>
      <c r="C129" s="1164"/>
      <c r="D129" s="1170"/>
      <c r="E129" s="1171"/>
      <c r="F129" s="1171"/>
      <c r="G129" s="1171"/>
      <c r="H129" s="1172"/>
      <c r="I129" s="33"/>
      <c r="J129" s="20"/>
      <c r="K129" s="7" t="str">
        <f>A129</f>
        <v xml:space="preserve">D11. Name of the list(s)
</v>
      </c>
      <c r="L129" s="7"/>
      <c r="M129" s="21"/>
      <c r="N129" s="21"/>
      <c r="O129" s="7">
        <f>D129</f>
        <v>0</v>
      </c>
      <c r="P129" s="21"/>
      <c r="Q129" s="1"/>
      <c r="R129" s="21"/>
      <c r="S129" s="22"/>
      <c r="T129" s="2"/>
      <c r="U129" s="2"/>
      <c r="V129" s="2"/>
      <c r="W129" s="40"/>
      <c r="X129" s="40"/>
      <c r="Y129" s="1"/>
      <c r="Z129" s="56"/>
      <c r="AA129"/>
    </row>
    <row r="130" spans="1:27" s="265" customFormat="1" ht="34.5" customHeight="1" thickBot="1">
      <c r="A130" s="1179" t="s">
        <v>1610</v>
      </c>
      <c r="B130" s="1163"/>
      <c r="C130" s="1164"/>
      <c r="D130" s="1170"/>
      <c r="E130" s="1171"/>
      <c r="F130" s="1171"/>
      <c r="G130" s="1171"/>
      <c r="H130" s="1172"/>
      <c r="I130" s="33"/>
      <c r="J130" s="20"/>
      <c r="K130" s="7" t="str">
        <f>A130</f>
        <v xml:space="preserve">D12. Notes about the list(s)
</v>
      </c>
      <c r="L130" s="7"/>
      <c r="M130" s="21"/>
      <c r="N130" s="21"/>
      <c r="O130" s="7">
        <f>D130</f>
        <v>0</v>
      </c>
      <c r="P130" s="21"/>
      <c r="Q130" s="1"/>
      <c r="R130" s="21"/>
      <c r="S130" s="22"/>
      <c r="T130" s="2"/>
      <c r="U130" s="2"/>
      <c r="V130" s="2"/>
      <c r="W130" s="40"/>
      <c r="X130" s="40"/>
      <c r="Y130" s="1"/>
      <c r="Z130" s="56"/>
      <c r="AA130"/>
    </row>
    <row r="131" spans="1:27" s="244" customFormat="1" ht="21.75" hidden="1" customHeight="1">
      <c r="A131" s="1179" t="s">
        <v>1611</v>
      </c>
      <c r="B131" s="1163"/>
      <c r="C131" s="1163"/>
      <c r="D131" s="1163"/>
      <c r="E131" s="1163"/>
      <c r="F131" s="1163"/>
      <c r="G131" s="1163"/>
      <c r="H131" s="1197"/>
      <c r="I131" s="4"/>
      <c r="J131" s="30"/>
      <c r="K131" s="7"/>
      <c r="L131" s="21"/>
      <c r="M131" s="21"/>
      <c r="N131" s="21"/>
      <c r="O131" s="7"/>
      <c r="P131" s="21"/>
      <c r="Q131" s="21"/>
      <c r="R131" s="21"/>
      <c r="S131" s="21"/>
      <c r="T131" s="16"/>
      <c r="U131" s="16"/>
      <c r="V131" s="16"/>
      <c r="W131" s="44"/>
      <c r="X131" s="49" t="str">
        <f>A131</f>
        <v xml:space="preserve">D12.  Information on country's Poverty Reduction Strategy Paper (PRSP)
</v>
      </c>
      <c r="Y131" s="45"/>
      <c r="Z131" s="52"/>
      <c r="AA131"/>
    </row>
    <row r="132" spans="1:27" s="265" customFormat="1" ht="30.75" hidden="1" customHeight="1">
      <c r="A132" s="357"/>
      <c r="B132" s="1295" t="s">
        <v>1612</v>
      </c>
      <c r="C132" s="1863"/>
      <c r="D132" s="1863"/>
      <c r="E132" s="1864"/>
      <c r="F132" s="1296"/>
      <c r="G132" s="1297"/>
      <c r="H132" s="1298"/>
      <c r="I132" s="33"/>
      <c r="J132" s="30">
        <f>G132</f>
        <v>0</v>
      </c>
      <c r="K132" s="7"/>
      <c r="L132" s="7"/>
      <c r="M132" s="21"/>
      <c r="N132" s="21"/>
      <c r="O132" s="7"/>
      <c r="P132" s="21"/>
      <c r="Q132" s="1"/>
      <c r="R132" s="7" t="str">
        <f>B132</f>
        <v>a. What year is the Poverty Reduction Strategy Paper from? (most recent actual PRSP on IMF's site [not progress or summary report])</v>
      </c>
      <c r="S132" s="22"/>
      <c r="T132" s="2"/>
      <c r="U132" s="2"/>
      <c r="V132" s="2"/>
      <c r="W132" s="40"/>
      <c r="X132" s="40"/>
      <c r="Y132" s="1"/>
      <c r="Z132" s="56"/>
      <c r="AA132"/>
    </row>
    <row r="133" spans="1:27" s="265" customFormat="1" ht="15.75" hidden="1" customHeight="1">
      <c r="A133" s="356"/>
      <c r="B133" s="1163" t="s">
        <v>1613</v>
      </c>
      <c r="C133" s="1163"/>
      <c r="D133" s="1163"/>
      <c r="E133" s="1163"/>
      <c r="F133" s="1164"/>
      <c r="G133" s="1223"/>
      <c r="H133" s="1225"/>
      <c r="I133" s="33"/>
      <c r="J133" s="30">
        <f>G133</f>
        <v>0</v>
      </c>
      <c r="K133" s="7"/>
      <c r="L133" s="7"/>
      <c r="M133" s="21"/>
      <c r="N133" s="21"/>
      <c r="O133" s="7"/>
      <c r="P133" s="21"/>
      <c r="Q133" s="1"/>
      <c r="R133" s="21"/>
      <c r="S133" s="22"/>
      <c r="T133" s="2"/>
      <c r="U133" s="2"/>
      <c r="V133" s="2"/>
      <c r="W133" s="40"/>
      <c r="X133" s="40"/>
      <c r="Y133" s="48" t="str">
        <f>B133</f>
        <v>b. Is family planning or reproductive health a priority in the PRSP?</v>
      </c>
      <c r="Z133" s="56"/>
      <c r="AA133"/>
    </row>
    <row r="134" spans="1:27" s="265" customFormat="1" ht="15.75" hidden="1" customHeight="1">
      <c r="A134" s="356"/>
      <c r="B134" s="1163" t="s">
        <v>1614</v>
      </c>
      <c r="C134" s="1163"/>
      <c r="D134" s="1163"/>
      <c r="E134" s="1163"/>
      <c r="F134" s="1164"/>
      <c r="G134" s="1223"/>
      <c r="H134" s="1225"/>
      <c r="I134" s="33"/>
      <c r="J134" s="30">
        <f>G134</f>
        <v>0</v>
      </c>
      <c r="K134" s="7"/>
      <c r="L134" s="7"/>
      <c r="M134" s="21"/>
      <c r="N134" s="21"/>
      <c r="O134" s="7"/>
      <c r="P134" s="21"/>
      <c r="Q134" s="1"/>
      <c r="R134" s="21"/>
      <c r="S134" s="22"/>
      <c r="T134" s="2"/>
      <c r="U134" s="2"/>
      <c r="V134" s="2"/>
      <c r="W134" s="40"/>
      <c r="X134" s="40"/>
      <c r="Y134" s="48" t="str">
        <f>B134</f>
        <v>c. Is contraceptive security included in the PRSP?</v>
      </c>
      <c r="Z134" s="56"/>
      <c r="AA134"/>
    </row>
    <row r="135" spans="1:27" s="265" customFormat="1" ht="15.75" hidden="1" customHeight="1">
      <c r="A135" s="356"/>
      <c r="B135" s="1163" t="s">
        <v>1615</v>
      </c>
      <c r="C135" s="1163"/>
      <c r="D135" s="1163"/>
      <c r="E135" s="1163"/>
      <c r="F135" s="1164"/>
      <c r="G135" s="1223"/>
      <c r="H135" s="1225"/>
      <c r="I135" s="33"/>
      <c r="J135" s="30">
        <f>G135</f>
        <v>0</v>
      </c>
      <c r="K135" s="7"/>
      <c r="L135" s="7"/>
      <c r="M135" s="21"/>
      <c r="N135" s="21"/>
      <c r="O135" s="7"/>
      <c r="P135" s="21"/>
      <c r="Q135" s="1"/>
      <c r="R135" s="21"/>
      <c r="S135" s="22"/>
      <c r="T135" s="2"/>
      <c r="U135" s="2"/>
      <c r="V135" s="2"/>
      <c r="W135" s="40"/>
      <c r="X135" s="40"/>
      <c r="Y135" s="48" t="str">
        <f>B135</f>
        <v>d. Is contraceptive prevalence rate (CPR) included as an indicator in the PRSP?</v>
      </c>
      <c r="Z135" s="56"/>
      <c r="AA135"/>
    </row>
    <row r="136" spans="1:27" s="265" customFormat="1" ht="15.75" hidden="1" customHeight="1">
      <c r="A136" s="356"/>
      <c r="B136" s="1163" t="s">
        <v>1616</v>
      </c>
      <c r="C136" s="1163"/>
      <c r="D136" s="1163"/>
      <c r="E136" s="1163"/>
      <c r="F136" s="1164"/>
      <c r="G136" s="1223"/>
      <c r="H136" s="1225"/>
      <c r="I136" s="33"/>
      <c r="J136" s="30">
        <f>G136</f>
        <v>0</v>
      </c>
      <c r="K136" s="7"/>
      <c r="L136" s="7"/>
      <c r="M136" s="21"/>
      <c r="N136" s="21"/>
      <c r="O136" s="7"/>
      <c r="P136" s="21"/>
      <c r="Q136" s="1"/>
      <c r="R136" s="21"/>
      <c r="S136" s="22"/>
      <c r="T136" s="2"/>
      <c r="U136" s="2"/>
      <c r="V136" s="2"/>
      <c r="W136" s="40"/>
      <c r="X136" s="40"/>
      <c r="Y136" s="48" t="str">
        <f>B136</f>
        <v>e. Are contraceptive supply indicators included in the PRSP?</v>
      </c>
      <c r="Z136" s="56"/>
      <c r="AA136"/>
    </row>
    <row r="137" spans="1:27" s="265" customFormat="1" ht="15.75" hidden="1" customHeight="1" thickBot="1">
      <c r="A137" s="291" t="s">
        <v>1617</v>
      </c>
      <c r="B137" s="1163" t="s">
        <v>1618</v>
      </c>
      <c r="C137" s="1164"/>
      <c r="D137" s="1236"/>
      <c r="E137" s="1237"/>
      <c r="F137" s="1237"/>
      <c r="G137" s="1237"/>
      <c r="H137" s="1238"/>
      <c r="I137" s="33"/>
      <c r="J137" s="20"/>
      <c r="K137" s="7" t="str">
        <f>B137</f>
        <v>f. Notes about the Poverty Reduction Strategy Paper</v>
      </c>
      <c r="L137" s="7"/>
      <c r="M137" s="21"/>
      <c r="N137" s="21"/>
      <c r="O137" s="7">
        <f>D137</f>
        <v>0</v>
      </c>
      <c r="P137" s="21"/>
      <c r="Q137" s="1"/>
      <c r="R137" s="21"/>
      <c r="S137" s="22"/>
      <c r="T137" s="2"/>
      <c r="U137" s="2"/>
      <c r="V137" s="2"/>
      <c r="W137" s="40"/>
      <c r="X137" s="40"/>
      <c r="Y137" s="1"/>
      <c r="Z137" s="56"/>
      <c r="AA137"/>
    </row>
    <row r="138" spans="1:27" s="244" customFormat="1" ht="16.5" customHeight="1" thickBot="1">
      <c r="A138" s="1299" t="s">
        <v>255</v>
      </c>
      <c r="B138" s="1300"/>
      <c r="C138" s="1300"/>
      <c r="D138" s="1300"/>
      <c r="E138" s="1300"/>
      <c r="F138" s="1300"/>
      <c r="G138" s="1300"/>
      <c r="H138" s="358"/>
      <c r="I138" s="8"/>
      <c r="J138" s="30"/>
      <c r="K138" s="7"/>
      <c r="L138" s="21"/>
      <c r="M138" s="21"/>
      <c r="N138" s="21"/>
      <c r="O138" s="7"/>
      <c r="P138" s="21"/>
      <c r="Q138" s="21"/>
      <c r="R138" s="21"/>
      <c r="S138" s="21"/>
      <c r="T138" s="16"/>
      <c r="U138" s="16"/>
      <c r="V138" s="16"/>
      <c r="W138" s="44"/>
      <c r="X138" s="44"/>
      <c r="Y138" s="45"/>
      <c r="Z138" s="52"/>
      <c r="AA138"/>
    </row>
    <row r="139" spans="1:27" s="244" customFormat="1" ht="30" hidden="1" customHeight="1">
      <c r="A139" s="1160" t="s">
        <v>1619</v>
      </c>
      <c r="B139" s="1161"/>
      <c r="C139" s="1161"/>
      <c r="D139" s="1161"/>
      <c r="E139" s="1161"/>
      <c r="F139" s="1162"/>
      <c r="G139" s="1301"/>
      <c r="H139" s="1302"/>
      <c r="I139" s="6"/>
      <c r="J139" s="30">
        <f>G139</f>
        <v>0</v>
      </c>
      <c r="K139" s="7"/>
      <c r="L139" s="21"/>
      <c r="M139" s="21"/>
      <c r="N139" s="21"/>
      <c r="O139" s="7"/>
      <c r="P139" s="21"/>
      <c r="Q139" s="21"/>
      <c r="R139" s="21"/>
      <c r="S139" s="21"/>
      <c r="T139" s="16"/>
      <c r="U139" s="16"/>
      <c r="V139" s="16"/>
      <c r="W139" s="44"/>
      <c r="X139" s="44"/>
      <c r="Y139" s="48" t="str">
        <f>A139</f>
        <v>E1. Have stockouts occurred for any contraceptive at the central* level in the last 12 months?  
*(The central level refers to the central level warehouse for the public sector.)</v>
      </c>
      <c r="Z139" s="52"/>
      <c r="AA139"/>
    </row>
    <row r="140" spans="1:27" s="244" customFormat="1" ht="60">
      <c r="A140" s="1179" t="s">
        <v>1620</v>
      </c>
      <c r="B140" s="1163"/>
      <c r="C140" s="1163"/>
      <c r="D140" s="1163"/>
      <c r="E140" s="1163"/>
      <c r="F140" s="1163"/>
      <c r="G140" s="1163"/>
      <c r="H140" s="1197"/>
      <c r="I140" s="17"/>
      <c r="J140" s="30"/>
      <c r="K140" s="7"/>
      <c r="L140" s="21"/>
      <c r="M140" s="21"/>
      <c r="N140" s="21"/>
      <c r="O140" s="7"/>
      <c r="P140" s="21"/>
      <c r="Q140" s="21"/>
      <c r="R140" s="21"/>
      <c r="S140" s="21"/>
      <c r="T140" s="16"/>
      <c r="U140" s="16"/>
      <c r="V140" s="16"/>
      <c r="W140" s="44"/>
      <c r="X140" s="49" t="str">
        <f>A140</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40" s="45"/>
      <c r="Z140" s="52"/>
      <c r="AA140"/>
    </row>
    <row r="141" spans="1:27" s="244" customFormat="1" ht="15" customHeight="1">
      <c r="A141" s="986"/>
      <c r="B141" s="1163" t="s">
        <v>1599</v>
      </c>
      <c r="C141" s="1163"/>
      <c r="D141" s="1163"/>
      <c r="E141" s="1163"/>
      <c r="F141" s="1164"/>
      <c r="G141" s="1223"/>
      <c r="H141" s="1225"/>
      <c r="I141" s="6"/>
      <c r="J141" s="30">
        <f t="shared" ref="J141:J149" si="7">G141</f>
        <v>0</v>
      </c>
      <c r="K141" s="7"/>
      <c r="L141" s="21"/>
      <c r="M141" s="21"/>
      <c r="N141" s="21"/>
      <c r="O141" s="7"/>
      <c r="P141" s="21"/>
      <c r="Q141" s="21"/>
      <c r="R141" s="21"/>
      <c r="S141" s="21"/>
      <c r="T141" s="16"/>
      <c r="U141" s="16"/>
      <c r="V141" s="16"/>
      <c r="W141" s="44"/>
      <c r="X141" s="44"/>
      <c r="Y141" s="48" t="str">
        <f t="shared" ref="Y141:Y149" si="8">B141</f>
        <v>a. Combined oral contraceptives</v>
      </c>
      <c r="Z141" s="52"/>
      <c r="AA141"/>
    </row>
    <row r="142" spans="1:27" s="244" customFormat="1" ht="15" customHeight="1">
      <c r="A142" s="992"/>
      <c r="B142" s="1163" t="s">
        <v>1600</v>
      </c>
      <c r="C142" s="1163"/>
      <c r="D142" s="1163"/>
      <c r="E142" s="1163"/>
      <c r="F142" s="1164"/>
      <c r="G142" s="1223"/>
      <c r="H142" s="1225"/>
      <c r="I142" s="6"/>
      <c r="J142" s="30">
        <f t="shared" si="7"/>
        <v>0</v>
      </c>
      <c r="K142" s="7"/>
      <c r="L142" s="21"/>
      <c r="M142" s="21"/>
      <c r="N142" s="21"/>
      <c r="O142" s="21"/>
      <c r="P142" s="21"/>
      <c r="Q142" s="21"/>
      <c r="R142" s="21"/>
      <c r="S142" s="21"/>
      <c r="T142" s="16"/>
      <c r="U142" s="16"/>
      <c r="V142" s="16"/>
      <c r="W142" s="44"/>
      <c r="X142" s="44"/>
      <c r="Y142" s="48" t="str">
        <f t="shared" si="8"/>
        <v>b. Progestin-only pills</v>
      </c>
      <c r="Z142" s="52"/>
      <c r="AA142"/>
    </row>
    <row r="143" spans="1:27" s="244" customFormat="1" ht="15" customHeight="1">
      <c r="A143" s="986"/>
      <c r="B143" s="1163" t="s">
        <v>1601</v>
      </c>
      <c r="C143" s="1163"/>
      <c r="D143" s="1163"/>
      <c r="E143" s="1163"/>
      <c r="F143" s="1164"/>
      <c r="G143" s="1223"/>
      <c r="H143" s="1225"/>
      <c r="I143" s="6"/>
      <c r="J143" s="30">
        <f t="shared" si="7"/>
        <v>0</v>
      </c>
      <c r="K143" s="7"/>
      <c r="L143" s="21"/>
      <c r="M143" s="21"/>
      <c r="N143" s="21"/>
      <c r="O143" s="21"/>
      <c r="P143" s="21"/>
      <c r="Q143" s="21"/>
      <c r="R143" s="21"/>
      <c r="S143" s="21"/>
      <c r="T143" s="16"/>
      <c r="U143" s="16"/>
      <c r="V143" s="16"/>
      <c r="W143" s="44"/>
      <c r="X143" s="44"/>
      <c r="Y143" s="48" t="str">
        <f t="shared" si="8"/>
        <v>c. Injectables</v>
      </c>
      <c r="Z143" s="52"/>
      <c r="AA143"/>
    </row>
    <row r="144" spans="1:27" s="244" customFormat="1" ht="15" customHeight="1">
      <c r="A144" s="986"/>
      <c r="B144" s="1163" t="s">
        <v>1602</v>
      </c>
      <c r="C144" s="1163"/>
      <c r="D144" s="1163"/>
      <c r="E144" s="1163"/>
      <c r="F144" s="1164"/>
      <c r="G144" s="1223"/>
      <c r="H144" s="1225"/>
      <c r="I144" s="6"/>
      <c r="J144" s="30">
        <f t="shared" si="7"/>
        <v>0</v>
      </c>
      <c r="K144" s="7"/>
      <c r="L144" s="21"/>
      <c r="M144" s="21"/>
      <c r="N144" s="21"/>
      <c r="O144" s="21"/>
      <c r="P144" s="21"/>
      <c r="Q144" s="21"/>
      <c r="R144" s="21"/>
      <c r="S144" s="21"/>
      <c r="T144" s="16"/>
      <c r="U144" s="16"/>
      <c r="V144" s="16"/>
      <c r="W144" s="44"/>
      <c r="X144" s="44"/>
      <c r="Y144" s="48" t="str">
        <f t="shared" si="8"/>
        <v>d. Implants</v>
      </c>
      <c r="Z144" s="52"/>
      <c r="AA144"/>
    </row>
    <row r="145" spans="1:27" s="244" customFormat="1" ht="15" customHeight="1">
      <c r="A145" s="986"/>
      <c r="B145" s="1163" t="s">
        <v>1603</v>
      </c>
      <c r="C145" s="1163"/>
      <c r="D145" s="1163"/>
      <c r="E145" s="1163"/>
      <c r="F145" s="1164"/>
      <c r="G145" s="1223"/>
      <c r="H145" s="1225"/>
      <c r="I145" s="6"/>
      <c r="J145" s="30">
        <f t="shared" si="7"/>
        <v>0</v>
      </c>
      <c r="K145" s="7"/>
      <c r="L145" s="21"/>
      <c r="M145" s="21"/>
      <c r="N145" s="21"/>
      <c r="O145" s="21"/>
      <c r="P145" s="21"/>
      <c r="Q145" s="21"/>
      <c r="R145" s="21"/>
      <c r="S145" s="21"/>
      <c r="T145" s="16"/>
      <c r="U145" s="16"/>
      <c r="V145" s="16"/>
      <c r="W145" s="44"/>
      <c r="X145" s="44"/>
      <c r="Y145" s="48" t="str">
        <f t="shared" si="8"/>
        <v>e. Intrauterine devices (IUDs)</v>
      </c>
      <c r="Z145" s="52"/>
      <c r="AA145"/>
    </row>
    <row r="146" spans="1:27" s="244" customFormat="1" ht="15" customHeight="1">
      <c r="A146" s="986"/>
      <c r="B146" s="1163" t="s">
        <v>1546</v>
      </c>
      <c r="C146" s="1163"/>
      <c r="D146" s="1163"/>
      <c r="E146" s="1163"/>
      <c r="F146" s="1164"/>
      <c r="G146" s="1223"/>
      <c r="H146" s="1225"/>
      <c r="I146" s="6"/>
      <c r="J146" s="30">
        <f t="shared" si="7"/>
        <v>0</v>
      </c>
      <c r="K146" s="7"/>
      <c r="L146" s="21"/>
      <c r="M146" s="21"/>
      <c r="N146" s="21"/>
      <c r="O146" s="21"/>
      <c r="P146" s="21"/>
      <c r="Q146" s="21"/>
      <c r="R146" s="21"/>
      <c r="S146" s="21"/>
      <c r="T146" s="16"/>
      <c r="U146" s="16"/>
      <c r="V146" s="16"/>
      <c r="W146" s="44"/>
      <c r="X146" s="44"/>
      <c r="Y146" s="48" t="str">
        <f t="shared" si="8"/>
        <v>f. Male condoms</v>
      </c>
      <c r="Z146" s="52"/>
      <c r="AA146"/>
    </row>
    <row r="147" spans="1:27" s="244" customFormat="1" ht="15" customHeight="1">
      <c r="A147" s="986"/>
      <c r="B147" s="1163" t="s">
        <v>1547</v>
      </c>
      <c r="C147" s="1163"/>
      <c r="D147" s="1163"/>
      <c r="E147" s="1163"/>
      <c r="F147" s="1164"/>
      <c r="G147" s="1223"/>
      <c r="H147" s="1225"/>
      <c r="I147" s="6"/>
      <c r="J147" s="30">
        <f t="shared" si="7"/>
        <v>0</v>
      </c>
      <c r="K147" s="7"/>
      <c r="L147" s="21"/>
      <c r="M147" s="21"/>
      <c r="N147" s="21"/>
      <c r="O147" s="21"/>
      <c r="P147" s="21"/>
      <c r="Q147" s="21"/>
      <c r="R147" s="21"/>
      <c r="S147" s="21"/>
      <c r="T147" s="16"/>
      <c r="U147" s="16"/>
      <c r="V147" s="16"/>
      <c r="W147" s="44"/>
      <c r="X147" s="44"/>
      <c r="Y147" s="48" t="str">
        <f t="shared" si="8"/>
        <v>g. Female condoms</v>
      </c>
      <c r="Z147" s="52"/>
      <c r="AA147"/>
    </row>
    <row r="148" spans="1:27" s="244" customFormat="1" ht="15" customHeight="1">
      <c r="A148" s="986"/>
      <c r="B148" s="1163" t="s">
        <v>1604</v>
      </c>
      <c r="C148" s="1163"/>
      <c r="D148" s="1163"/>
      <c r="E148" s="1163"/>
      <c r="F148" s="1164"/>
      <c r="G148" s="1223"/>
      <c r="H148" s="1225"/>
      <c r="I148" s="6"/>
      <c r="J148" s="30">
        <f t="shared" si="7"/>
        <v>0</v>
      </c>
      <c r="K148" s="7"/>
      <c r="L148" s="21"/>
      <c r="M148" s="21"/>
      <c r="N148" s="21"/>
      <c r="O148" s="21"/>
      <c r="P148" s="21"/>
      <c r="Q148" s="21"/>
      <c r="R148" s="21"/>
      <c r="S148" s="21"/>
      <c r="T148" s="16"/>
      <c r="U148" s="16"/>
      <c r="V148" s="16"/>
      <c r="W148" s="44"/>
      <c r="X148" s="44"/>
      <c r="Y148" s="48" t="str">
        <f t="shared" si="8"/>
        <v>h. Emergency contraceptive pills</v>
      </c>
      <c r="Z148" s="52"/>
      <c r="AA148"/>
    </row>
    <row r="149" spans="1:27" s="244" customFormat="1" ht="15" customHeight="1">
      <c r="A149" s="986"/>
      <c r="B149" s="1163" t="s">
        <v>1605</v>
      </c>
      <c r="C149" s="1163"/>
      <c r="D149" s="1163"/>
      <c r="E149" s="1163"/>
      <c r="F149" s="1164"/>
      <c r="G149" s="1223"/>
      <c r="H149" s="1225"/>
      <c r="I149" s="6"/>
      <c r="J149" s="30">
        <f t="shared" si="7"/>
        <v>0</v>
      </c>
      <c r="K149" s="7"/>
      <c r="L149" s="21"/>
      <c r="M149" s="21"/>
      <c r="N149" s="21"/>
      <c r="O149" s="21"/>
      <c r="P149" s="21"/>
      <c r="Q149" s="21"/>
      <c r="R149" s="21"/>
      <c r="S149" s="21"/>
      <c r="T149" s="16"/>
      <c r="U149" s="16"/>
      <c r="V149" s="16"/>
      <c r="W149" s="44"/>
      <c r="X149" s="44"/>
      <c r="Y149" s="48" t="str">
        <f t="shared" si="8"/>
        <v>i. CycleBeads</v>
      </c>
      <c r="Z149" s="52"/>
      <c r="AA149"/>
    </row>
    <row r="150" spans="1:27" s="244" customFormat="1" ht="30">
      <c r="A150" s="986"/>
      <c r="B150" s="1163" t="s">
        <v>1621</v>
      </c>
      <c r="C150" s="1163"/>
      <c r="D150" s="1163"/>
      <c r="E150" s="1163"/>
      <c r="F150" s="1170"/>
      <c r="G150" s="1171"/>
      <c r="H150" s="1172"/>
      <c r="I150" s="6"/>
      <c r="J150" s="30"/>
      <c r="K150" s="7"/>
      <c r="L150" s="21"/>
      <c r="M150" s="7"/>
      <c r="N150" s="21"/>
      <c r="O150" s="21"/>
      <c r="P150" s="21"/>
      <c r="Q150" s="7">
        <f>F150</f>
        <v>0</v>
      </c>
      <c r="R150" s="7" t="str">
        <f>B150</f>
        <v xml:space="preserve">j. Time period covered by reports reviewed
(mm/yy - mm/yy) (for example, reports from 01/12-12/12) </v>
      </c>
      <c r="S150" s="21"/>
      <c r="T150" s="16"/>
      <c r="U150" s="16"/>
      <c r="V150" s="16"/>
      <c r="W150" s="44"/>
      <c r="X150" s="44"/>
      <c r="Y150" s="45"/>
      <c r="Z150" s="52"/>
      <c r="AA150"/>
    </row>
    <row r="151" spans="1:27" s="244" customFormat="1" ht="45">
      <c r="A151" s="291"/>
      <c r="B151" s="1163" t="s">
        <v>1622</v>
      </c>
      <c r="C151" s="1163"/>
      <c r="D151" s="1163"/>
      <c r="E151" s="1163"/>
      <c r="F151" s="1170"/>
      <c r="G151" s="1171"/>
      <c r="H151" s="1172"/>
      <c r="I151" s="6"/>
      <c r="J151" s="30"/>
      <c r="K151" s="7"/>
      <c r="L151" s="7"/>
      <c r="M151" s="21"/>
      <c r="N151" s="21"/>
      <c r="O151" s="21"/>
      <c r="P151" s="21"/>
      <c r="Q151" s="7">
        <f>F151</f>
        <v>0</v>
      </c>
      <c r="R151" s="7" t="str">
        <f>B151</f>
        <v>k. Data source
(for example: Procurement Planning and Monitoring Report, Logistics Management Information System, periodic physical inventory, warehouse reports)</v>
      </c>
      <c r="S151" s="21"/>
      <c r="T151" s="16"/>
      <c r="U151" s="16"/>
      <c r="V151" s="16"/>
      <c r="W151" s="44"/>
      <c r="X151" s="44"/>
      <c r="Y151" s="45"/>
      <c r="Z151" s="52"/>
      <c r="AA151"/>
    </row>
    <row r="152" spans="1:27" s="244" customFormat="1">
      <c r="A152" s="1179" t="s">
        <v>1623</v>
      </c>
      <c r="B152" s="1163"/>
      <c r="C152" s="1163"/>
      <c r="D152" s="1163"/>
      <c r="E152" s="1163"/>
      <c r="F152" s="1163"/>
      <c r="G152" s="1163"/>
      <c r="H152" s="1197"/>
      <c r="I152" s="17"/>
      <c r="J152" s="26"/>
      <c r="K152" s="7"/>
      <c r="L152" s="21"/>
      <c r="M152" s="21"/>
      <c r="N152" s="21"/>
      <c r="O152" s="7"/>
      <c r="P152" s="21"/>
      <c r="Q152" s="21"/>
      <c r="R152" s="21"/>
      <c r="S152" s="21"/>
      <c r="T152" s="16"/>
      <c r="U152" s="16"/>
      <c r="V152" s="16"/>
      <c r="W152" s="44"/>
      <c r="X152" s="44"/>
      <c r="Y152" s="45"/>
      <c r="Z152" s="52"/>
      <c r="AA152"/>
    </row>
    <row r="153" spans="1:27" s="244" customFormat="1" ht="15" customHeight="1">
      <c r="A153" s="991"/>
      <c r="B153" s="1184" t="s">
        <v>1624</v>
      </c>
      <c r="C153" s="1184"/>
      <c r="D153" s="1184"/>
      <c r="E153" s="1184"/>
      <c r="F153" s="1185"/>
      <c r="G153" s="1311"/>
      <c r="H153" s="1312"/>
      <c r="I153" s="6"/>
      <c r="J153" s="30">
        <f>G153</f>
        <v>0</v>
      </c>
      <c r="K153" s="7"/>
      <c r="L153" s="21"/>
      <c r="M153" s="21"/>
      <c r="N153" s="21"/>
      <c r="O153" s="7"/>
      <c r="P153" s="21"/>
      <c r="Q153" s="21"/>
      <c r="R153" s="21"/>
      <c r="S153" s="21"/>
      <c r="T153" s="16"/>
      <c r="U153" s="16"/>
      <c r="V153" s="16"/>
      <c r="W153" s="44"/>
      <c r="X153" s="44"/>
      <c r="Y153" s="48" t="str">
        <f>B153</f>
        <v>a. service delivery point level (i.e., public sector health facilities)</v>
      </c>
      <c r="Z153" s="52"/>
      <c r="AA153"/>
    </row>
    <row r="154" spans="1:27" s="244" customFormat="1" ht="15.75" customHeight="1">
      <c r="A154" s="986"/>
      <c r="B154" s="1163" t="s">
        <v>1625</v>
      </c>
      <c r="C154" s="1163"/>
      <c r="D154" s="1163"/>
      <c r="E154" s="1163"/>
      <c r="F154" s="1164"/>
      <c r="G154" s="1223"/>
      <c r="H154" s="1225"/>
      <c r="I154" s="6"/>
      <c r="J154" s="39">
        <f>G154</f>
        <v>0</v>
      </c>
      <c r="K154" s="7"/>
      <c r="L154" s="21"/>
      <c r="M154" s="21"/>
      <c r="N154" s="21"/>
      <c r="O154" s="7"/>
      <c r="P154" s="21"/>
      <c r="Q154" s="21"/>
      <c r="R154" s="21"/>
      <c r="S154" s="21"/>
      <c r="T154" s="16"/>
      <c r="U154" s="16"/>
      <c r="V154" s="16"/>
      <c r="W154" s="44"/>
      <c r="X154" s="44"/>
      <c r="Y154" s="48" t="str">
        <f>B154</f>
        <v>b. central level (i.e., central level warehouse for the public sector)</v>
      </c>
      <c r="Z154" s="52"/>
      <c r="AA154" s="181"/>
    </row>
    <row r="155" spans="1:27" s="244" customFormat="1" ht="60.75" thickBot="1">
      <c r="A155" s="1303" t="s">
        <v>1626</v>
      </c>
      <c r="B155" s="1304"/>
      <c r="C155" s="1305"/>
      <c r="D155" s="1306"/>
      <c r="E155" s="1307"/>
      <c r="F155" s="1307"/>
      <c r="G155" s="1307"/>
      <c r="H155" s="1308"/>
      <c r="I155" s="6"/>
      <c r="J155" s="30"/>
      <c r="K155" s="7" t="str">
        <f>A155</f>
        <v xml:space="preserve">F. Please note any overall comments about challenges and/or successes with contraceptive security in your country.
</v>
      </c>
      <c r="L155" s="21"/>
      <c r="M155" s="21"/>
      <c r="N155" s="21"/>
      <c r="O155" s="7">
        <f>D155</f>
        <v>0</v>
      </c>
      <c r="P155" s="21"/>
      <c r="Q155" s="21"/>
      <c r="R155" s="21"/>
      <c r="S155" s="21"/>
      <c r="T155" s="16"/>
      <c r="U155" s="16"/>
      <c r="V155" s="16"/>
      <c r="W155" s="44"/>
      <c r="X155" s="44"/>
      <c r="Y155" s="45"/>
      <c r="Z155" s="52"/>
      <c r="AA155"/>
    </row>
    <row r="156" spans="1:27" s="1" customFormat="1" ht="8.25" customHeight="1">
      <c r="A156" s="1309"/>
      <c r="B156" s="1309"/>
      <c r="C156" s="1309"/>
      <c r="D156" s="1309"/>
      <c r="E156" s="1309"/>
      <c r="F156" s="1309"/>
      <c r="G156" s="1309"/>
      <c r="H156" s="1309"/>
      <c r="I156" s="33"/>
      <c r="J156" s="20"/>
      <c r="K156" s="7"/>
      <c r="L156" s="7"/>
      <c r="M156" s="21"/>
      <c r="N156" s="21"/>
      <c r="O156" s="7"/>
      <c r="P156" s="21"/>
      <c r="R156" s="21"/>
      <c r="S156" s="22"/>
      <c r="T156" s="2"/>
      <c r="U156" s="2"/>
      <c r="V156" s="2"/>
      <c r="W156" s="40"/>
      <c r="X156" s="40"/>
      <c r="Z156" s="56"/>
      <c r="AA156"/>
    </row>
    <row r="157" spans="1:27" s="240" customFormat="1" ht="36">
      <c r="A157" s="1310" t="s">
        <v>1627</v>
      </c>
      <c r="B157" s="1310"/>
      <c r="C157" s="1310"/>
      <c r="D157" s="1310"/>
      <c r="E157" s="1310"/>
      <c r="F157" s="1310"/>
      <c r="G157" s="1310"/>
      <c r="H157" s="1310"/>
      <c r="I157" s="5"/>
      <c r="J157" s="25"/>
      <c r="K157" s="7"/>
      <c r="L157" s="21"/>
      <c r="M157" s="21"/>
      <c r="N157" s="21"/>
      <c r="O157" s="7"/>
      <c r="P157" s="21"/>
      <c r="Q157" s="21"/>
      <c r="R157" s="21"/>
      <c r="S157" s="22"/>
      <c r="T157" s="2"/>
      <c r="U157" s="2"/>
      <c r="V157" s="2"/>
      <c r="W157" s="40"/>
      <c r="X157" s="58" t="str">
        <f>A157</f>
        <v>Thank you for your work on this survey! The information will be used to monitor contraceptive security for programmatic and advocacy purposes. We hope that it will be useful to you for these purposes as well.</v>
      </c>
      <c r="Z157" s="241"/>
      <c r="AA157"/>
    </row>
    <row r="158" spans="1:27" s="1" customFormat="1" ht="9.75" customHeight="1">
      <c r="A158" s="108"/>
      <c r="B158" s="108"/>
      <c r="C158" s="108"/>
      <c r="D158" s="108"/>
      <c r="E158" s="108"/>
      <c r="F158" s="108"/>
      <c r="G158" s="108"/>
      <c r="H158" s="108"/>
      <c r="I158" s="7"/>
      <c r="J158" s="20"/>
      <c r="K158" s="7"/>
      <c r="L158" s="21"/>
      <c r="M158" s="21"/>
      <c r="N158" s="21"/>
      <c r="O158" s="7"/>
      <c r="P158" s="21"/>
      <c r="Q158" s="21"/>
      <c r="R158" s="21"/>
      <c r="S158" s="22"/>
      <c r="T158" s="2"/>
      <c r="U158" s="2"/>
      <c r="V158" s="2"/>
      <c r="W158" s="40"/>
      <c r="X158" s="40"/>
      <c r="Z158" s="56"/>
      <c r="AA158"/>
    </row>
    <row r="159" spans="1:27" s="1" customFormat="1" ht="15" customHeight="1">
      <c r="A159" s="108"/>
      <c r="B159" s="108"/>
      <c r="C159" s="108"/>
      <c r="D159" s="108"/>
      <c r="E159" s="108"/>
      <c r="F159" s="108"/>
      <c r="G159" s="108"/>
      <c r="H159" s="108"/>
      <c r="I159" s="7"/>
      <c r="J159" s="25"/>
      <c r="K159" s="7"/>
      <c r="L159" s="21"/>
      <c r="M159" s="21"/>
      <c r="N159" s="21"/>
      <c r="O159" s="7"/>
      <c r="P159" s="21"/>
      <c r="Q159" s="21"/>
      <c r="R159" s="21"/>
      <c r="S159" s="22"/>
      <c r="T159" s="2"/>
      <c r="U159" s="2"/>
      <c r="V159" s="2"/>
      <c r="W159" s="40"/>
      <c r="X159" s="40"/>
      <c r="Z159" s="56"/>
      <c r="AA159"/>
    </row>
    <row r="160" spans="1:27">
      <c r="A160" s="266"/>
      <c r="B160" s="267"/>
      <c r="C160" s="267"/>
      <c r="D160" s="267"/>
      <c r="E160" s="267"/>
      <c r="F160" s="267"/>
      <c r="G160" s="268"/>
      <c r="H160" s="269"/>
      <c r="I160" s="21"/>
      <c r="O160" s="7"/>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c r="A173" s="270"/>
      <c r="B173" s="270"/>
      <c r="G173" s="271"/>
      <c r="H173" s="235"/>
      <c r="I173" s="21"/>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row r="184" spans="7:134" s="270" customFormat="1">
      <c r="G184" s="271"/>
      <c r="H184" s="235"/>
      <c r="I184" s="21"/>
      <c r="J184" s="25"/>
      <c r="K184" s="7"/>
      <c r="L184" s="21"/>
      <c r="M184" s="21"/>
      <c r="N184" s="21"/>
      <c r="O184" s="21"/>
      <c r="P184" s="21"/>
      <c r="Q184" s="21"/>
      <c r="R184" s="21"/>
      <c r="S184" s="22"/>
      <c r="T184" s="2"/>
      <c r="U184" s="2"/>
      <c r="V184" s="2"/>
      <c r="W184" s="40"/>
      <c r="X184" s="40"/>
      <c r="Y184" s="240"/>
      <c r="Z184" s="241"/>
      <c r="AA184"/>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c r="CK184" s="242"/>
      <c r="CL184" s="242"/>
      <c r="CM184" s="242"/>
      <c r="CN184" s="242"/>
      <c r="CO184" s="242"/>
      <c r="CP184" s="242"/>
      <c r="CQ184" s="242"/>
      <c r="CR184" s="242"/>
      <c r="CS184" s="242"/>
      <c r="CT184" s="242"/>
      <c r="CU184" s="242"/>
      <c r="CV184" s="242"/>
      <c r="CW184" s="242"/>
      <c r="CX184" s="242"/>
      <c r="CY184" s="242"/>
      <c r="CZ184" s="242"/>
      <c r="DA184" s="242"/>
      <c r="DB184" s="242"/>
      <c r="DC184" s="242"/>
      <c r="DD184" s="242"/>
      <c r="DE184" s="242"/>
      <c r="DF184" s="242"/>
      <c r="DG184" s="242"/>
      <c r="DH184" s="242"/>
      <c r="DI184" s="242"/>
      <c r="DJ184" s="242"/>
      <c r="DK184" s="242"/>
      <c r="DL184" s="242"/>
      <c r="DM184" s="242"/>
      <c r="DN184" s="242"/>
      <c r="DO184" s="242"/>
      <c r="DP184" s="242"/>
      <c r="DQ184" s="242"/>
      <c r="DR184" s="242"/>
      <c r="DS184" s="242"/>
      <c r="DT184" s="242"/>
      <c r="DU184" s="242"/>
      <c r="DV184" s="242"/>
      <c r="DW184" s="242"/>
      <c r="DX184" s="242"/>
      <c r="DY184" s="242"/>
      <c r="DZ184" s="242"/>
      <c r="EA184" s="242"/>
      <c r="EB184" s="242"/>
      <c r="EC184" s="242"/>
      <c r="ED184" s="242"/>
    </row>
  </sheetData>
  <sheetProtection sheet="1" objects="1" scenarios="1" formatCells="0" formatColumns="0" formatRows="0" selectLockedCells="1"/>
  <customSheetViews>
    <customSheetView guid="{77A1396A-E514-456B-81EE-C0D92F59020F}" scale="90" showPageBreaks="1" showGridLines="0" view="pageBreakPreview">
      <selection activeCell="AA1" sqref="AA1"/>
    </customSheetView>
  </customSheetViews>
  <mergeCells count="257">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54:F154"/>
    <mergeCell ref="G154:H154"/>
    <mergeCell ref="A155:C155"/>
    <mergeCell ref="D155:H155"/>
    <mergeCell ref="A156:H156"/>
    <mergeCell ref="A157:H157"/>
    <mergeCell ref="B150:E150"/>
    <mergeCell ref="F150:H150"/>
    <mergeCell ref="B151:E151"/>
    <mergeCell ref="F151:H151"/>
    <mergeCell ref="A152:H152"/>
    <mergeCell ref="B153:F153"/>
    <mergeCell ref="G153:H153"/>
    <mergeCell ref="B141:F141"/>
    <mergeCell ref="G141:H141"/>
    <mergeCell ref="B142:F142"/>
    <mergeCell ref="G142:H142"/>
    <mergeCell ref="B143:F143"/>
    <mergeCell ref="G143:H143"/>
    <mergeCell ref="B137:C137"/>
    <mergeCell ref="D137:H137"/>
    <mergeCell ref="A138:G138"/>
    <mergeCell ref="A139:F139"/>
    <mergeCell ref="G139:H139"/>
    <mergeCell ref="A140:H140"/>
    <mergeCell ref="B134:F134"/>
    <mergeCell ref="G134:H134"/>
    <mergeCell ref="B135:F135"/>
    <mergeCell ref="G135:H135"/>
    <mergeCell ref="B136:F136"/>
    <mergeCell ref="G136:H136"/>
    <mergeCell ref="A130:C130"/>
    <mergeCell ref="D130:H130"/>
    <mergeCell ref="A131:H131"/>
    <mergeCell ref="B132:E132"/>
    <mergeCell ref="F132:H132"/>
    <mergeCell ref="B133:F133"/>
    <mergeCell ref="G133:H133"/>
    <mergeCell ref="C127:E127"/>
    <mergeCell ref="F127:H127"/>
    <mergeCell ref="A128:E128"/>
    <mergeCell ref="F128:H128"/>
    <mergeCell ref="A129:C129"/>
    <mergeCell ref="D129:H129"/>
    <mergeCell ref="B124:F124"/>
    <mergeCell ref="G124:H124"/>
    <mergeCell ref="B125:F125"/>
    <mergeCell ref="G125:H125"/>
    <mergeCell ref="B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B114:F114"/>
    <mergeCell ref="G114:H114"/>
    <mergeCell ref="D115:H115"/>
    <mergeCell ref="A116:H116"/>
    <mergeCell ref="B117:F117"/>
    <mergeCell ref="G117:H117"/>
    <mergeCell ref="A110:H110"/>
    <mergeCell ref="A111:H111"/>
    <mergeCell ref="B112:F112"/>
    <mergeCell ref="G112:H112"/>
    <mergeCell ref="B113:F113"/>
    <mergeCell ref="G113:H113"/>
    <mergeCell ref="B107:C107"/>
    <mergeCell ref="E107:G107"/>
    <mergeCell ref="B108:C108"/>
    <mergeCell ref="E108:G108"/>
    <mergeCell ref="B109:C109"/>
    <mergeCell ref="E109:G109"/>
    <mergeCell ref="D103:F103"/>
    <mergeCell ref="G103:H103"/>
    <mergeCell ref="A104:C104"/>
    <mergeCell ref="D104:H104"/>
    <mergeCell ref="A105:H105"/>
    <mergeCell ref="A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A94:H94"/>
    <mergeCell ref="B95:C95"/>
    <mergeCell ref="D95:F95"/>
    <mergeCell ref="G95:H95"/>
    <mergeCell ref="D96:F96"/>
    <mergeCell ref="G96:H96"/>
    <mergeCell ref="A90:G90"/>
    <mergeCell ref="B91:C91"/>
    <mergeCell ref="D91:H91"/>
    <mergeCell ref="A92:G92"/>
    <mergeCell ref="B93:C93"/>
    <mergeCell ref="D93:H93"/>
    <mergeCell ref="G86:H86"/>
    <mergeCell ref="A87:E87"/>
    <mergeCell ref="F87:H87"/>
    <mergeCell ref="B88:D88"/>
    <mergeCell ref="E88:H88"/>
    <mergeCell ref="B89:D89"/>
    <mergeCell ref="E89:H89"/>
    <mergeCell ref="A81:C81"/>
    <mergeCell ref="D81:H81"/>
    <mergeCell ref="A82:G82"/>
    <mergeCell ref="A83:G83"/>
    <mergeCell ref="A84:C84"/>
    <mergeCell ref="A85:A86"/>
    <mergeCell ref="B85:C85"/>
    <mergeCell ref="D85:E85"/>
    <mergeCell ref="G85:H85"/>
    <mergeCell ref="D86:E86"/>
    <mergeCell ref="B78:C78"/>
    <mergeCell ref="D78:E78"/>
    <mergeCell ref="B79:C79"/>
    <mergeCell ref="D79:E79"/>
    <mergeCell ref="B80:C80"/>
    <mergeCell ref="D80:E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C65"/>
    <mergeCell ref="D65:H65"/>
    <mergeCell ref="A66:G66"/>
    <mergeCell ref="A67:H67"/>
    <mergeCell ref="A68:C68"/>
    <mergeCell ref="D68:E68"/>
    <mergeCell ref="A62:E62"/>
    <mergeCell ref="F62:H62"/>
    <mergeCell ref="B63:E63"/>
    <mergeCell ref="F63:H63"/>
    <mergeCell ref="C64:E64"/>
    <mergeCell ref="F64:H64"/>
    <mergeCell ref="A58:E58"/>
    <mergeCell ref="G58:H58"/>
    <mergeCell ref="A59:E59"/>
    <mergeCell ref="G59:H59"/>
    <mergeCell ref="A60:E60"/>
    <mergeCell ref="G60:H60"/>
    <mergeCell ref="D51:H51"/>
    <mergeCell ref="B52:C52"/>
    <mergeCell ref="B53:C53"/>
    <mergeCell ref="B54:C54"/>
    <mergeCell ref="A56:H56"/>
    <mergeCell ref="A57:E57"/>
    <mergeCell ref="G57:H57"/>
    <mergeCell ref="B44:C44"/>
    <mergeCell ref="D45:H45"/>
    <mergeCell ref="B46:C46"/>
    <mergeCell ref="A48:H48"/>
    <mergeCell ref="B49:C49"/>
    <mergeCell ref="B50:C50"/>
    <mergeCell ref="B38:D38"/>
    <mergeCell ref="A39:G39"/>
    <mergeCell ref="A40:H40"/>
    <mergeCell ref="B41:C41"/>
    <mergeCell ref="B42:C42"/>
    <mergeCell ref="D43:H43"/>
    <mergeCell ref="A32:G32"/>
    <mergeCell ref="A33:G33"/>
    <mergeCell ref="A34:H34"/>
    <mergeCell ref="B35:D35"/>
    <mergeCell ref="B36:D36"/>
    <mergeCell ref="B37:D37"/>
    <mergeCell ref="A29:C29"/>
    <mergeCell ref="D29:E29"/>
    <mergeCell ref="A30:F30"/>
    <mergeCell ref="G30:H30"/>
    <mergeCell ref="A31:D31"/>
    <mergeCell ref="G31:H31"/>
    <mergeCell ref="B24:C24"/>
    <mergeCell ref="F24:H24"/>
    <mergeCell ref="A25:G25"/>
    <mergeCell ref="A26:G26"/>
    <mergeCell ref="A27:C27"/>
    <mergeCell ref="A28:G28"/>
    <mergeCell ref="B21:C21"/>
    <mergeCell ref="F21:H21"/>
    <mergeCell ref="B22:C22"/>
    <mergeCell ref="F22:H22"/>
    <mergeCell ref="B23:C23"/>
    <mergeCell ref="F23:H23"/>
    <mergeCell ref="B18:C18"/>
    <mergeCell ref="F18:H18"/>
    <mergeCell ref="B19:C19"/>
    <mergeCell ref="F19:H19"/>
    <mergeCell ref="B20:C20"/>
    <mergeCell ref="F20:H20"/>
    <mergeCell ref="A15:C15"/>
    <mergeCell ref="D15:H15"/>
    <mergeCell ref="B16:C16"/>
    <mergeCell ref="F16:H16"/>
    <mergeCell ref="B17:C17"/>
    <mergeCell ref="F17:H17"/>
    <mergeCell ref="A13:G13"/>
    <mergeCell ref="B14:C14"/>
    <mergeCell ref="D14:H14"/>
    <mergeCell ref="A8:C8"/>
    <mergeCell ref="D8:F8"/>
    <mergeCell ref="G8:H8"/>
    <mergeCell ref="A9:C9"/>
    <mergeCell ref="D9:E9"/>
    <mergeCell ref="G9:H9"/>
    <mergeCell ref="A1:H1"/>
    <mergeCell ref="A2:C2"/>
    <mergeCell ref="D2:E2"/>
    <mergeCell ref="A3:H3"/>
    <mergeCell ref="D4:E4"/>
    <mergeCell ref="F4:H4"/>
    <mergeCell ref="A10:H10"/>
    <mergeCell ref="A11:E11"/>
    <mergeCell ref="A12:G12"/>
    <mergeCell ref="A5:C5"/>
    <mergeCell ref="A7:H7"/>
  </mergeCells>
  <dataValidations count="12">
    <dataValidation type="list" allowBlank="1" showInputMessage="1" showErrorMessage="1" errorTitle="Choose from dropdown" error="Please choose from the dropdown list. If you cannot, please write your comment in the comments section." sqref="D84:F84" xr:uid="{00000000-0002-0000-0300-000000000000}">
      <formula1>$N$1:$N$2</formula1>
    </dataValidation>
    <dataValidation type="list" allowBlank="1" showInputMessage="1" showErrorMessage="1" errorTitle="Choose from dropdown" error="Please choose from the dropdown list." prompt="Please select from the dropdown list." sqref="G139 D16 D69" xr:uid="{00000000-0002-0000-0300-000001000000}">
      <formula1>$W$1:$W$4</formula1>
    </dataValidation>
    <dataValidation type="list" allowBlank="1" showInputMessage="1" showErrorMessage="1" error="Please choose from the dropdown list." sqref="G112:G114 H26 D17:D24 G148:H148 D27 G141:G147 G149 F64 G133:G136 G153:G154 F69:H79 D70:D79 H107:H109" xr:uid="{00000000-0002-0000-0300-000002000000}">
      <formula1>$W$1:$W$4</formula1>
    </dataValidation>
    <dataValidation type="list" allowBlank="1" showErrorMessage="1" error="Please choose from the dropdown list." sqref="H39" xr:uid="{00000000-0002-0000-0300-000003000000}">
      <formula1>$W$1:$W$3</formula1>
    </dataValidation>
    <dataValidation type="list" allowBlank="1" showInputMessage="1" showErrorMessage="1" errorTitle="Choose from dropdown" error="Please choose from the dropdown list." prompt="Please select from the dropdown list." sqref="H13 H83" xr:uid="{00000000-0002-0000-0300-000004000000}">
      <formula1>$W$1:$W$3</formula1>
    </dataValidation>
    <dataValidation type="list" allowBlank="1" showInputMessage="1" showErrorMessage="1" error="Please choose from the dropdown list." sqref="H32:H33 D42 D44 D50 D52:D53 F86:H87 H90 H92 D107:D109 F60 G117:H126" xr:uid="{00000000-0002-0000-0300-000005000000}">
      <formula1>$W$1:$W$3</formula1>
    </dataValidation>
    <dataValidation type="list" allowBlank="1" prompt="Please choose from the dropdown if possible. If you cannot find a cadre that fits what you are looking for, you may write it in." sqref="D97:H103" xr:uid="{00000000-0002-0000-0300-000006000000}">
      <formula1>$Q$1:$Q$10</formula1>
    </dataValidation>
    <dataValidation type="list" allowBlank="1" showInputMessage="1" showErrorMessage="1" error="Please choose from the dropdown list." sqref="F62:H62" xr:uid="{00000000-0002-0000-0300-000007000000}">
      <formula1>$R$1:$R$6</formula1>
    </dataValidation>
    <dataValidation type="list" allowBlank="1" showInputMessage="1" showErrorMessage="1" errorTitle="Choose from dropdown" error="Please choose from the dropdown list." sqref="H29" xr:uid="{00000000-0002-0000-0300-000008000000}">
      <formula1>$Y$1:$Y$14</formula1>
    </dataValidation>
    <dataValidation type="list" allowBlank="1" showErrorMessage="1" errorTitle="Choose from dropdown" error="Please choose from the dropdown list." sqref="F29" xr:uid="{00000000-0002-0000-0300-000009000000}">
      <formula1>$Y$1:$Y$14</formula1>
    </dataValidation>
    <dataValidation type="list" allowBlank="1" showInputMessage="1" showErrorMessage="1" error="Please choose from the dropdown list." sqref="H25" xr:uid="{00000000-0002-0000-0300-00000A000000}">
      <formula1>$O$1:$O$6</formula1>
    </dataValidation>
    <dataValidation type="list" allowBlank="1" showInputMessage="1" prompt="Please select from the dropdown list if possible. If you cannot find a provider cadre that fits, you may write it in." sqref="D96:H96" xr:uid="{00000000-0002-0000-0300-00000B000000}">
      <formula1>$Q$1:$Q$10</formula1>
    </dataValidation>
  </dataValidations>
  <hyperlinks>
    <hyperlink ref="A11:C11" location="FAQ!A1" display="To jump to the Frequently Asked Questions sheet, click here." xr:uid="{00000000-0004-0000-0300-000000000000}"/>
    <hyperlink ref="A11:E11" location="'FAQ and Survey Tips'!A1" display="Click here to go to the Frequently Asked Questions/Survey Tips sheet." xr:uid="{00000000-0004-0000-0300-000001000000}"/>
    <hyperlink ref="A5" location="Introduction!A1" display="To jump to the Introduction sheet, click here." xr:uid="{00000000-0004-0000-0300-000002000000}"/>
  </hyperlinks>
  <pageMargins left="1.2" right="0.7" top="0.75" bottom="0.75" header="0.3" footer="0.3"/>
  <pageSetup scale="50" fitToHeight="4" orientation="portrait" r:id="rId1"/>
  <rowBreaks count="3" manualBreakCount="3">
    <brk id="33" max="7" man="1"/>
    <brk id="56" max="7" man="1"/>
    <brk id="93" max="7"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dimension ref="A1:ED183"/>
  <sheetViews>
    <sheetView showGridLines="0" view="pageBreakPreview" zoomScaleNormal="75"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1832</v>
      </c>
      <c r="B8" s="1168"/>
      <c r="C8" s="1168"/>
      <c r="D8" s="1169"/>
      <c r="E8" s="1169"/>
      <c r="F8" s="283"/>
      <c r="G8" s="1169"/>
      <c r="H8" s="1169"/>
      <c r="I8" s="6"/>
      <c r="J8" s="39"/>
      <c r="K8" s="630" t="str">
        <f>A8</f>
        <v>Country: Sierra Leone</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15" customHeight="1">
      <c r="A13" s="288"/>
      <c r="B13" s="1163" t="s">
        <v>1462</v>
      </c>
      <c r="C13" s="1164"/>
      <c r="D13" s="1165" t="s">
        <v>1227</v>
      </c>
      <c r="E13" s="1166"/>
      <c r="F13" s="1166"/>
      <c r="G13" s="1166"/>
      <c r="H13" s="1167"/>
      <c r="I13" s="6"/>
      <c r="J13" s="25"/>
      <c r="K13" s="7" t="str">
        <f>B13</f>
        <v>a. What is the name of the committee?</v>
      </c>
      <c r="L13" s="31" t="str">
        <f>D13</f>
        <v>Reproductive Health Commodity Security Committee</v>
      </c>
      <c r="M13" s="21"/>
      <c r="N13" s="21"/>
      <c r="O13" s="24" t="str">
        <f>D13</f>
        <v>Reproductive Health Commodity Security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5" t="s">
        <v>395</v>
      </c>
      <c r="E15" s="290" t="s">
        <v>1465</v>
      </c>
      <c r="F15" s="1170" t="s">
        <v>1228</v>
      </c>
      <c r="G15" s="1171"/>
      <c r="H15" s="1172"/>
      <c r="I15" s="6"/>
      <c r="J15" s="25"/>
      <c r="K15" s="7" t="str">
        <f t="shared" ref="K15:K23" si="0">B15</f>
        <v>a. Social marketing</v>
      </c>
      <c r="L15" s="21"/>
      <c r="M15" s="21"/>
      <c r="N15" s="21"/>
      <c r="O15" s="7"/>
      <c r="P15" s="21"/>
      <c r="Q15" s="7" t="str">
        <f t="shared" ref="Q15:Q23" si="1">F15</f>
        <v>CARE</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1644</v>
      </c>
      <c r="C16" s="1164"/>
      <c r="D16" s="985" t="s">
        <v>395</v>
      </c>
      <c r="E16" s="292" t="s">
        <v>1465</v>
      </c>
      <c r="F16" s="1170" t="s">
        <v>1229</v>
      </c>
      <c r="G16" s="1171"/>
      <c r="H16" s="1172"/>
      <c r="I16" s="6"/>
      <c r="J16" s="25"/>
      <c r="K16" s="7" t="str">
        <f t="shared" si="0"/>
        <v>b. NGO (for example: service delivery, advocacy, Planned Parenthood affiliate, Marie Stopes affiliate, faith-based organizations, etc.)</v>
      </c>
      <c r="L16" s="21"/>
      <c r="M16" s="21"/>
      <c r="N16" s="21"/>
      <c r="O16" s="7"/>
      <c r="P16" s="21"/>
      <c r="Q16" s="7" t="str">
        <f t="shared" si="1"/>
        <v>MSI and Planned Parenthood Association of Sierra Leone (PPASL) (an IPPF affiliate)</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1645</v>
      </c>
      <c r="C17" s="1164"/>
      <c r="D17" s="985" t="s">
        <v>399</v>
      </c>
      <c r="E17" s="292" t="s">
        <v>1465</v>
      </c>
      <c r="F17" s="1170"/>
      <c r="G17" s="1171"/>
      <c r="H17" s="1172"/>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5" t="s">
        <v>395</v>
      </c>
      <c r="E18" s="292" t="s">
        <v>1469</v>
      </c>
      <c r="F18" s="1170" t="s">
        <v>401</v>
      </c>
      <c r="G18" s="1171"/>
      <c r="H18" s="1172"/>
      <c r="I18" s="6"/>
      <c r="J18" s="25"/>
      <c r="K18" s="7" t="str">
        <f t="shared" si="0"/>
        <v>d. Donors</v>
      </c>
      <c r="L18" s="21"/>
      <c r="M18" s="21"/>
      <c r="N18" s="21"/>
      <c r="O18" s="7"/>
      <c r="P18" s="21"/>
      <c r="Q18" s="7" t="str">
        <f t="shared" si="1"/>
        <v>UNFPA</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5" t="s">
        <v>395</v>
      </c>
      <c r="E19" s="292" t="s">
        <v>1471</v>
      </c>
      <c r="F19" s="1170" t="s">
        <v>401</v>
      </c>
      <c r="G19" s="1171"/>
      <c r="H19" s="1172"/>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1646</v>
      </c>
      <c r="C20" s="1164"/>
      <c r="D20" s="985" t="s">
        <v>395</v>
      </c>
      <c r="E20" s="292" t="s">
        <v>1473</v>
      </c>
      <c r="F20" s="1170" t="s">
        <v>1230</v>
      </c>
      <c r="G20" s="1171"/>
      <c r="H20" s="1172"/>
      <c r="I20" s="6"/>
      <c r="J20" s="25"/>
      <c r="K20" s="7" t="str">
        <f t="shared" si="0"/>
        <v>f. Ministry of Health (for example: logistics, reproductive health, family planning, maternal and child health, HIV/AIDS, pharmacy units, etc.)</v>
      </c>
      <c r="L20" s="21"/>
      <c r="M20" s="21"/>
      <c r="N20" s="21"/>
      <c r="O20" s="7"/>
      <c r="P20" s="21"/>
      <c r="Q20" s="18" t="str">
        <f t="shared" si="1"/>
        <v>Reproductive Health (RH) Program</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5" t="s">
        <v>395</v>
      </c>
      <c r="E21" s="292" t="s">
        <v>1475</v>
      </c>
      <c r="F21" s="1170" t="s">
        <v>1231</v>
      </c>
      <c r="G21" s="1171"/>
      <c r="H21" s="1172"/>
      <c r="I21" s="6"/>
      <c r="J21" s="25"/>
      <c r="K21" s="7" t="str">
        <f t="shared" si="0"/>
        <v>g. Central Medical Store or Central Warehouse</v>
      </c>
      <c r="L21" s="21"/>
      <c r="M21" s="21"/>
      <c r="N21" s="21"/>
      <c r="O21" s="7"/>
      <c r="P21" s="21"/>
      <c r="Q21" s="7" t="str">
        <f t="shared" si="1"/>
        <v>Director of Drugs and Medical Supplies</v>
      </c>
      <c r="R21" s="21"/>
      <c r="S21" s="21"/>
      <c r="T21" s="16"/>
      <c r="U21" s="16"/>
      <c r="V21" s="16"/>
      <c r="W21" s="44"/>
      <c r="X21" s="44"/>
      <c r="Y21" s="45"/>
      <c r="Z21" s="52"/>
      <c r="AA21"/>
    </row>
    <row r="22" spans="1:134" s="244" customFormat="1">
      <c r="A22" s="291"/>
      <c r="B22" s="1177" t="s">
        <v>1476</v>
      </c>
      <c r="C22" s="1177"/>
      <c r="D22" s="985" t="s">
        <v>395</v>
      </c>
      <c r="E22" s="292" t="s">
        <v>1475</v>
      </c>
      <c r="F22" s="1170" t="s">
        <v>1232</v>
      </c>
      <c r="G22" s="1171"/>
      <c r="H22" s="1172"/>
      <c r="I22" s="6"/>
      <c r="J22" s="25"/>
      <c r="K22" s="7" t="str">
        <f t="shared" si="0"/>
        <v xml:space="preserve">h. Ministry of Finance or Ministry of Planning </v>
      </c>
      <c r="L22" s="21"/>
      <c r="M22" s="21"/>
      <c r="N22" s="21"/>
      <c r="O22" s="7"/>
      <c r="P22" s="21"/>
      <c r="Q22" s="7" t="str">
        <f t="shared" si="1"/>
        <v>Representative/focal person</v>
      </c>
      <c r="R22" s="21"/>
      <c r="S22" s="21"/>
      <c r="T22" s="16"/>
      <c r="U22" s="16"/>
      <c r="V22" s="16"/>
      <c r="W22" s="44"/>
      <c r="X22" s="44"/>
      <c r="Y22" s="45"/>
      <c r="Z22" s="52"/>
      <c r="AA22"/>
    </row>
    <row r="23" spans="1:134" s="247" customFormat="1">
      <c r="A23" s="291"/>
      <c r="B23" s="1177" t="s">
        <v>1647</v>
      </c>
      <c r="C23" s="1177"/>
      <c r="D23" s="985" t="s">
        <v>395</v>
      </c>
      <c r="E23" s="292" t="s">
        <v>1475</v>
      </c>
      <c r="F23" s="1170" t="s">
        <v>1233</v>
      </c>
      <c r="G23" s="1171"/>
      <c r="H23" s="1172"/>
      <c r="I23" s="6"/>
      <c r="J23" s="25"/>
      <c r="K23" s="39" t="str">
        <f t="shared" si="0"/>
        <v>i. Other (for example: partners)</v>
      </c>
      <c r="L23" s="25"/>
      <c r="M23" s="25"/>
      <c r="N23" s="25"/>
      <c r="O23" s="39"/>
      <c r="P23" s="25"/>
      <c r="Q23" s="39" t="str">
        <f t="shared" si="1"/>
        <v>Religious groups</v>
      </c>
      <c r="R23" s="25"/>
      <c r="S23" s="25"/>
      <c r="T23" s="25"/>
      <c r="U23" s="25"/>
      <c r="V23" s="25"/>
      <c r="W23" s="64"/>
      <c r="X23" s="64"/>
      <c r="Y23" s="63"/>
      <c r="Z23" s="63"/>
      <c r="AA23"/>
    </row>
    <row r="24" spans="1:134" s="244" customFormat="1">
      <c r="A24" s="1179" t="s">
        <v>1648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302"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1650</v>
      </c>
      <c r="B26" s="1184"/>
      <c r="C26" s="1185"/>
      <c r="D26" s="293"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193" t="s">
        <v>1234</v>
      </c>
      <c r="H29" s="1194"/>
      <c r="I29" s="10"/>
      <c r="J29" s="39" t="str">
        <f>G29</f>
        <v>Not applicable - no forecast done for this period.</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1652</v>
      </c>
      <c r="B30" s="1163"/>
      <c r="C30" s="1163"/>
      <c r="D30" s="1163"/>
      <c r="E30" s="300" t="s">
        <v>1234</v>
      </c>
      <c r="F30" s="301" t="s">
        <v>1653</v>
      </c>
      <c r="G30" s="1195" t="s">
        <v>406</v>
      </c>
      <c r="H30" s="1196"/>
      <c r="I30" s="10"/>
      <c r="J30" s="39" t="str">
        <f>G30</f>
        <v>Not applicable</v>
      </c>
      <c r="K30" s="7"/>
      <c r="L30" s="21"/>
      <c r="M30" s="37" t="str">
        <f>E30</f>
        <v>Not applicable - no forecast done for this period.</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1655</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1656</v>
      </c>
      <c r="F34" s="304" t="s">
        <v>1657</v>
      </c>
      <c r="G34" s="305" t="s">
        <v>1658</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08" t="s">
        <v>1787</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1787</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1659</v>
      </c>
      <c r="C37" s="1184"/>
      <c r="D37" s="1185"/>
      <c r="E37" s="312">
        <f>E35+E36</f>
        <v>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1667</v>
      </c>
      <c r="C41" s="1164"/>
      <c r="D41" s="1037" t="s">
        <v>399</v>
      </c>
      <c r="E41" s="307">
        <v>0</v>
      </c>
      <c r="F41" s="316" t="s">
        <v>1708</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1669</v>
      </c>
      <c r="C43" s="1164"/>
      <c r="D43" s="1037" t="s">
        <v>399</v>
      </c>
      <c r="E43" s="307">
        <v>0</v>
      </c>
      <c r="F43" s="316" t="s">
        <v>1708</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1671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75">
      <c r="A49" s="303"/>
      <c r="B49" s="1163" t="s">
        <v>1519</v>
      </c>
      <c r="C49" s="1164"/>
      <c r="D49" s="1037" t="s">
        <v>395</v>
      </c>
      <c r="E49" s="307">
        <v>166666</v>
      </c>
      <c r="F49" s="316" t="s">
        <v>1708</v>
      </c>
      <c r="G49" s="329" t="s">
        <v>647</v>
      </c>
      <c r="H49" s="330" t="s">
        <v>1235</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521</v>
      </c>
      <c r="E50" s="1209"/>
      <c r="F50" s="1209"/>
      <c r="G50" s="1209"/>
      <c r="H50" s="1210"/>
      <c r="I50" s="260"/>
      <c r="J50" s="26"/>
      <c r="K50" s="7" t="str">
        <f>C50</f>
        <v xml:space="preserve">i. Specify source(s) of in-kind donations </v>
      </c>
      <c r="L50" s="21"/>
      <c r="M50" s="21"/>
      <c r="N50" s="21"/>
      <c r="O50" s="24" t="str">
        <f>D50</f>
        <v>UNFPA and USAID</v>
      </c>
      <c r="P50" s="21"/>
      <c r="Q50" s="21"/>
      <c r="R50" s="21"/>
      <c r="S50" s="21"/>
      <c r="T50" s="16"/>
      <c r="U50" s="16"/>
      <c r="V50" s="16"/>
      <c r="W50" s="44"/>
      <c r="X50" s="44"/>
      <c r="Y50" s="45"/>
      <c r="Z50" s="52"/>
      <c r="AA50"/>
    </row>
    <row r="51" spans="1:27" s="244" customFormat="1" ht="135">
      <c r="A51" s="303"/>
      <c r="B51" s="1163" t="s">
        <v>1678</v>
      </c>
      <c r="C51" s="1164"/>
      <c r="D51" s="1037" t="s">
        <v>395</v>
      </c>
      <c r="E51" s="307"/>
      <c r="F51" s="316" t="s">
        <v>1787</v>
      </c>
      <c r="G51" s="329"/>
      <c r="H51" s="330" t="s">
        <v>1236</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1679</v>
      </c>
      <c r="C52" s="1164"/>
      <c r="D52" s="1037" t="s">
        <v>399</v>
      </c>
      <c r="E52" s="307">
        <v>0</v>
      </c>
      <c r="F52" s="316" t="s">
        <v>1708</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75">
      <c r="A53" s="303"/>
      <c r="B53" s="1163" t="s">
        <v>1680</v>
      </c>
      <c r="C53" s="1164"/>
      <c r="D53" s="320"/>
      <c r="E53" s="321">
        <f>E49+E51+E52</f>
        <v>166666</v>
      </c>
      <c r="F53" s="322"/>
      <c r="G53" s="322"/>
      <c r="H53" s="331" t="s">
        <v>732</v>
      </c>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96.6" customHeight="1">
      <c r="A59" s="1205" t="s">
        <v>1530</v>
      </c>
      <c r="B59" s="1206"/>
      <c r="C59" s="1206"/>
      <c r="D59" s="1206"/>
      <c r="E59" s="1207"/>
      <c r="F59" s="1036" t="s">
        <v>405</v>
      </c>
      <c r="G59" s="1202" t="s">
        <v>1833</v>
      </c>
      <c r="H59" s="1203"/>
      <c r="I59" s="10"/>
      <c r="J59" s="30" t="str">
        <f>G59</f>
        <v xml:space="preserve">Comments: There were gaps in supply at the end of 2012, but the forecast for that year was not completed so the needs were not quantified in advance. UNFPA procures based on funding available.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228" t="s">
        <v>395</v>
      </c>
      <c r="E68" s="1228"/>
      <c r="F68" s="995" t="s">
        <v>395</v>
      </c>
      <c r="G68" s="995" t="s">
        <v>395</v>
      </c>
      <c r="H68" s="524"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228" t="s">
        <v>395</v>
      </c>
      <c r="E69" s="1228"/>
      <c r="F69" s="995" t="s">
        <v>395</v>
      </c>
      <c r="G69" s="995" t="s">
        <v>395</v>
      </c>
      <c r="H69" s="524"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228" t="s">
        <v>395</v>
      </c>
      <c r="E70" s="1228"/>
      <c r="F70" s="995" t="s">
        <v>395</v>
      </c>
      <c r="G70" s="995" t="s">
        <v>395</v>
      </c>
      <c r="H70" s="524"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228" t="s">
        <v>395</v>
      </c>
      <c r="E71" s="1228"/>
      <c r="F71" s="995" t="s">
        <v>395</v>
      </c>
      <c r="G71" s="995" t="s">
        <v>395</v>
      </c>
      <c r="H71" s="524"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228" t="s">
        <v>395</v>
      </c>
      <c r="E72" s="1228"/>
      <c r="F72" s="995" t="s">
        <v>395</v>
      </c>
      <c r="G72" s="995" t="s">
        <v>395</v>
      </c>
      <c r="H72" s="524"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228" t="s">
        <v>395</v>
      </c>
      <c r="E73" s="1228"/>
      <c r="F73" s="995" t="s">
        <v>395</v>
      </c>
      <c r="G73" s="995" t="s">
        <v>395</v>
      </c>
      <c r="H73" s="524"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228" t="s">
        <v>395</v>
      </c>
      <c r="E74" s="1228"/>
      <c r="F74" s="995" t="s">
        <v>395</v>
      </c>
      <c r="G74" s="995" t="s">
        <v>395</v>
      </c>
      <c r="H74" s="524"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228" t="s">
        <v>395</v>
      </c>
      <c r="E75" s="1228"/>
      <c r="F75" s="995" t="s">
        <v>395</v>
      </c>
      <c r="G75" s="995" t="s">
        <v>395</v>
      </c>
      <c r="H75" s="524"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228" t="s">
        <v>399</v>
      </c>
      <c r="E76" s="1228"/>
      <c r="F76" s="995" t="s">
        <v>395</v>
      </c>
      <c r="G76" s="995" t="s">
        <v>395</v>
      </c>
      <c r="H76" s="524"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228" t="s">
        <v>399</v>
      </c>
      <c r="E77" s="1228"/>
      <c r="F77" s="995" t="s">
        <v>395</v>
      </c>
      <c r="G77" s="995" t="s">
        <v>395</v>
      </c>
      <c r="H77" s="524"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228" t="s">
        <v>399</v>
      </c>
      <c r="E78" s="1228"/>
      <c r="F78" s="995" t="s">
        <v>399</v>
      </c>
      <c r="G78" s="995" t="s">
        <v>399</v>
      </c>
      <c r="H78" s="524"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228" t="s">
        <v>1221</v>
      </c>
      <c r="E79" s="1228"/>
      <c r="F79" s="995"/>
      <c r="G79" s="995"/>
      <c r="H79" s="524"/>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29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t="s">
        <v>1238</v>
      </c>
      <c r="D85" s="1248" t="s">
        <v>1239</v>
      </c>
      <c r="E85" s="1249"/>
      <c r="F85" s="989" t="s">
        <v>395</v>
      </c>
      <c r="G85" s="1231" t="s">
        <v>395</v>
      </c>
      <c r="H85" s="1232"/>
      <c r="I85" s="13"/>
      <c r="J85" s="30" t="str">
        <f>G85</f>
        <v>Yes</v>
      </c>
      <c r="K85" s="7" t="str">
        <f>B85</f>
        <v>a</v>
      </c>
      <c r="L85" s="21"/>
      <c r="M85" s="31">
        <f>E85</f>
        <v>0</v>
      </c>
      <c r="N85" s="21"/>
      <c r="O85" s="21"/>
      <c r="P85" s="21"/>
      <c r="Q85" s="21"/>
      <c r="R85" s="7"/>
      <c r="S85" s="7" t="str">
        <f>D85</f>
        <v>2012-2017</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165" t="s">
        <v>1240</v>
      </c>
      <c r="F87" s="1166"/>
      <c r="G87" s="1166"/>
      <c r="H87" s="1167"/>
      <c r="I87" s="13"/>
      <c r="J87" s="30"/>
      <c r="K87" s="7"/>
      <c r="L87" s="21"/>
      <c r="M87" s="31"/>
      <c r="N87" s="31" t="str">
        <f>E87</f>
        <v>Donors, NGOs, social marketing, commercial</v>
      </c>
      <c r="O87" s="21"/>
      <c r="P87" s="7" t="str">
        <f>B87</f>
        <v>a. If yes, for which sectors (public, NGO, social marketing, commercial)?</v>
      </c>
      <c r="Q87" s="21"/>
      <c r="R87" s="7"/>
      <c r="S87" s="21"/>
      <c r="T87" s="16"/>
      <c r="U87" s="16"/>
      <c r="V87" s="16"/>
      <c r="W87" s="44"/>
      <c r="X87" s="44"/>
      <c r="Y87" s="45"/>
      <c r="Z87" s="52"/>
      <c r="AA87"/>
    </row>
    <row r="88" spans="1:28" s="244" customFormat="1" ht="65.45" customHeight="1">
      <c r="A88" s="291"/>
      <c r="B88" s="1163" t="s">
        <v>1563</v>
      </c>
      <c r="C88" s="1163"/>
      <c r="D88" s="1164"/>
      <c r="E88" s="1165" t="s">
        <v>1241</v>
      </c>
      <c r="F88" s="1166"/>
      <c r="G88" s="1166"/>
      <c r="H88" s="1167"/>
      <c r="I88" s="13"/>
      <c r="J88" s="30"/>
      <c r="K88" s="7"/>
      <c r="L88" s="21"/>
      <c r="M88" s="31"/>
      <c r="N88" s="31" t="str">
        <f>E88</f>
        <v>Varies by year - donors, NGOs and social marketing can request a duty waiver, but this process is often quite lengthy and delays the release of products from the port. Demurrage fees start applying after 7 days, which leads to additional costs for importation of products.</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1242</v>
      </c>
      <c r="E90" s="1166"/>
      <c r="F90" s="1166"/>
      <c r="G90" s="1166"/>
      <c r="H90" s="1167"/>
      <c r="I90" s="13"/>
      <c r="J90" s="30"/>
      <c r="K90" s="7" t="str">
        <f>B90</f>
        <v>a. If yes, describe the policies.</v>
      </c>
      <c r="L90" s="21"/>
      <c r="M90" s="21"/>
      <c r="N90" s="23"/>
      <c r="O90" s="24" t="str">
        <f>D90</f>
        <v xml:space="preserve">Taxes and duties on the importation of contraceptives </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302" t="s">
        <v>399</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165" t="s">
        <v>406</v>
      </c>
      <c r="E92" s="1166"/>
      <c r="F92" s="1166"/>
      <c r="G92" s="1166"/>
      <c r="H92" s="1167"/>
      <c r="I92" s="13"/>
      <c r="J92" s="30"/>
      <c r="K92" s="7" t="str">
        <f>B92</f>
        <v>a. If yes, describe the policies.</v>
      </c>
      <c r="L92" s="21"/>
      <c r="M92" s="21"/>
      <c r="N92" s="23"/>
      <c r="O92" s="24" t="str">
        <f>D92</f>
        <v>Not applicable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453</v>
      </c>
      <c r="E95" s="1260"/>
      <c r="F95" s="1261"/>
      <c r="G95" s="1262" t="s">
        <v>453</v>
      </c>
      <c r="H95" s="1263"/>
      <c r="I95" s="12"/>
      <c r="J95" s="30" t="str">
        <f t="shared" si="3"/>
        <v>Auxiliary nurse</v>
      </c>
      <c r="K95" s="7"/>
      <c r="L95" s="21"/>
      <c r="M95" s="31"/>
      <c r="N95" s="21"/>
      <c r="O95" s="7"/>
      <c r="P95" s="7"/>
      <c r="Q95" s="21"/>
      <c r="R95" s="21"/>
      <c r="S95" s="21"/>
      <c r="T95" s="209" t="str">
        <f>D95</f>
        <v>Auxiliary nurse</v>
      </c>
      <c r="U95" s="51"/>
      <c r="V95" s="16"/>
      <c r="W95" s="44"/>
      <c r="X95" s="44"/>
      <c r="Y95" s="45"/>
      <c r="Z95" s="52"/>
      <c r="AA95"/>
    </row>
    <row r="96" spans="1:28" s="244" customFormat="1" ht="15" customHeight="1">
      <c r="A96" s="263"/>
      <c r="B96" s="221" t="s">
        <v>1572</v>
      </c>
      <c r="C96" s="218" t="s">
        <v>1573</v>
      </c>
      <c r="D96" s="1259" t="s">
        <v>453</v>
      </c>
      <c r="E96" s="1260"/>
      <c r="F96" s="1261"/>
      <c r="G96" s="1262" t="s">
        <v>453</v>
      </c>
      <c r="H96" s="1263"/>
      <c r="I96" s="12"/>
      <c r="J96" s="30" t="str">
        <f t="shared" si="3"/>
        <v>Auxiliary nurse</v>
      </c>
      <c r="K96" s="7"/>
      <c r="L96" s="21"/>
      <c r="M96" s="31"/>
      <c r="N96" s="21"/>
      <c r="O96" s="7"/>
      <c r="P96" s="7"/>
      <c r="Q96" s="21"/>
      <c r="R96" s="21"/>
      <c r="S96" s="21"/>
      <c r="T96" s="209" t="str">
        <f t="shared" ref="T96:T102" si="4">D96</f>
        <v>Auxiliary nurse</v>
      </c>
      <c r="U96" s="51"/>
      <c r="V96" s="16"/>
      <c r="W96" s="44"/>
      <c r="X96" s="44"/>
      <c r="Y96" s="45"/>
      <c r="Z96" s="52"/>
      <c r="AA96"/>
    </row>
    <row r="97" spans="1:27" s="244" customFormat="1" ht="15" customHeight="1">
      <c r="A97" s="263"/>
      <c r="B97" s="221" t="s">
        <v>1574</v>
      </c>
      <c r="C97" s="218" t="s">
        <v>1575</v>
      </c>
      <c r="D97" s="1259" t="s">
        <v>441</v>
      </c>
      <c r="E97" s="1260"/>
      <c r="F97" s="1261"/>
      <c r="G97" s="1262" t="s">
        <v>441</v>
      </c>
      <c r="H97" s="1263"/>
      <c r="I97" s="12"/>
      <c r="J97" s="30" t="str">
        <f t="shared" si="3"/>
        <v>Nurse</v>
      </c>
      <c r="K97" s="7"/>
      <c r="L97" s="21"/>
      <c r="M97" s="31"/>
      <c r="N97" s="21"/>
      <c r="O97" s="7"/>
      <c r="P97" s="7"/>
      <c r="Q97" s="21"/>
      <c r="R97" s="21"/>
      <c r="S97" s="21"/>
      <c r="T97" s="209" t="str">
        <f t="shared" si="4"/>
        <v>Nurse</v>
      </c>
      <c r="U97" s="51"/>
      <c r="V97" s="16"/>
      <c r="W97" s="44"/>
      <c r="X97" s="44"/>
      <c r="Y97" s="45"/>
      <c r="Z97" s="52"/>
      <c r="AA97"/>
    </row>
    <row r="98" spans="1:27" s="244" customFormat="1" ht="15" customHeight="1">
      <c r="A98" s="263"/>
      <c r="B98" s="220" t="s">
        <v>1576</v>
      </c>
      <c r="C98" s="218" t="s">
        <v>1577</v>
      </c>
      <c r="D98" s="1259" t="s">
        <v>441</v>
      </c>
      <c r="E98" s="1260"/>
      <c r="F98" s="1261"/>
      <c r="G98" s="1262" t="s">
        <v>441</v>
      </c>
      <c r="H98" s="1263"/>
      <c r="I98" s="12"/>
      <c r="J98" s="30" t="str">
        <f t="shared" si="3"/>
        <v>Nurse</v>
      </c>
      <c r="K98" s="7"/>
      <c r="L98" s="21"/>
      <c r="M98" s="31"/>
      <c r="N98" s="21"/>
      <c r="O98" s="7"/>
      <c r="P98" s="7"/>
      <c r="Q98" s="21"/>
      <c r="R98" s="21"/>
      <c r="S98" s="21"/>
      <c r="T98" s="209" t="str">
        <f t="shared" si="4"/>
        <v>Nurse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453</v>
      </c>
      <c r="E100" s="1260"/>
      <c r="F100" s="1261"/>
      <c r="G100" s="1262" t="s">
        <v>453</v>
      </c>
      <c r="H100" s="1263"/>
      <c r="I100" s="12"/>
      <c r="J100" s="30" t="str">
        <f t="shared" si="3"/>
        <v>Auxiliary nurse</v>
      </c>
      <c r="K100" s="7"/>
      <c r="L100" s="21"/>
      <c r="M100" s="31"/>
      <c r="N100" s="21"/>
      <c r="O100" s="7"/>
      <c r="P100" s="7"/>
      <c r="Q100" s="21"/>
      <c r="R100" s="21"/>
      <c r="S100" s="21"/>
      <c r="T100" s="209" t="str">
        <f t="shared" si="4"/>
        <v>Auxiliary nurse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1243</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525"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525"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526"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23" t="s">
        <v>399</v>
      </c>
      <c r="H111" s="1225"/>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23" t="s">
        <v>399</v>
      </c>
      <c r="H112" s="1225"/>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23" t="s">
        <v>406</v>
      </c>
      <c r="H113" s="1225"/>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23" t="s">
        <v>395</v>
      </c>
      <c r="H116" s="1225"/>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23" t="s">
        <v>395</v>
      </c>
      <c r="H117" s="1225"/>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23" t="s">
        <v>395</v>
      </c>
      <c r="H118" s="1225"/>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23" t="s">
        <v>395</v>
      </c>
      <c r="H119" s="1225"/>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23" t="s">
        <v>395</v>
      </c>
      <c r="H120" s="1225"/>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23" t="s">
        <v>395</v>
      </c>
      <c r="H121" s="1225"/>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23" t="s">
        <v>395</v>
      </c>
      <c r="H122" s="1225"/>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23" t="s">
        <v>395</v>
      </c>
      <c r="H123" s="1225"/>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23" t="s">
        <v>399</v>
      </c>
      <c r="H124" s="1225"/>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23" t="s">
        <v>395</v>
      </c>
      <c r="H125" s="1225"/>
      <c r="I125" s="33"/>
      <c r="J125" s="30" t="str">
        <f t="shared" si="5"/>
        <v>Yes</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t="s">
        <v>1244</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1245</v>
      </c>
      <c r="E128" s="1171"/>
      <c r="F128" s="1171"/>
      <c r="G128" s="1171"/>
      <c r="H128" s="1172"/>
      <c r="I128" s="33"/>
      <c r="J128" s="20"/>
      <c r="K128" s="7" t="str">
        <f>A128</f>
        <v xml:space="preserve">D11. Name of the list(s)
</v>
      </c>
      <c r="L128" s="7"/>
      <c r="M128" s="21"/>
      <c r="N128" s="21"/>
      <c r="O128" s="7" t="str">
        <f>D128</f>
        <v>Republic of Sierra Leone Essential Medicines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2005</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399</v>
      </c>
      <c r="H140" s="1225"/>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395</v>
      </c>
      <c r="H142" s="1225"/>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399</v>
      </c>
      <c r="H143" s="1225"/>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395</v>
      </c>
      <c r="H144" s="1225"/>
      <c r="I144" s="6"/>
      <c r="J144" s="30" t="str">
        <f t="shared" si="7"/>
        <v>Yes</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395</v>
      </c>
      <c r="H146" s="1225"/>
      <c r="I146" s="6"/>
      <c r="J146" s="30" t="str">
        <f t="shared" si="7"/>
        <v>Yes</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1246</v>
      </c>
      <c r="G149" s="1171"/>
      <c r="H149" s="1172"/>
      <c r="I149" s="6"/>
      <c r="J149" s="30"/>
      <c r="K149" s="7"/>
      <c r="L149" s="21"/>
      <c r="M149" s="7"/>
      <c r="N149" s="21"/>
      <c r="O149" s="21"/>
      <c r="P149" s="21"/>
      <c r="Q149" s="7" t="str">
        <f>F149</f>
        <v>06/12 -04/13</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1247</v>
      </c>
      <c r="G150" s="1171"/>
      <c r="H150" s="1172"/>
      <c r="I150" s="6"/>
      <c r="J150" s="30"/>
      <c r="K150" s="7"/>
      <c r="L150" s="7"/>
      <c r="M150" s="21"/>
      <c r="N150" s="21"/>
      <c r="O150" s="21"/>
      <c r="P150" s="21"/>
      <c r="Q150" s="7" t="str">
        <f>F150</f>
        <v xml:space="preserve">The Procurement Planning and Monitoring Report (PPMR) </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395</v>
      </c>
      <c r="H152" s="1312"/>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395</v>
      </c>
      <c r="H153" s="1225"/>
      <c r="I153" s="6"/>
      <c r="J153" s="39" t="str">
        <f>G153</f>
        <v>Yes</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f>D154</f>
        <v>0</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xr:uid="{00000000-0002-0000-2700-000000000000}">
      <formula1>$N$1:$N$2</formula1>
    </dataValidation>
    <dataValidation type="list" allowBlank="1" showInputMessage="1" showErrorMessage="1" error="Please choose from the dropdown list." sqref="F61:H61" xr:uid="{00000000-0002-0000-2700-000001000000}">
      <formula1>$R$1:$R$6</formula1>
    </dataValidation>
    <dataValidation type="list" allowBlank="1" showInputMessage="1" showErrorMessage="1" errorTitle="Choose from dropdown" error="Please choose from the dropdown list." prompt="Please select from the dropdown list." sqref="G138 D15 D68" xr:uid="{00000000-0002-0000-27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2700-000003000000}">
      <formula1>$W$1:$W$4</formula1>
    </dataValidation>
    <dataValidation type="list" allowBlank="1" showErrorMessage="1" error="Please choose from the dropdown list." sqref="H38" xr:uid="{00000000-0002-0000-2700-000004000000}">
      <formula1>$W$1:$W$3</formula1>
    </dataValidation>
    <dataValidation type="list" allowBlank="1" showInputMessage="1" showErrorMessage="1" error="Please choose from the dropdown list." sqref="H24" xr:uid="{00000000-0002-0000-2700-000005000000}">
      <formula1>$O$1:$O$6</formula1>
    </dataValidation>
    <dataValidation type="list" allowBlank="1" showInputMessage="1" showErrorMessage="1" errorTitle="Choose from dropdown" error="Please choose from the dropdown list." prompt="Please select from the dropdown list." sqref="H12 H82" xr:uid="{00000000-0002-0000-2700-000006000000}">
      <formula1>$W$1:$W$3</formula1>
    </dataValidation>
    <dataValidation type="list" allowBlank="1" showInputMessage="1" showErrorMessage="1" error="Please choose from the dropdown list." sqref="H31:H32 D41 D43 D49 D51:D52 F85:H86 H89 H91 D106:D108 F59 G116:H125" xr:uid="{00000000-0002-0000-2700-000007000000}">
      <formula1>$W$1:$W$3</formula1>
    </dataValidation>
    <dataValidation type="list" allowBlank="1" showInputMessage="1" showErrorMessage="1" errorTitle="Choose from dropdown" error="Please choose from the dropdown list." sqref="H28" xr:uid="{00000000-0002-0000-2700-000008000000}">
      <formula1>$Y$1:$Y$13</formula1>
    </dataValidation>
    <dataValidation type="list" allowBlank="1" showErrorMessage="1" errorTitle="Choose from dropdown" error="Please choose from the dropdown list." sqref="F28" xr:uid="{00000000-0002-0000-2700-000009000000}">
      <formula1>$Y$1:$Y$13</formula1>
    </dataValidation>
    <dataValidation type="list" allowBlank="1" prompt="Please choose from the dropdown if possible. If you cannot find a cadre that fits what you are looking for, you may write it in." sqref="D96:H102" xr:uid="{00000000-0002-0000-2700-00000A000000}">
      <formula1>$Q$1:$Q$9</formula1>
    </dataValidation>
    <dataValidation type="list" allowBlank="1" showInputMessage="1" prompt="Please select from the dropdown list if possible. If you cannot find a provider cadre that fits, you may write it in." sqref="D95:H95" xr:uid="{00000000-0002-0000-2700-00000B000000}">
      <formula1>$Q$1:$Q$9</formula1>
    </dataValidation>
  </dataValidations>
  <hyperlinks>
    <hyperlink ref="A5" location="Introduction!A1" display="To jump to the Introduction sheet, click here." xr:uid="{00000000-0004-0000-2700-000000000000}"/>
  </hyperlinks>
  <pageMargins left="1.2" right="0.7" top="0.75" bottom="0.75" header="0.3" footer="0.3"/>
  <pageSetup scale="48" fitToHeight="4" orientation="portrait" r:id="rId1"/>
  <rowBreaks count="3" manualBreakCount="3">
    <brk id="33" max="7" man="1"/>
    <brk id="54" max="7" man="1"/>
    <brk id="92" max="7"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D183"/>
  <sheetViews>
    <sheetView showGridLines="0" view="pageBreakPreview" zoomScaleNormal="80" zoomScaleSheetLayoutView="100" zoomScalePageLayoutView="90" workbookViewId="0">
      <selection activeCell="AA1" sqref="AA1"/>
    </sheetView>
  </sheetViews>
  <sheetFormatPr defaultColWidth="8.8554687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42578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8.85546875" style="242"/>
  </cols>
  <sheetData>
    <row r="1" spans="1:134" s="234" customFormat="1" ht="30">
      <c r="A1" s="1148"/>
      <c r="B1" s="1148"/>
      <c r="C1" s="1148"/>
      <c r="D1" s="1148"/>
      <c r="E1" s="1148"/>
      <c r="F1" s="1148"/>
      <c r="G1" s="1148"/>
      <c r="H1" s="1148"/>
      <c r="I1" s="540"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70"/>
      <c r="E5" s="771"/>
      <c r="F5" s="770"/>
      <c r="G5" s="769"/>
      <c r="H5" s="772"/>
      <c r="I5" s="8"/>
      <c r="J5" s="25"/>
      <c r="K5" s="7"/>
      <c r="L5" s="21"/>
      <c r="M5" s="21"/>
      <c r="N5" s="7"/>
      <c r="O5" s="7" t="s">
        <v>405</v>
      </c>
      <c r="P5" s="21"/>
      <c r="Q5" s="207" t="s">
        <v>441</v>
      </c>
      <c r="R5" s="7" t="s">
        <v>405</v>
      </c>
      <c r="S5" s="21"/>
      <c r="T5" s="49"/>
      <c r="U5" s="16"/>
      <c r="V5" s="16"/>
      <c r="X5" s="44"/>
      <c r="Y5" s="236" t="s">
        <v>1444</v>
      </c>
      <c r="Z5" s="233"/>
      <c r="AA5"/>
    </row>
    <row r="6" spans="1:134" ht="15.75" hidden="1" customHeight="1">
      <c r="A6" s="541"/>
      <c r="B6" s="541"/>
      <c r="C6" s="541"/>
      <c r="D6" s="541"/>
      <c r="E6" s="541"/>
      <c r="F6" s="541"/>
      <c r="G6" s="542"/>
      <c r="H6" s="543"/>
      <c r="I6" s="42"/>
      <c r="O6" s="21" t="s">
        <v>406</v>
      </c>
      <c r="Q6" s="21" t="s">
        <v>442</v>
      </c>
      <c r="R6" s="7" t="s">
        <v>406</v>
      </c>
      <c r="Y6" s="240" t="s">
        <v>482</v>
      </c>
    </row>
    <row r="7" spans="1:134" ht="24.75" customHeight="1">
      <c r="A7" s="625" t="s">
        <v>1632</v>
      </c>
      <c r="D7" s="657"/>
      <c r="E7" s="657"/>
      <c r="F7" s="657"/>
      <c r="G7" s="1792"/>
      <c r="H7" s="1792"/>
      <c r="I7" s="8"/>
      <c r="J7" s="39"/>
      <c r="N7" s="7"/>
      <c r="Q7" s="207" t="s">
        <v>415</v>
      </c>
      <c r="T7" s="68"/>
      <c r="X7" s="626" t="str">
        <f>A7</f>
        <v>Contraceptive Security (CS) Indicators Data, 2013</v>
      </c>
      <c r="Y7" s="240" t="s">
        <v>481</v>
      </c>
    </row>
    <row r="8" spans="1:134" ht="37.5" customHeight="1">
      <c r="A8" s="1601" t="s">
        <v>1834</v>
      </c>
      <c r="B8" s="1791"/>
      <c r="C8" s="1791"/>
      <c r="D8" s="1792"/>
      <c r="E8" s="1792"/>
      <c r="F8" s="657"/>
      <c r="G8" s="1792"/>
      <c r="H8" s="1792"/>
      <c r="I8" s="6"/>
      <c r="J8" s="39"/>
      <c r="K8" s="630" t="str">
        <f>A8</f>
        <v>Country: South Sudan</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451" t="s">
        <v>42</v>
      </c>
      <c r="B11" s="1452"/>
      <c r="C11" s="1452"/>
      <c r="D11" s="1452"/>
      <c r="E11" s="1452"/>
      <c r="F11" s="1452"/>
      <c r="G11" s="1452"/>
      <c r="H11" s="545"/>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364" t="s">
        <v>1643</v>
      </c>
      <c r="B12" s="1365"/>
      <c r="C12" s="1365"/>
      <c r="D12" s="1365"/>
      <c r="E12" s="1365"/>
      <c r="F12" s="1365"/>
      <c r="G12" s="1366"/>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547"/>
      <c r="B13" s="1340" t="s">
        <v>1462</v>
      </c>
      <c r="C13" s="1341"/>
      <c r="D13" s="1262" t="s">
        <v>1248</v>
      </c>
      <c r="E13" s="1332"/>
      <c r="F13" s="1332"/>
      <c r="G13" s="1332"/>
      <c r="H13" s="1263"/>
      <c r="I13" s="6"/>
      <c r="J13" s="25"/>
      <c r="K13" s="7" t="str">
        <f>B13</f>
        <v>a. What is the name of the committee?</v>
      </c>
      <c r="L13" s="31" t="str">
        <f>D13</f>
        <v>Reproductive Health Coordination Forum</v>
      </c>
      <c r="M13" s="21"/>
      <c r="N13" s="21"/>
      <c r="O13" s="24" t="str">
        <f>D13</f>
        <v>Reproductive Health Coordination Forum</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453" t="s">
        <v>45</v>
      </c>
      <c r="B14" s="1454"/>
      <c r="C14" s="1454"/>
      <c r="D14" s="1455" t="s">
        <v>1463</v>
      </c>
      <c r="E14" s="1455"/>
      <c r="F14" s="1455"/>
      <c r="G14" s="1455"/>
      <c r="H14" s="145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548"/>
      <c r="B15" s="1408" t="s">
        <v>1464</v>
      </c>
      <c r="C15" s="1457"/>
      <c r="D15" s="988" t="s">
        <v>395</v>
      </c>
      <c r="E15" s="549" t="s">
        <v>1465</v>
      </c>
      <c r="F15" s="1316" t="s">
        <v>1249</v>
      </c>
      <c r="G15" s="1317"/>
      <c r="H15" s="1318"/>
      <c r="I15" s="6"/>
      <c r="J15" s="25"/>
      <c r="K15" s="7" t="str">
        <f t="shared" ref="K15:K23" si="0">B15</f>
        <v>a. Social marketing</v>
      </c>
      <c r="L15" s="21"/>
      <c r="M15" s="21"/>
      <c r="N15" s="21"/>
      <c r="O15" s="7"/>
      <c r="P15" s="21"/>
      <c r="Q15" s="7" t="str">
        <f t="shared" ref="Q15:Q23" si="1">F15</f>
        <v>Marie Stopes,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550"/>
      <c r="B16" s="1340" t="s">
        <v>1644</v>
      </c>
      <c r="C16" s="1341"/>
      <c r="D16" s="988" t="s">
        <v>395</v>
      </c>
      <c r="E16" s="551" t="s">
        <v>1465</v>
      </c>
      <c r="F16" s="1316" t="s">
        <v>1250</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Marie Stopes, PSI, IPPF, Care Oxfam, and more!</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550"/>
      <c r="B17" s="1340" t="s">
        <v>1645</v>
      </c>
      <c r="C17" s="1341"/>
      <c r="D17" s="988" t="s">
        <v>399</v>
      </c>
      <c r="E17" s="551"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550"/>
      <c r="B18" s="1340" t="s">
        <v>1468</v>
      </c>
      <c r="C18" s="1341"/>
      <c r="D18" s="988" t="s">
        <v>395</v>
      </c>
      <c r="E18" s="551" t="s">
        <v>1469</v>
      </c>
      <c r="F18" s="1316" t="s">
        <v>1251</v>
      </c>
      <c r="G18" s="1317"/>
      <c r="H18" s="1318"/>
      <c r="I18" s="6"/>
      <c r="J18" s="25"/>
      <c r="K18" s="7" t="str">
        <f t="shared" si="0"/>
        <v>d. Donors</v>
      </c>
      <c r="L18" s="21"/>
      <c r="M18" s="21"/>
      <c r="N18" s="21"/>
      <c r="O18" s="7"/>
      <c r="P18" s="21"/>
      <c r="Q18" s="7" t="str">
        <f t="shared" si="1"/>
        <v>Joint Donor Team, USAID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550"/>
      <c r="B19" s="1340" t="s">
        <v>1470</v>
      </c>
      <c r="C19" s="1341"/>
      <c r="D19" s="988" t="s">
        <v>395</v>
      </c>
      <c r="E19" s="551"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550"/>
      <c r="B20" s="1340" t="s">
        <v>1646</v>
      </c>
      <c r="C20" s="1341"/>
      <c r="D20" s="988" t="s">
        <v>395</v>
      </c>
      <c r="E20" s="551" t="s">
        <v>1473</v>
      </c>
      <c r="F20" s="1316" t="s">
        <v>1252</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Reproductive Health Unit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550"/>
      <c r="B21" s="1408" t="s">
        <v>1474</v>
      </c>
      <c r="C21" s="1408"/>
      <c r="D21" s="988" t="s">
        <v>399</v>
      </c>
      <c r="E21" s="551" t="s">
        <v>1475</v>
      </c>
      <c r="F21" s="1350"/>
      <c r="G21" s="1351"/>
      <c r="H21" s="1352"/>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c r="A22" s="550"/>
      <c r="B22" s="1408" t="s">
        <v>1476</v>
      </c>
      <c r="C22" s="1408"/>
      <c r="D22" s="988" t="s">
        <v>399</v>
      </c>
      <c r="E22" s="551" t="s">
        <v>1475</v>
      </c>
      <c r="F22" s="1350"/>
      <c r="G22" s="1351"/>
      <c r="H22" s="135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550"/>
      <c r="B23" s="1408" t="s">
        <v>1647</v>
      </c>
      <c r="C23" s="1408"/>
      <c r="D23" s="988" t="s">
        <v>399</v>
      </c>
      <c r="E23" s="551" t="s">
        <v>1475</v>
      </c>
      <c r="F23" s="1350"/>
      <c r="G23" s="1351"/>
      <c r="H23" s="135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353" t="s">
        <v>1648</v>
      </c>
      <c r="B24" s="1340"/>
      <c r="C24" s="1340"/>
      <c r="D24" s="1340"/>
      <c r="E24" s="1340"/>
      <c r="F24" s="1340"/>
      <c r="G24" s="1340"/>
      <c r="H24" s="552" t="s">
        <v>405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399" t="s">
        <v>1649</v>
      </c>
      <c r="B25" s="1400"/>
      <c r="C25" s="1400"/>
      <c r="D25" s="1408"/>
      <c r="E25" s="1408"/>
      <c r="F25" s="1408"/>
      <c r="G25" s="1409"/>
      <c r="H25" s="552"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404" t="s">
        <v>1650</v>
      </c>
      <c r="B26" s="1355"/>
      <c r="C26" s="1356"/>
      <c r="D26" s="553" t="s">
        <v>405</v>
      </c>
      <c r="E26" s="554" t="s">
        <v>1481</v>
      </c>
      <c r="F26" s="555" t="s">
        <v>406</v>
      </c>
      <c r="G26" s="556" t="s">
        <v>1482</v>
      </c>
      <c r="H26" s="557"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451" t="s">
        <v>69</v>
      </c>
      <c r="B27" s="1452"/>
      <c r="C27" s="1452"/>
      <c r="D27" s="1452"/>
      <c r="E27" s="1452"/>
      <c r="F27" s="1452"/>
      <c r="G27" s="1452"/>
      <c r="H27" s="545"/>
      <c r="I27" s="42"/>
      <c r="J27" s="43"/>
      <c r="K27" s="9"/>
      <c r="L27" s="33"/>
      <c r="M27" s="33"/>
      <c r="N27" s="33"/>
      <c r="O27" s="33"/>
      <c r="P27" s="33"/>
      <c r="Q27" s="33"/>
      <c r="R27" s="33"/>
      <c r="S27" s="33"/>
      <c r="T27" s="43"/>
      <c r="U27" s="43"/>
      <c r="V27" s="43"/>
      <c r="W27" s="46"/>
      <c r="X27" s="46"/>
      <c r="Y27" s="47"/>
      <c r="Z27" s="53"/>
      <c r="AA27"/>
    </row>
    <row r="28" spans="1:134" s="244" customFormat="1">
      <c r="A28" s="1407" t="s">
        <v>1483</v>
      </c>
      <c r="B28" s="1408"/>
      <c r="C28" s="1409"/>
      <c r="D28" s="1445" t="s">
        <v>1484</v>
      </c>
      <c r="E28" s="1446"/>
      <c r="F28" s="558" t="s">
        <v>430</v>
      </c>
      <c r="G28" s="559" t="s">
        <v>1485</v>
      </c>
      <c r="H28" s="546"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353" t="s">
        <v>1651</v>
      </c>
      <c r="B29" s="1340"/>
      <c r="C29" s="1340"/>
      <c r="D29" s="1340"/>
      <c r="E29" s="1340"/>
      <c r="F29" s="1341"/>
      <c r="G29" s="1447" t="s">
        <v>1253</v>
      </c>
      <c r="H29" s="1448"/>
      <c r="I29" s="10"/>
      <c r="J29" s="39" t="str">
        <f>G29</f>
        <v>Not applicable - this exercise has not been completed</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353" t="s">
        <v>1652</v>
      </c>
      <c r="B30" s="1340"/>
      <c r="C30" s="1340"/>
      <c r="D30" s="1340"/>
      <c r="E30" s="560" t="s">
        <v>406</v>
      </c>
      <c r="F30" s="561" t="s">
        <v>1653</v>
      </c>
      <c r="G30" s="1449" t="s">
        <v>406</v>
      </c>
      <c r="H30" s="1450"/>
      <c r="I30" s="10"/>
      <c r="J30" s="39" t="str">
        <f>G30</f>
        <v>Not applicable</v>
      </c>
      <c r="K30" s="7"/>
      <c r="L30" s="21"/>
      <c r="M30" s="37" t="str">
        <f>E30</f>
        <v>Not applicable</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353" t="s">
        <v>1654</v>
      </c>
      <c r="B31" s="1340"/>
      <c r="C31" s="1340"/>
      <c r="D31" s="1340"/>
      <c r="E31" s="1340"/>
      <c r="F31" s="1340"/>
      <c r="G31" s="1341"/>
      <c r="H31" s="55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55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404" t="s">
        <v>1655</v>
      </c>
      <c r="B33" s="1340"/>
      <c r="C33" s="1340"/>
      <c r="D33" s="1340"/>
      <c r="E33" s="1355"/>
      <c r="F33" s="1355"/>
      <c r="G33" s="1355"/>
      <c r="H33" s="1444"/>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562"/>
      <c r="B34" s="1187" t="s">
        <v>1492</v>
      </c>
      <c r="C34" s="1187"/>
      <c r="D34" s="1188"/>
      <c r="E34" s="563" t="s">
        <v>1656</v>
      </c>
      <c r="F34" s="564" t="s">
        <v>1657</v>
      </c>
      <c r="G34" s="565" t="s">
        <v>1658</v>
      </c>
      <c r="H34" s="56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550"/>
      <c r="B35" s="1187" t="s">
        <v>1497</v>
      </c>
      <c r="C35" s="1187"/>
      <c r="D35" s="1188"/>
      <c r="E35" s="567">
        <v>0</v>
      </c>
      <c r="F35" s="568" t="s">
        <v>806</v>
      </c>
      <c r="G35" s="658"/>
      <c r="H35" s="57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550"/>
      <c r="B36" s="1187" t="s">
        <v>1498</v>
      </c>
      <c r="C36" s="1187"/>
      <c r="D36" s="1188"/>
      <c r="E36" s="567">
        <v>0</v>
      </c>
      <c r="F36" s="568" t="s">
        <v>806</v>
      </c>
      <c r="G36" s="658" t="s">
        <v>1254</v>
      </c>
      <c r="H36" s="571"/>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562"/>
      <c r="B37" s="1355" t="s">
        <v>1659</v>
      </c>
      <c r="C37" s="1355"/>
      <c r="D37" s="1356"/>
      <c r="E37" s="572">
        <f>E35+E36</f>
        <v>0</v>
      </c>
      <c r="F37" s="573"/>
      <c r="G37" s="573"/>
      <c r="H37" s="57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353" t="s">
        <v>1660</v>
      </c>
      <c r="B38" s="1340"/>
      <c r="C38" s="1340"/>
      <c r="D38" s="1340"/>
      <c r="E38" s="1340"/>
      <c r="F38" s="1340"/>
      <c r="G38" s="1341"/>
      <c r="H38" s="55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353" t="s">
        <v>1661</v>
      </c>
      <c r="B39" s="1340"/>
      <c r="C39" s="1340"/>
      <c r="D39" s="1340"/>
      <c r="E39" s="1340"/>
      <c r="F39" s="1340"/>
      <c r="G39" s="1340"/>
      <c r="H39" s="1354"/>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575"/>
      <c r="B40" s="1443" t="s">
        <v>1662</v>
      </c>
      <c r="C40" s="1865"/>
      <c r="D40" s="576" t="s">
        <v>1663</v>
      </c>
      <c r="E40" s="564" t="s">
        <v>1664</v>
      </c>
      <c r="F40" s="564" t="s">
        <v>1665</v>
      </c>
      <c r="G40" s="565" t="s">
        <v>1666</v>
      </c>
      <c r="H40" s="56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575"/>
      <c r="B41" s="1340" t="s">
        <v>1667</v>
      </c>
      <c r="C41" s="1341"/>
      <c r="D41" s="577" t="s">
        <v>399</v>
      </c>
      <c r="E41" s="567">
        <v>0</v>
      </c>
      <c r="F41" s="568" t="s">
        <v>806</v>
      </c>
      <c r="G41" s="569"/>
      <c r="H41" s="57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575"/>
      <c r="B42" s="579"/>
      <c r="C42" s="580" t="s">
        <v>1668</v>
      </c>
      <c r="D42" s="1383" t="s">
        <v>406</v>
      </c>
      <c r="E42" s="1384"/>
      <c r="F42" s="1384"/>
      <c r="G42" s="1384"/>
      <c r="H42" s="1385"/>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575"/>
      <c r="B43" s="1340" t="s">
        <v>1669</v>
      </c>
      <c r="C43" s="1341"/>
      <c r="D43" s="577" t="s">
        <v>405</v>
      </c>
      <c r="E43" s="567" t="s">
        <v>405</v>
      </c>
      <c r="F43" s="568" t="s">
        <v>806</v>
      </c>
      <c r="G43" s="658"/>
      <c r="H43" s="57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575"/>
      <c r="B44" s="579"/>
      <c r="C44" s="580" t="s">
        <v>1670</v>
      </c>
      <c r="D44" s="1383" t="s">
        <v>405</v>
      </c>
      <c r="E44" s="1384"/>
      <c r="F44" s="1384"/>
      <c r="G44" s="1384"/>
      <c r="H44" s="1385"/>
      <c r="I44" s="29"/>
      <c r="J44" s="26"/>
      <c r="K44" s="7" t="str">
        <f>C44</f>
        <v>i. Specify source(s) of other government funds spent (for example: basket funding or specific donor)</v>
      </c>
      <c r="L44" s="21"/>
      <c r="M44" s="21"/>
      <c r="N44" s="21"/>
      <c r="O44" s="24" t="str">
        <f>D44</f>
        <v>Don't know</v>
      </c>
      <c r="P44" s="21"/>
      <c r="Q44" s="21"/>
      <c r="R44" s="21"/>
      <c r="S44" s="21"/>
      <c r="T44" s="16"/>
      <c r="U44" s="16"/>
      <c r="V44" s="16"/>
      <c r="W44" s="44"/>
      <c r="X44" s="44"/>
      <c r="Y44" s="45"/>
      <c r="Z44" s="52"/>
      <c r="AA44"/>
    </row>
    <row r="45" spans="1:27" s="244" customFormat="1" ht="45">
      <c r="A45" s="575"/>
      <c r="B45" s="1340" t="s">
        <v>1671</v>
      </c>
      <c r="C45" s="1341"/>
      <c r="D45" s="581"/>
      <c r="E45" s="582" t="s">
        <v>405</v>
      </c>
      <c r="F45" s="583"/>
      <c r="G45" s="583"/>
      <c r="H45" s="57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584"/>
      <c r="B46" s="585"/>
      <c r="C46" s="585"/>
      <c r="D46" s="586"/>
      <c r="E46" s="587"/>
      <c r="F46" s="587"/>
      <c r="G46" s="588"/>
      <c r="H46" s="589"/>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353" t="s">
        <v>1672</v>
      </c>
      <c r="B47" s="1340"/>
      <c r="C47" s="1340"/>
      <c r="D47" s="1340"/>
      <c r="E47" s="1340"/>
      <c r="F47" s="1340"/>
      <c r="G47" s="1340"/>
      <c r="H47" s="1354"/>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575" t="s">
        <v>1513</v>
      </c>
      <c r="B48" s="1443" t="s">
        <v>1673</v>
      </c>
      <c r="C48" s="1341"/>
      <c r="D48" s="576" t="s">
        <v>1674</v>
      </c>
      <c r="E48" s="564" t="s">
        <v>1675</v>
      </c>
      <c r="F48" s="564" t="s">
        <v>1676</v>
      </c>
      <c r="G48" s="565" t="s">
        <v>1677</v>
      </c>
      <c r="H48" s="56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285">
      <c r="A49" s="575"/>
      <c r="B49" s="1340" t="s">
        <v>1519</v>
      </c>
      <c r="C49" s="1341"/>
      <c r="D49" s="577" t="s">
        <v>405</v>
      </c>
      <c r="E49" s="567" t="s">
        <v>405</v>
      </c>
      <c r="F49" s="568" t="s">
        <v>806</v>
      </c>
      <c r="G49" s="590"/>
      <c r="H49" s="591" t="s">
        <v>1255</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575"/>
      <c r="B50" s="579"/>
      <c r="C50" s="580" t="s">
        <v>1520</v>
      </c>
      <c r="D50" s="1438" t="s">
        <v>405</v>
      </c>
      <c r="E50" s="1439"/>
      <c r="F50" s="1439"/>
      <c r="G50" s="1439"/>
      <c r="H50" s="1440"/>
      <c r="I50" s="260"/>
      <c r="J50" s="26"/>
      <c r="K50" s="7" t="str">
        <f>C50</f>
        <v xml:space="preserve">i. Specify source(s) of in-kind donations </v>
      </c>
      <c r="L50" s="21"/>
      <c r="M50" s="21"/>
      <c r="N50" s="21"/>
      <c r="O50" s="24" t="str">
        <f>D50</f>
        <v>Don't know</v>
      </c>
      <c r="P50" s="21"/>
      <c r="Q50" s="21"/>
      <c r="R50" s="21"/>
      <c r="S50" s="21"/>
      <c r="T50" s="16"/>
      <c r="U50" s="16"/>
      <c r="V50" s="16"/>
      <c r="W50" s="44"/>
      <c r="X50" s="44"/>
      <c r="Y50" s="45"/>
      <c r="Z50" s="52"/>
      <c r="AA50"/>
    </row>
    <row r="51" spans="1:27" s="244" customFormat="1" ht="30">
      <c r="A51" s="575"/>
      <c r="B51" s="1340" t="s">
        <v>1678</v>
      </c>
      <c r="C51" s="1341"/>
      <c r="D51" s="577" t="s">
        <v>405</v>
      </c>
      <c r="E51" s="567"/>
      <c r="F51" s="568" t="s">
        <v>806</v>
      </c>
      <c r="G51" s="590"/>
      <c r="H51" s="591"/>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575"/>
      <c r="B52" s="1340" t="s">
        <v>1679</v>
      </c>
      <c r="C52" s="1341"/>
      <c r="D52" s="577" t="s">
        <v>405</v>
      </c>
      <c r="E52" s="567"/>
      <c r="F52" s="568" t="s">
        <v>806</v>
      </c>
      <c r="G52" s="590"/>
      <c r="H52" s="591"/>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575"/>
      <c r="B53" s="1340" t="s">
        <v>1680</v>
      </c>
      <c r="C53" s="1341"/>
      <c r="D53" s="581"/>
      <c r="E53" s="582" t="s">
        <v>405</v>
      </c>
      <c r="F53" s="583"/>
      <c r="G53" s="583"/>
      <c r="H53" s="57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584"/>
      <c r="B54" s="585"/>
      <c r="C54" s="585"/>
      <c r="D54" s="586"/>
      <c r="E54" s="587"/>
      <c r="F54" s="587"/>
      <c r="G54" s="588"/>
      <c r="H54" s="589"/>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353" t="s">
        <v>1524</v>
      </c>
      <c r="B55" s="1340"/>
      <c r="C55" s="1340"/>
      <c r="D55" s="1340"/>
      <c r="E55" s="1340"/>
      <c r="F55" s="1340"/>
      <c r="G55" s="1340"/>
      <c r="H55" s="1354"/>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437" t="s">
        <v>1681</v>
      </c>
      <c r="B56" s="1441"/>
      <c r="C56" s="1441"/>
      <c r="D56" s="1441"/>
      <c r="E56" s="1442"/>
      <c r="F56" s="592" t="s">
        <v>405</v>
      </c>
      <c r="G56" s="1435" t="s">
        <v>1526</v>
      </c>
      <c r="H56" s="1436"/>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592">
        <v>0</v>
      </c>
      <c r="G57" s="1435" t="s">
        <v>1526</v>
      </c>
      <c r="H57" s="1436"/>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437" t="s">
        <v>1683</v>
      </c>
      <c r="B58" s="1866"/>
      <c r="C58" s="1866"/>
      <c r="D58" s="1866"/>
      <c r="E58" s="1867"/>
      <c r="F58" s="592" t="s">
        <v>405</v>
      </c>
      <c r="G58" s="1435" t="s">
        <v>1529</v>
      </c>
      <c r="H58" s="1436"/>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593"/>
      <c r="G59" s="1435" t="s">
        <v>1526</v>
      </c>
      <c r="H59" s="1436"/>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594"/>
      <c r="B60" s="595"/>
      <c r="C60" s="595"/>
      <c r="D60" s="596"/>
      <c r="E60" s="597"/>
      <c r="F60" s="597"/>
      <c r="G60" s="598"/>
      <c r="H60" s="599"/>
      <c r="I60" s="195"/>
      <c r="J60" s="26"/>
      <c r="K60" s="7">
        <f>A60</f>
        <v>0</v>
      </c>
      <c r="L60" s="21"/>
      <c r="M60" s="21"/>
      <c r="N60" s="21"/>
      <c r="O60" s="24"/>
      <c r="P60" s="21"/>
      <c r="Q60" s="21"/>
      <c r="R60" s="21"/>
      <c r="S60" s="21"/>
      <c r="T60" s="16"/>
      <c r="U60" s="16"/>
      <c r="V60" s="16"/>
      <c r="W60" s="44"/>
      <c r="X60" s="44"/>
      <c r="Y60" s="236"/>
      <c r="Z60" s="233"/>
      <c r="AA60"/>
    </row>
    <row r="61" spans="1:27" s="244" customFormat="1" ht="45">
      <c r="A61" s="1353" t="s">
        <v>1684</v>
      </c>
      <c r="B61" s="1340"/>
      <c r="C61" s="1340"/>
      <c r="D61" s="1340"/>
      <c r="E61" s="1341"/>
      <c r="F61" s="1342" t="s">
        <v>406</v>
      </c>
      <c r="G61" s="1434"/>
      <c r="H61" s="1343"/>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550"/>
      <c r="B62" s="1340" t="s">
        <v>1532</v>
      </c>
      <c r="C62" s="1340"/>
      <c r="D62" s="1340"/>
      <c r="E62" s="1340"/>
      <c r="F62" s="1350" t="s">
        <v>406</v>
      </c>
      <c r="G62" s="1351"/>
      <c r="H62" s="135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1003"/>
      <c r="B63" s="1002"/>
      <c r="C63" s="1340" t="s">
        <v>1533</v>
      </c>
      <c r="D63" s="1340"/>
      <c r="E63" s="1341"/>
      <c r="F63" s="1342" t="s">
        <v>406</v>
      </c>
      <c r="G63" s="1434"/>
      <c r="H63" s="1343"/>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353" t="s">
        <v>1534</v>
      </c>
      <c r="B64" s="1340"/>
      <c r="C64" s="1341"/>
      <c r="D64" s="1350"/>
      <c r="E64" s="1351"/>
      <c r="F64" s="1351"/>
      <c r="G64" s="1351"/>
      <c r="H64" s="135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424" t="s">
        <v>133</v>
      </c>
      <c r="B65" s="1425"/>
      <c r="C65" s="1425"/>
      <c r="D65" s="1425"/>
      <c r="E65" s="1425"/>
      <c r="F65" s="1425"/>
      <c r="G65" s="1425"/>
      <c r="H65" s="600"/>
      <c r="I65" s="42"/>
      <c r="J65" s="26"/>
      <c r="K65" s="7"/>
      <c r="L65" s="21"/>
      <c r="M65" s="21"/>
      <c r="N65" s="21"/>
      <c r="O65" s="21"/>
      <c r="P65" s="21"/>
      <c r="Q65" s="21"/>
      <c r="R65" s="7"/>
      <c r="S65" s="21"/>
      <c r="T65" s="16"/>
      <c r="U65" s="16"/>
      <c r="V65" s="16"/>
      <c r="W65" s="44"/>
      <c r="X65" s="44"/>
      <c r="Y65" s="45"/>
      <c r="Z65" s="52"/>
      <c r="AA65"/>
    </row>
    <row r="66" spans="1:27" s="244" customFormat="1" ht="45" customHeight="1">
      <c r="A66" s="1426" t="s">
        <v>1685</v>
      </c>
      <c r="B66" s="1427"/>
      <c r="C66" s="1427"/>
      <c r="D66" s="1427"/>
      <c r="E66" s="1427"/>
      <c r="F66" s="1427"/>
      <c r="G66" s="1427"/>
      <c r="H66" s="1428"/>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429" t="s">
        <v>1536</v>
      </c>
      <c r="B67" s="1430"/>
      <c r="C67" s="1431"/>
      <c r="D67" s="1432" t="s">
        <v>1537</v>
      </c>
      <c r="E67" s="1433"/>
      <c r="F67" s="601" t="s">
        <v>1538</v>
      </c>
      <c r="G67" s="602" t="s">
        <v>1539</v>
      </c>
      <c r="H67" s="603"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604"/>
      <c r="B68" s="1419" t="s">
        <v>1686</v>
      </c>
      <c r="C68" s="1420"/>
      <c r="D68" s="1336" t="s">
        <v>395</v>
      </c>
      <c r="E68" s="1336"/>
      <c r="F68" s="999" t="s">
        <v>395</v>
      </c>
      <c r="G68" s="999" t="s">
        <v>395</v>
      </c>
      <c r="H68" s="228"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606"/>
      <c r="B69" s="1419" t="s">
        <v>1687</v>
      </c>
      <c r="C69" s="1420"/>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606"/>
      <c r="B70" s="1419" t="s">
        <v>1688</v>
      </c>
      <c r="C70" s="1420"/>
      <c r="D70" s="1336" t="s">
        <v>395</v>
      </c>
      <c r="E70" s="1336"/>
      <c r="F70" s="999" t="s">
        <v>395</v>
      </c>
      <c r="G70" s="999" t="s">
        <v>395</v>
      </c>
      <c r="H70" s="228" t="s">
        <v>405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606"/>
      <c r="B71" s="1419" t="s">
        <v>1689</v>
      </c>
      <c r="C71" s="1420"/>
      <c r="D71" s="1336" t="s">
        <v>395</v>
      </c>
      <c r="E71" s="1336"/>
      <c r="F71" s="999" t="s">
        <v>399</v>
      </c>
      <c r="G71" s="999" t="s">
        <v>395</v>
      </c>
      <c r="H71" s="228" t="s">
        <v>405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606"/>
      <c r="B72" s="1419" t="s">
        <v>1690</v>
      </c>
      <c r="C72" s="1420"/>
      <c r="D72" s="1336" t="s">
        <v>395</v>
      </c>
      <c r="E72" s="1336"/>
      <c r="F72" s="999" t="s">
        <v>399</v>
      </c>
      <c r="G72" s="999" t="s">
        <v>395</v>
      </c>
      <c r="H72" s="228" t="s">
        <v>405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606"/>
      <c r="B73" s="1419" t="s">
        <v>1546</v>
      </c>
      <c r="C73" s="1420"/>
      <c r="D73" s="1336" t="s">
        <v>395</v>
      </c>
      <c r="E73" s="1336"/>
      <c r="F73" s="999" t="s">
        <v>395</v>
      </c>
      <c r="G73" s="999" t="s">
        <v>395</v>
      </c>
      <c r="H73" s="228" t="s">
        <v>405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606"/>
      <c r="B74" s="1419" t="s">
        <v>1547</v>
      </c>
      <c r="C74" s="1420"/>
      <c r="D74" s="1336" t="s">
        <v>399</v>
      </c>
      <c r="E74" s="1336"/>
      <c r="F74" s="999" t="s">
        <v>399</v>
      </c>
      <c r="G74" s="999" t="s">
        <v>395</v>
      </c>
      <c r="H74" s="228" t="s">
        <v>405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606"/>
      <c r="B75" s="1419" t="s">
        <v>1691</v>
      </c>
      <c r="C75" s="1420"/>
      <c r="D75" s="1336" t="s">
        <v>395</v>
      </c>
      <c r="E75" s="1336"/>
      <c r="F75" s="999" t="s">
        <v>399</v>
      </c>
      <c r="G75" s="999" t="s">
        <v>395</v>
      </c>
      <c r="H75" s="228" t="s">
        <v>405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606"/>
      <c r="B76" s="1419" t="s">
        <v>1692</v>
      </c>
      <c r="C76" s="1420"/>
      <c r="D76" s="1336" t="s">
        <v>399</v>
      </c>
      <c r="E76" s="1336"/>
      <c r="F76" s="999" t="s">
        <v>399</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606"/>
      <c r="B77" s="1419" t="s">
        <v>1693</v>
      </c>
      <c r="C77" s="1420"/>
      <c r="D77" s="1336" t="s">
        <v>399</v>
      </c>
      <c r="E77" s="1336"/>
      <c r="F77" s="999" t="s">
        <v>399</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606"/>
      <c r="B78" s="1419" t="s">
        <v>1551</v>
      </c>
      <c r="C78" s="1420"/>
      <c r="D78" s="1336" t="s">
        <v>399</v>
      </c>
      <c r="E78" s="1336"/>
      <c r="F78" s="999" t="s">
        <v>399</v>
      </c>
      <c r="G78" s="999" t="s">
        <v>395</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607"/>
      <c r="B79" s="1422" t="s">
        <v>1694</v>
      </c>
      <c r="C79" s="1423"/>
      <c r="D79" s="1336"/>
      <c r="E79" s="1336"/>
      <c r="F79" s="999"/>
      <c r="G79" s="999"/>
      <c r="H79" s="228"/>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404" t="s">
        <v>1553</v>
      </c>
      <c r="B80" s="1355"/>
      <c r="C80" s="1356"/>
      <c r="D80" s="1608" t="s">
        <v>1256</v>
      </c>
      <c r="E80" s="1609"/>
      <c r="F80" s="1609"/>
      <c r="G80" s="1609"/>
      <c r="H80" s="1610"/>
      <c r="I80" s="6"/>
      <c r="J80" s="26"/>
      <c r="K80" s="7" t="str">
        <f>A80</f>
        <v>C2. Please note any comments about the commodities offered.</v>
      </c>
      <c r="L80" s="21"/>
      <c r="M80" s="21"/>
      <c r="N80" s="21"/>
      <c r="O80" s="7" t="str">
        <f>D80</f>
        <v>USAID brought in commodities that are now being distributed by trained personnel in some facilities.</v>
      </c>
      <c r="P80" s="21"/>
      <c r="Q80" s="21"/>
      <c r="R80" s="7"/>
      <c r="S80" s="21"/>
      <c r="T80" s="16"/>
      <c r="U80" s="16"/>
      <c r="V80" s="16"/>
      <c r="W80" s="44"/>
      <c r="X80" s="44"/>
      <c r="Y80" s="45"/>
      <c r="Z80" s="52"/>
      <c r="AA80"/>
    </row>
    <row r="81" spans="1:28" s="262" customFormat="1" ht="16.5" customHeight="1" thickBot="1">
      <c r="A81" s="1405" t="s">
        <v>1554</v>
      </c>
      <c r="B81" s="1406"/>
      <c r="C81" s="1406"/>
      <c r="D81" s="1406"/>
      <c r="E81" s="1406"/>
      <c r="F81" s="1406"/>
      <c r="G81" s="1406"/>
      <c r="H81" s="608"/>
      <c r="I81" s="42"/>
      <c r="J81" s="32"/>
      <c r="K81" s="7"/>
      <c r="L81" s="33"/>
      <c r="M81" s="33"/>
      <c r="N81" s="33"/>
      <c r="O81" s="33"/>
      <c r="P81" s="33"/>
      <c r="Q81" s="33"/>
      <c r="R81" s="9"/>
      <c r="S81" s="33"/>
      <c r="T81" s="34"/>
      <c r="U81" s="34"/>
      <c r="V81" s="34"/>
      <c r="W81" s="41"/>
      <c r="X81" s="41"/>
      <c r="Y81" s="50"/>
      <c r="Z81" s="55"/>
      <c r="AA81"/>
    </row>
    <row r="82" spans="1:28" s="244" customFormat="1" ht="30" customHeight="1">
      <c r="A82" s="1407" t="s">
        <v>1695</v>
      </c>
      <c r="B82" s="1408"/>
      <c r="C82" s="1408"/>
      <c r="D82" s="1408"/>
      <c r="E82" s="1408"/>
      <c r="F82" s="1408"/>
      <c r="G82" s="1409"/>
      <c r="H82" s="546" t="s">
        <v>399</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410" t="s">
        <v>1556</v>
      </c>
      <c r="B83" s="1411"/>
      <c r="C83" s="1411"/>
      <c r="D83" s="609"/>
      <c r="E83" s="609"/>
      <c r="F83" s="609"/>
      <c r="G83" s="609"/>
      <c r="H83" s="610"/>
      <c r="I83" s="189"/>
      <c r="J83" s="26"/>
      <c r="K83" s="7"/>
      <c r="L83" s="21"/>
      <c r="M83" s="21"/>
      <c r="N83" s="21"/>
      <c r="O83" s="21"/>
      <c r="P83" s="21"/>
      <c r="Q83" s="21"/>
      <c r="R83" s="7"/>
      <c r="S83" s="21"/>
      <c r="T83" s="16"/>
      <c r="U83" s="16"/>
      <c r="V83" s="16"/>
      <c r="W83" s="44"/>
      <c r="X83" s="44"/>
      <c r="Y83" s="45"/>
      <c r="Z83" s="52"/>
      <c r="AA83"/>
    </row>
    <row r="84" spans="1:28" s="244" customFormat="1" ht="64.5" customHeight="1">
      <c r="A84" s="1412"/>
      <c r="B84" s="1414" t="s">
        <v>1557</v>
      </c>
      <c r="C84" s="1415"/>
      <c r="D84" s="1415" t="s">
        <v>1696</v>
      </c>
      <c r="E84" s="1415"/>
      <c r="F84" s="1008" t="s">
        <v>1559</v>
      </c>
      <c r="G84" s="1415" t="s">
        <v>1560</v>
      </c>
      <c r="H84" s="1416"/>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413"/>
      <c r="B85" s="611" t="s">
        <v>1561</v>
      </c>
      <c r="C85" s="1009"/>
      <c r="D85" s="1417"/>
      <c r="E85" s="1418"/>
      <c r="F85" s="1007"/>
      <c r="G85" s="1397"/>
      <c r="H85" s="1398"/>
      <c r="I85" s="13"/>
      <c r="J85" s="30">
        <f>G85</f>
        <v>0</v>
      </c>
      <c r="K85" s="7" t="str">
        <f>B85</f>
        <v>a</v>
      </c>
      <c r="L85" s="21"/>
      <c r="M85" s="31">
        <f>E85</f>
        <v>0</v>
      </c>
      <c r="N85" s="21"/>
      <c r="O85" s="21"/>
      <c r="P85" s="21"/>
      <c r="Q85" s="21"/>
      <c r="R85" s="7"/>
      <c r="S85" s="7">
        <f>D85</f>
        <v>0</v>
      </c>
      <c r="T85" s="16"/>
      <c r="U85" s="16"/>
      <c r="V85" s="16"/>
      <c r="W85" s="44"/>
      <c r="X85" s="44"/>
      <c r="Y85" s="45"/>
      <c r="Z85" s="52"/>
      <c r="AA85"/>
    </row>
    <row r="86" spans="1:28" s="244" customFormat="1" ht="28.5" customHeight="1">
      <c r="A86" s="1399" t="s">
        <v>193</v>
      </c>
      <c r="B86" s="1400"/>
      <c r="C86" s="1400"/>
      <c r="D86" s="1400"/>
      <c r="E86" s="1400"/>
      <c r="F86" s="1401" t="s">
        <v>395</v>
      </c>
      <c r="G86" s="1402"/>
      <c r="H86" s="1403"/>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550"/>
      <c r="B87" s="1340" t="s">
        <v>1562</v>
      </c>
      <c r="C87" s="1340"/>
      <c r="D87" s="1341"/>
      <c r="E87" s="1262" t="s">
        <v>707</v>
      </c>
      <c r="F87" s="1332"/>
      <c r="G87" s="1332"/>
      <c r="H87" s="1263"/>
      <c r="I87" s="13"/>
      <c r="J87" s="30"/>
      <c r="K87" s="7"/>
      <c r="L87" s="21"/>
      <c r="M87" s="31"/>
      <c r="N87" s="31" t="str">
        <f>E87</f>
        <v>All sectors</v>
      </c>
      <c r="O87" s="21"/>
      <c r="P87" s="7" t="str">
        <f>B87</f>
        <v>a. If yes, for which sectors (public, NGO, social marketing, commercial)?</v>
      </c>
      <c r="Q87" s="21"/>
      <c r="R87" s="7"/>
      <c r="S87" s="21"/>
      <c r="T87" s="16"/>
      <c r="U87" s="16"/>
      <c r="V87" s="16"/>
      <c r="W87" s="44"/>
      <c r="X87" s="44"/>
      <c r="Y87" s="45"/>
      <c r="Z87" s="52"/>
      <c r="AA87"/>
    </row>
    <row r="88" spans="1:28" s="244" customFormat="1" ht="85.5" customHeight="1">
      <c r="A88" s="550"/>
      <c r="B88" s="1340" t="s">
        <v>1563</v>
      </c>
      <c r="C88" s="1340"/>
      <c r="D88" s="1341"/>
      <c r="E88" s="1262" t="s">
        <v>1257</v>
      </c>
      <c r="F88" s="1332"/>
      <c r="G88" s="1332"/>
      <c r="H88" s="1263"/>
      <c r="I88" s="13"/>
      <c r="J88" s="30"/>
      <c r="K88" s="7"/>
      <c r="L88" s="21"/>
      <c r="M88" s="31"/>
      <c r="N88" s="31" t="str">
        <f>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O88" s="21"/>
      <c r="P88" s="7" t="str">
        <f>B88</f>
        <v>b. If yes, how much are the duties, taxes, or fees?</v>
      </c>
      <c r="Q88" s="21"/>
      <c r="R88" s="7"/>
      <c r="S88" s="21"/>
      <c r="T88" s="16"/>
      <c r="U88" s="16"/>
      <c r="V88" s="16"/>
      <c r="W88" s="44"/>
      <c r="X88" s="44"/>
      <c r="Y88" s="45"/>
      <c r="Z88" s="52"/>
      <c r="AA88"/>
    </row>
    <row r="89" spans="1:28" s="244" customFormat="1" ht="30" customHeight="1">
      <c r="A89" s="1353" t="s">
        <v>1697</v>
      </c>
      <c r="B89" s="1340"/>
      <c r="C89" s="1340"/>
      <c r="D89" s="1340"/>
      <c r="E89" s="1340"/>
      <c r="F89" s="1340"/>
      <c r="G89" s="1341"/>
      <c r="H89" s="55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550"/>
      <c r="B90" s="1340" t="s">
        <v>1565</v>
      </c>
      <c r="C90" s="1340"/>
      <c r="D90" s="1262" t="s">
        <v>1258</v>
      </c>
      <c r="E90" s="1332"/>
      <c r="F90" s="1332"/>
      <c r="G90" s="1332"/>
      <c r="H90" s="1263"/>
      <c r="I90" s="13"/>
      <c r="J90" s="30"/>
      <c r="K90" s="7" t="str">
        <f>B90</f>
        <v>a. If yes, describe the policies.</v>
      </c>
      <c r="L90" s="21"/>
      <c r="M90" s="21"/>
      <c r="N90" s="23"/>
      <c r="O90" s="24" t="str">
        <f>D90</f>
        <v>Importation taxes</v>
      </c>
      <c r="P90" s="7"/>
      <c r="Q90" s="21"/>
      <c r="R90" s="21"/>
      <c r="S90" s="21"/>
      <c r="T90" s="16"/>
      <c r="U90" s="16"/>
      <c r="V90" s="16"/>
      <c r="W90" s="44"/>
      <c r="X90" s="44"/>
      <c r="Y90" s="45"/>
      <c r="Z90" s="52"/>
      <c r="AA90"/>
    </row>
    <row r="91" spans="1:28" s="244" customFormat="1" ht="30" customHeight="1">
      <c r="A91" s="1353" t="s">
        <v>1698</v>
      </c>
      <c r="B91" s="1340"/>
      <c r="C91" s="1340"/>
      <c r="D91" s="1340"/>
      <c r="E91" s="1340"/>
      <c r="F91" s="1340"/>
      <c r="G91" s="1341"/>
      <c r="H91" s="227"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550"/>
      <c r="B92" s="1340" t="s">
        <v>1565</v>
      </c>
      <c r="C92" s="1340"/>
      <c r="D92" s="1262" t="s">
        <v>1259</v>
      </c>
      <c r="E92" s="1332"/>
      <c r="F92" s="1332"/>
      <c r="G92" s="1332"/>
      <c r="H92" s="1263"/>
      <c r="I92" s="13"/>
      <c r="J92" s="30"/>
      <c r="K92" s="7" t="str">
        <f>B92</f>
        <v>a. If yes, describe the policies.</v>
      </c>
      <c r="L92" s="21"/>
      <c r="M92" s="21"/>
      <c r="N92" s="23"/>
      <c r="O92" s="24" t="str">
        <f>D92</f>
        <v>The FP Policy has been approved and is in the press for printing.</v>
      </c>
      <c r="P92" s="7"/>
      <c r="Q92" s="21"/>
      <c r="R92" s="21"/>
      <c r="S92" s="21"/>
      <c r="T92" s="16"/>
      <c r="U92" s="16"/>
      <c r="V92" s="16"/>
      <c r="W92" s="44"/>
      <c r="X92" s="44"/>
      <c r="Y92" s="45"/>
      <c r="Z92" s="52"/>
      <c r="AA92"/>
    </row>
    <row r="93" spans="1:28" ht="45.75" thickBot="1">
      <c r="A93" s="1793" t="s">
        <v>1567</v>
      </c>
      <c r="B93" s="1794"/>
      <c r="C93" s="1794"/>
      <c r="D93" s="1794"/>
      <c r="E93" s="1794"/>
      <c r="F93" s="1794"/>
      <c r="G93" s="1794"/>
      <c r="H93" s="1795"/>
      <c r="I93" s="61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1260</v>
      </c>
      <c r="E95" s="1260"/>
      <c r="F95" s="1261"/>
      <c r="G95" s="1262" t="s">
        <v>1260</v>
      </c>
      <c r="H95" s="1263"/>
      <c r="I95" s="12"/>
      <c r="J95" s="30" t="str">
        <f t="shared" si="3"/>
        <v>Community midwife</v>
      </c>
      <c r="K95" s="7"/>
      <c r="L95" s="21"/>
      <c r="M95" s="31"/>
      <c r="N95" s="21"/>
      <c r="O95" s="7"/>
      <c r="P95" s="7"/>
      <c r="Q95" s="21"/>
      <c r="R95" s="21"/>
      <c r="S95" s="21"/>
      <c r="T95" s="209" t="str">
        <f>D95</f>
        <v>Community midwife</v>
      </c>
      <c r="U95" s="51"/>
      <c r="V95" s="16"/>
      <c r="W95" s="44"/>
      <c r="X95" s="44"/>
      <c r="Y95" s="45"/>
      <c r="Z95" s="52"/>
      <c r="AA95"/>
    </row>
    <row r="96" spans="1:28" s="244" customFormat="1" ht="15" customHeight="1">
      <c r="A96" s="263"/>
      <c r="B96" s="221" t="s">
        <v>1572</v>
      </c>
      <c r="C96" s="218" t="s">
        <v>1573</v>
      </c>
      <c r="D96" s="1259" t="s">
        <v>1260</v>
      </c>
      <c r="E96" s="1260"/>
      <c r="F96" s="1261"/>
      <c r="G96" s="1262" t="s">
        <v>1260</v>
      </c>
      <c r="H96" s="1263"/>
      <c r="I96" s="12"/>
      <c r="J96" s="30" t="str">
        <f t="shared" si="3"/>
        <v>Community midwife</v>
      </c>
      <c r="K96" s="7"/>
      <c r="L96" s="21"/>
      <c r="M96" s="31"/>
      <c r="N96" s="21"/>
      <c r="O96" s="7"/>
      <c r="P96" s="7"/>
      <c r="Q96" s="21"/>
      <c r="R96" s="21"/>
      <c r="S96" s="21"/>
      <c r="T96" s="209" t="str">
        <f t="shared" ref="T96:T102" si="4">D96</f>
        <v>Community midwife</v>
      </c>
      <c r="U96" s="51"/>
      <c r="V96" s="16"/>
      <c r="W96" s="44"/>
      <c r="X96" s="44"/>
      <c r="Y96" s="45"/>
      <c r="Z96" s="52"/>
      <c r="AA96"/>
    </row>
    <row r="97" spans="1:27" s="244" customFormat="1" ht="15" customHeight="1">
      <c r="A97" s="263"/>
      <c r="B97" s="221" t="s">
        <v>1574</v>
      </c>
      <c r="C97" s="218" t="s">
        <v>1575</v>
      </c>
      <c r="D97" s="1259" t="s">
        <v>406</v>
      </c>
      <c r="E97" s="1260"/>
      <c r="F97" s="1261"/>
      <c r="G97" s="1262" t="s">
        <v>405</v>
      </c>
      <c r="H97" s="1263"/>
      <c r="I97" s="12"/>
      <c r="J97" s="30" t="str">
        <f t="shared" si="3"/>
        <v>Don't know</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406</v>
      </c>
      <c r="E98" s="1260"/>
      <c r="F98" s="1261"/>
      <c r="G98" s="1262" t="s">
        <v>1093</v>
      </c>
      <c r="H98" s="1263"/>
      <c r="I98" s="12"/>
      <c r="J98" s="30" t="str">
        <f t="shared" si="3"/>
        <v>Nurse midwife</v>
      </c>
      <c r="K98" s="7"/>
      <c r="L98" s="21"/>
      <c r="M98" s="31"/>
      <c r="N98" s="21"/>
      <c r="O98" s="7"/>
      <c r="P98" s="7"/>
      <c r="Q98" s="21"/>
      <c r="R98" s="21"/>
      <c r="S98" s="21"/>
      <c r="T98" s="209" t="str">
        <f t="shared" si="4"/>
        <v>Not applicable</v>
      </c>
      <c r="U98" s="51"/>
      <c r="V98" s="16"/>
      <c r="W98" s="44"/>
      <c r="X98" s="44"/>
      <c r="Y98" s="45"/>
      <c r="Z98" s="52"/>
      <c r="AA98"/>
    </row>
    <row r="99" spans="1:27" s="244" customFormat="1" ht="15" customHeight="1">
      <c r="A99" s="263"/>
      <c r="B99" s="221" t="s">
        <v>1578</v>
      </c>
      <c r="C99" s="218" t="s">
        <v>1579</v>
      </c>
      <c r="D99" s="1259" t="s">
        <v>1261</v>
      </c>
      <c r="E99" s="1260"/>
      <c r="F99" s="1261"/>
      <c r="G99" s="1262" t="s">
        <v>405</v>
      </c>
      <c r="H99" s="1263"/>
      <c r="I99" s="12"/>
      <c r="J99" s="30" t="str">
        <f t="shared" si="3"/>
        <v>Don't know</v>
      </c>
      <c r="K99" s="7"/>
      <c r="L99" s="21"/>
      <c r="M99" s="31"/>
      <c r="N99" s="21"/>
      <c r="O99" s="7"/>
      <c r="P99" s="7"/>
      <c r="Q99" s="21"/>
      <c r="R99" s="21"/>
      <c r="S99" s="21"/>
      <c r="T99" s="209" t="str">
        <f t="shared" si="4"/>
        <v>Community health worker (Male condom)</v>
      </c>
      <c r="U99" s="51"/>
      <c r="V99" s="16"/>
      <c r="W99" s="44"/>
      <c r="X99" s="44"/>
      <c r="Y99" s="45"/>
      <c r="Z99" s="52"/>
      <c r="AA99"/>
    </row>
    <row r="100" spans="1:27" s="244" customFormat="1" ht="15" customHeight="1">
      <c r="A100" s="263"/>
      <c r="B100" s="221" t="s">
        <v>1580</v>
      </c>
      <c r="C100" s="218" t="s">
        <v>1581</v>
      </c>
      <c r="D100" s="1259" t="s">
        <v>406</v>
      </c>
      <c r="E100" s="1260"/>
      <c r="F100" s="1261"/>
      <c r="G100" s="1262" t="s">
        <v>405</v>
      </c>
      <c r="H100" s="1263"/>
      <c r="I100" s="12"/>
      <c r="J100" s="30" t="str">
        <f t="shared" si="3"/>
        <v>Don't know</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406</v>
      </c>
      <c r="E101" s="1260"/>
      <c r="F101" s="1261"/>
      <c r="G101" s="1262" t="s">
        <v>406</v>
      </c>
      <c r="H101" s="1263"/>
      <c r="I101" s="12"/>
      <c r="J101" s="30" t="str">
        <f t="shared" si="3"/>
        <v>Not applicable</v>
      </c>
      <c r="K101" s="7"/>
      <c r="L101" s="21"/>
      <c r="M101" s="31"/>
      <c r="N101" s="21"/>
      <c r="O101" s="7"/>
      <c r="P101" s="7"/>
      <c r="Q101" s="21"/>
      <c r="R101" s="21"/>
      <c r="S101" s="21"/>
      <c r="T101" s="209" t="str">
        <f t="shared" si="4"/>
        <v>Not applicable</v>
      </c>
      <c r="U101" s="51"/>
      <c r="V101" s="16"/>
      <c r="W101" s="44"/>
      <c r="X101" s="44"/>
      <c r="Y101" s="45"/>
      <c r="Z101" s="52"/>
      <c r="AA101"/>
    </row>
    <row r="102" spans="1:27" s="244" customFormat="1" ht="15" customHeight="1" thickBot="1">
      <c r="A102" s="263"/>
      <c r="B102" s="222" t="s">
        <v>1584</v>
      </c>
      <c r="C102" s="219" t="s">
        <v>1585</v>
      </c>
      <c r="D102" s="1269" t="s">
        <v>405</v>
      </c>
      <c r="E102" s="1270"/>
      <c r="F102" s="1271"/>
      <c r="G102" s="1272" t="s">
        <v>405</v>
      </c>
      <c r="H102" s="1273"/>
      <c r="I102" s="12"/>
      <c r="J102" s="30" t="str">
        <f t="shared" si="3"/>
        <v>Don't know</v>
      </c>
      <c r="K102" s="7"/>
      <c r="L102" s="21"/>
      <c r="M102" s="31"/>
      <c r="N102" s="21"/>
      <c r="O102" s="7"/>
      <c r="P102" s="7"/>
      <c r="Q102" s="21"/>
      <c r="R102" s="21"/>
      <c r="S102" s="21"/>
      <c r="T102" s="209" t="str">
        <f t="shared" si="4"/>
        <v>Don't know</v>
      </c>
      <c r="U102" s="51"/>
      <c r="V102" s="16"/>
      <c r="W102" s="44"/>
      <c r="X102" s="44"/>
      <c r="Y102" s="45"/>
      <c r="Z102" s="52"/>
      <c r="AA102"/>
    </row>
    <row r="103" spans="1:27" s="244" customFormat="1" ht="75">
      <c r="A103" s="1186" t="s">
        <v>1586</v>
      </c>
      <c r="B103" s="1274"/>
      <c r="C103" s="1275"/>
      <c r="D103" s="1276" t="s">
        <v>1262</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The FP Policy has been approved and is in the press for printing. The policy is broad based and caters to the private and public sector and includes sale by pharmacists.</v>
      </c>
      <c r="P103" s="21"/>
      <c r="Q103" s="21"/>
      <c r="R103" s="7"/>
      <c r="S103" s="21"/>
      <c r="T103" s="208"/>
      <c r="U103" s="16"/>
      <c r="V103" s="16"/>
      <c r="W103" s="44"/>
      <c r="X103" s="44"/>
      <c r="Y103" s="45"/>
      <c r="Z103" s="52"/>
      <c r="AA103"/>
    </row>
    <row r="104" spans="1:27" s="352" customFormat="1" ht="15.75" thickBot="1">
      <c r="A104" s="1386"/>
      <c r="B104" s="1387"/>
      <c r="C104" s="1387"/>
      <c r="D104" s="1387"/>
      <c r="E104" s="1387"/>
      <c r="F104" s="1387"/>
      <c r="G104" s="1387"/>
      <c r="H104" s="1388"/>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364" t="s">
        <v>218</v>
      </c>
      <c r="B105" s="1365"/>
      <c r="C105" s="1365"/>
      <c r="D105" s="613" t="s">
        <v>1587</v>
      </c>
      <c r="E105" s="1394" t="s">
        <v>1588</v>
      </c>
      <c r="F105" s="1395"/>
      <c r="G105" s="1396"/>
      <c r="H105" s="61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ht="45">
      <c r="A106" s="550"/>
      <c r="B106" s="1340" t="s">
        <v>1590</v>
      </c>
      <c r="C106" s="1340"/>
      <c r="D106" s="229" t="s">
        <v>399</v>
      </c>
      <c r="E106" s="1262" t="s">
        <v>1263</v>
      </c>
      <c r="F106" s="1332"/>
      <c r="G106" s="1486"/>
      <c r="H106" s="227"/>
      <c r="I106" s="11"/>
      <c r="J106" s="30"/>
      <c r="K106" s="7" t="str">
        <f>B106</f>
        <v>a. Unmarried people</v>
      </c>
      <c r="L106" s="21"/>
      <c r="M106" s="31" t="str">
        <f>E106</f>
        <v>No official policies, but health care workers sometimes do not want to serve this group</v>
      </c>
      <c r="N106" s="21"/>
      <c r="O106" s="7"/>
      <c r="P106" s="21"/>
      <c r="Q106" s="21"/>
      <c r="R106" s="21"/>
      <c r="S106" s="21"/>
      <c r="T106" s="16"/>
      <c r="U106" s="16"/>
      <c r="V106" s="51" t="str">
        <f>E106</f>
        <v>No official policies, but health care workers sometimes do not want to serve this group</v>
      </c>
      <c r="W106" s="44"/>
      <c r="X106" s="44"/>
      <c r="Y106" s="45"/>
      <c r="Z106" s="52"/>
      <c r="AA106"/>
    </row>
    <row r="107" spans="1:27" s="244" customFormat="1" ht="45">
      <c r="A107" s="550"/>
      <c r="B107" s="1340" t="s">
        <v>1591</v>
      </c>
      <c r="C107" s="1340"/>
      <c r="D107" s="229" t="s">
        <v>399</v>
      </c>
      <c r="E107" s="1262" t="s">
        <v>1263</v>
      </c>
      <c r="F107" s="1332"/>
      <c r="G107" s="1486"/>
      <c r="H107" s="227"/>
      <c r="I107" s="11"/>
      <c r="J107" s="30"/>
      <c r="K107" s="7" t="str">
        <f>B107</f>
        <v>b. Young people</v>
      </c>
      <c r="L107" s="21"/>
      <c r="M107" s="31" t="str">
        <f>E107</f>
        <v>No official policies, but health care workers sometimes do not want to serve this group</v>
      </c>
      <c r="N107" s="21"/>
      <c r="O107" s="7"/>
      <c r="P107" s="21"/>
      <c r="Q107" s="21"/>
      <c r="R107" s="21"/>
      <c r="S107" s="21"/>
      <c r="T107" s="16"/>
      <c r="U107" s="16"/>
      <c r="V107" s="51" t="str">
        <f>E107</f>
        <v>No official policies, but health care workers sometimes do not want to serve this group</v>
      </c>
      <c r="W107" s="44"/>
      <c r="X107" s="44"/>
      <c r="Y107" s="45"/>
      <c r="Z107" s="52"/>
      <c r="AA107"/>
    </row>
    <row r="108" spans="1:27" s="244" customFormat="1" ht="30.75" thickBot="1">
      <c r="A108" s="616"/>
      <c r="B108" s="1390" t="s">
        <v>1592</v>
      </c>
      <c r="C108" s="1390"/>
      <c r="D108" s="617" t="s">
        <v>405</v>
      </c>
      <c r="E108" s="1391"/>
      <c r="F108" s="1392"/>
      <c r="G108" s="1393"/>
      <c r="H108" s="618"/>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386"/>
      <c r="B109" s="1387"/>
      <c r="C109" s="1387"/>
      <c r="D109" s="1387"/>
      <c r="E109" s="1387"/>
      <c r="F109" s="1387"/>
      <c r="G109" s="1387"/>
      <c r="H109" s="1388"/>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353" t="s">
        <v>1699</v>
      </c>
      <c r="B110" s="1340"/>
      <c r="C110" s="1340"/>
      <c r="D110" s="1340"/>
      <c r="E110" s="1340"/>
      <c r="F110" s="1340"/>
      <c r="G110" s="1340"/>
      <c r="H110" s="1354"/>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550"/>
      <c r="B111" s="1340" t="s">
        <v>1594</v>
      </c>
      <c r="C111" s="1340"/>
      <c r="D111" s="1340"/>
      <c r="E111" s="1340"/>
      <c r="F111" s="1341"/>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550"/>
      <c r="B112" s="1340" t="s">
        <v>1595</v>
      </c>
      <c r="C112" s="1340"/>
      <c r="D112" s="1340"/>
      <c r="E112" s="1340"/>
      <c r="F112" s="1341"/>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550"/>
      <c r="B113" s="1340" t="s">
        <v>1596</v>
      </c>
      <c r="C113" s="1340"/>
      <c r="D113" s="1340"/>
      <c r="E113" s="1340"/>
      <c r="F113" s="1341"/>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550"/>
      <c r="B114" s="579"/>
      <c r="C114" s="580" t="s">
        <v>1597</v>
      </c>
      <c r="D114" s="1383" t="s">
        <v>406</v>
      </c>
      <c r="E114" s="1384"/>
      <c r="F114" s="1384"/>
      <c r="G114" s="1384"/>
      <c r="H114" s="1385"/>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353" t="s">
        <v>1598</v>
      </c>
      <c r="B115" s="1340"/>
      <c r="C115" s="1340"/>
      <c r="D115" s="1340"/>
      <c r="E115" s="1340"/>
      <c r="F115" s="1340"/>
      <c r="G115" s="1340"/>
      <c r="H115" s="1354"/>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619"/>
      <c r="B116" s="1340" t="s">
        <v>1599</v>
      </c>
      <c r="C116" s="1340"/>
      <c r="D116" s="1340"/>
      <c r="E116" s="1340"/>
      <c r="F116" s="1341"/>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619"/>
      <c r="B117" s="1340" t="s">
        <v>1600</v>
      </c>
      <c r="C117" s="1340"/>
      <c r="D117" s="1340"/>
      <c r="E117" s="1340"/>
      <c r="F117" s="1341"/>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619"/>
      <c r="B118" s="1340" t="s">
        <v>1601</v>
      </c>
      <c r="C118" s="1340"/>
      <c r="D118" s="1340"/>
      <c r="E118" s="1340"/>
      <c r="F118" s="1341"/>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619"/>
      <c r="B119" s="1340" t="s">
        <v>1602</v>
      </c>
      <c r="C119" s="1340"/>
      <c r="D119" s="1340"/>
      <c r="E119" s="1340"/>
      <c r="F119" s="1341"/>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619"/>
      <c r="B120" s="1340" t="s">
        <v>1603</v>
      </c>
      <c r="C120" s="1340"/>
      <c r="D120" s="1340"/>
      <c r="E120" s="1340"/>
      <c r="F120" s="1341"/>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619"/>
      <c r="B121" s="1340" t="s">
        <v>1546</v>
      </c>
      <c r="C121" s="1340"/>
      <c r="D121" s="1340"/>
      <c r="E121" s="1340"/>
      <c r="F121" s="1341"/>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619"/>
      <c r="B122" s="1340" t="s">
        <v>1547</v>
      </c>
      <c r="C122" s="1340"/>
      <c r="D122" s="1340"/>
      <c r="E122" s="1340"/>
      <c r="F122" s="1341"/>
      <c r="G122" s="1259" t="s">
        <v>395</v>
      </c>
      <c r="H122" s="1331"/>
      <c r="I122" s="33"/>
      <c r="J122" s="30" t="str">
        <f t="shared" si="5"/>
        <v>Yes</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619"/>
      <c r="B123" s="1340" t="s">
        <v>1604</v>
      </c>
      <c r="C123" s="1340"/>
      <c r="D123" s="1340"/>
      <c r="E123" s="1340"/>
      <c r="F123" s="1341"/>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619"/>
      <c r="B124" s="1340" t="s">
        <v>1605</v>
      </c>
      <c r="C124" s="1340"/>
      <c r="D124" s="1340"/>
      <c r="E124" s="1340"/>
      <c r="F124" s="1341"/>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619"/>
      <c r="B125" s="1340" t="s">
        <v>1606</v>
      </c>
      <c r="C125" s="1340"/>
      <c r="D125" s="1340"/>
      <c r="E125" s="1340"/>
      <c r="F125" s="1341"/>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619"/>
      <c r="B126" s="1000"/>
      <c r="C126" s="1340" t="s">
        <v>1607</v>
      </c>
      <c r="D126" s="1340"/>
      <c r="E126" s="1341"/>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31.5" customHeight="1">
      <c r="A127" s="1376" t="s">
        <v>1608</v>
      </c>
      <c r="B127" s="1377"/>
      <c r="C127" s="1377"/>
      <c r="D127" s="1378"/>
      <c r="E127" s="1379"/>
      <c r="F127" s="1316" t="s">
        <v>1264</v>
      </c>
      <c r="G127" s="1317"/>
      <c r="H127" s="1318"/>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353" t="s">
        <v>1636</v>
      </c>
      <c r="B128" s="1340"/>
      <c r="C128" s="1341"/>
      <c r="D128" s="1316" t="s">
        <v>1265</v>
      </c>
      <c r="E128" s="1317"/>
      <c r="F128" s="1317"/>
      <c r="G128" s="1317"/>
      <c r="H128" s="1318"/>
      <c r="I128" s="33"/>
      <c r="J128" s="20"/>
      <c r="K128" s="7" t="str">
        <f>A128</f>
        <v xml:space="preserve">D11. Name of the list(s)
</v>
      </c>
      <c r="L128" s="7"/>
      <c r="M128" s="21"/>
      <c r="N128" s="21"/>
      <c r="O128" s="7" t="str">
        <f>D128</f>
        <v xml:space="preserve">South Sudan Essential Medicines List </v>
      </c>
      <c r="P128" s="21"/>
      <c r="Q128" s="1"/>
      <c r="R128" s="21"/>
      <c r="S128" s="22"/>
      <c r="T128" s="2"/>
      <c r="U128" s="2"/>
      <c r="V128" s="2"/>
      <c r="W128" s="40"/>
      <c r="X128" s="40"/>
      <c r="Y128" s="1"/>
      <c r="Z128" s="56"/>
      <c r="AA128"/>
    </row>
    <row r="129" spans="1:27" s="265" customFormat="1" ht="30">
      <c r="A129" s="1353" t="s">
        <v>1637</v>
      </c>
      <c r="B129" s="1340"/>
      <c r="C129" s="1341"/>
      <c r="D129" s="1316" t="s">
        <v>1266</v>
      </c>
      <c r="E129" s="1317"/>
      <c r="F129" s="1317"/>
      <c r="G129" s="1317"/>
      <c r="H129" s="1318"/>
      <c r="I129" s="33"/>
      <c r="J129" s="20"/>
      <c r="K129" s="7" t="str">
        <f>A129</f>
        <v xml:space="preserve">D12. Notes about the list(s)
</v>
      </c>
      <c r="L129" s="7"/>
      <c r="M129" s="21"/>
      <c r="N129" s="21"/>
      <c r="O129" s="7" t="str">
        <f>D129</f>
        <v>The government is reviewing the list due to the reduction in budgets.</v>
      </c>
      <c r="P129" s="21"/>
      <c r="Q129" s="1"/>
      <c r="R129" s="21"/>
      <c r="S129" s="22"/>
      <c r="T129" s="2"/>
      <c r="U129" s="2"/>
      <c r="V129" s="2"/>
      <c r="W129" s="40"/>
      <c r="X129" s="40"/>
      <c r="Y129" s="1"/>
      <c r="Z129" s="56"/>
      <c r="AA129"/>
    </row>
    <row r="130" spans="1:27" s="244" customFormat="1" ht="21.75" customHeight="1">
      <c r="A130" s="1353" t="s">
        <v>1638</v>
      </c>
      <c r="B130" s="1340"/>
      <c r="C130" s="1340"/>
      <c r="D130" s="1340"/>
      <c r="E130" s="1340"/>
      <c r="F130" s="1340"/>
      <c r="G130" s="1340"/>
      <c r="H130" s="1354"/>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620"/>
      <c r="B131" s="1369" t="s">
        <v>1700</v>
      </c>
      <c r="C131" s="1868"/>
      <c r="D131" s="1868"/>
      <c r="E131" s="1869"/>
      <c r="F131" s="1370" t="s">
        <v>406</v>
      </c>
      <c r="G131" s="1371"/>
      <c r="H131" s="1372"/>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619"/>
      <c r="B132" s="1340" t="s">
        <v>1613</v>
      </c>
      <c r="C132" s="1340"/>
      <c r="D132" s="1340"/>
      <c r="E132" s="1340"/>
      <c r="F132" s="1341"/>
      <c r="G132" s="1342" t="s">
        <v>406</v>
      </c>
      <c r="H132" s="1343"/>
      <c r="I132" s="33"/>
      <c r="J132" s="30" t="str">
        <f>G132</f>
        <v>Not applicable</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619"/>
      <c r="B133" s="1340" t="s">
        <v>1614</v>
      </c>
      <c r="C133" s="1340"/>
      <c r="D133" s="1340"/>
      <c r="E133" s="1340"/>
      <c r="F133" s="1341"/>
      <c r="G133" s="1342" t="s">
        <v>406</v>
      </c>
      <c r="H133" s="1343"/>
      <c r="I133" s="33"/>
      <c r="J133" s="30" t="str">
        <f>G133</f>
        <v>Not applicable</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619"/>
      <c r="B134" s="1340" t="s">
        <v>1615</v>
      </c>
      <c r="C134" s="1340"/>
      <c r="D134" s="1340"/>
      <c r="E134" s="1340"/>
      <c r="F134" s="1341"/>
      <c r="G134" s="1342" t="s">
        <v>406</v>
      </c>
      <c r="H134" s="1343"/>
      <c r="I134" s="33"/>
      <c r="J134" s="30" t="str">
        <f>G134</f>
        <v>Not applicable</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619"/>
      <c r="B135" s="1340" t="s">
        <v>1616</v>
      </c>
      <c r="C135" s="1340"/>
      <c r="D135" s="1340"/>
      <c r="E135" s="1340"/>
      <c r="F135" s="1341"/>
      <c r="G135" s="1342" t="s">
        <v>406</v>
      </c>
      <c r="H135" s="1343"/>
      <c r="I135" s="33"/>
      <c r="J135" s="30" t="str">
        <f>G135</f>
        <v>Not applicable</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550" t="s">
        <v>1617</v>
      </c>
      <c r="B136" s="1340" t="s">
        <v>1618</v>
      </c>
      <c r="C136" s="1341"/>
      <c r="D136" s="1359" t="s">
        <v>603</v>
      </c>
      <c r="E136" s="1360"/>
      <c r="F136" s="1360"/>
      <c r="G136" s="1360"/>
      <c r="H136" s="1361"/>
      <c r="I136" s="33"/>
      <c r="J136" s="20"/>
      <c r="K136" s="7" t="str">
        <f>B136</f>
        <v>f. Notes about the Poverty Reduction Strategy Paper</v>
      </c>
      <c r="L136" s="7"/>
      <c r="M136" s="21"/>
      <c r="N136" s="21"/>
      <c r="O136" s="7" t="str">
        <f>D136</f>
        <v>Document not available on IMF's website</v>
      </c>
      <c r="P136" s="21"/>
      <c r="Q136" s="1"/>
      <c r="R136" s="21"/>
      <c r="S136" s="22"/>
      <c r="T136" s="2"/>
      <c r="U136" s="2"/>
      <c r="V136" s="2"/>
      <c r="W136" s="40"/>
      <c r="X136" s="40"/>
      <c r="Y136" s="1"/>
      <c r="Z136" s="56"/>
      <c r="AA136"/>
    </row>
    <row r="137" spans="1:27" s="244" customFormat="1" ht="16.5" customHeight="1" thickBot="1">
      <c r="A137" s="1362" t="s">
        <v>255</v>
      </c>
      <c r="B137" s="1363"/>
      <c r="C137" s="1363"/>
      <c r="D137" s="1363"/>
      <c r="E137" s="1363"/>
      <c r="F137" s="1363"/>
      <c r="G137" s="1363"/>
      <c r="H137" s="621"/>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364" t="s">
        <v>1701</v>
      </c>
      <c r="B138" s="1365"/>
      <c r="C138" s="1365"/>
      <c r="D138" s="1365"/>
      <c r="E138" s="1365"/>
      <c r="F138" s="1366"/>
      <c r="G138" s="1367" t="s">
        <v>395</v>
      </c>
      <c r="H138" s="1368"/>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340"/>
      <c r="C139" s="1340"/>
      <c r="D139" s="1340"/>
      <c r="E139" s="1340"/>
      <c r="F139" s="1340"/>
      <c r="G139" s="1340"/>
      <c r="H139" s="1354"/>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1001"/>
      <c r="B140" s="1340" t="s">
        <v>1599</v>
      </c>
      <c r="C140" s="1340"/>
      <c r="D140" s="1340"/>
      <c r="E140" s="1340"/>
      <c r="F140" s="1341"/>
      <c r="G140" s="1342" t="s">
        <v>399</v>
      </c>
      <c r="H140" s="1343"/>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1004"/>
      <c r="B141" s="1340" t="s">
        <v>1600</v>
      </c>
      <c r="C141" s="1340"/>
      <c r="D141" s="1340"/>
      <c r="E141" s="1340"/>
      <c r="F141" s="1341"/>
      <c r="G141" s="1342" t="s">
        <v>395</v>
      </c>
      <c r="H141" s="1343"/>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1001"/>
      <c r="B142" s="1340" t="s">
        <v>1601</v>
      </c>
      <c r="C142" s="1340"/>
      <c r="D142" s="1340"/>
      <c r="E142" s="1340"/>
      <c r="F142" s="1341"/>
      <c r="G142" s="1342" t="s">
        <v>395</v>
      </c>
      <c r="H142" s="1343"/>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1001"/>
      <c r="B143" s="1340" t="s">
        <v>1602</v>
      </c>
      <c r="C143" s="1340"/>
      <c r="D143" s="1340"/>
      <c r="E143" s="1340"/>
      <c r="F143" s="1341"/>
      <c r="G143" s="1342" t="s">
        <v>406</v>
      </c>
      <c r="H143" s="1343"/>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1001"/>
      <c r="B144" s="1340" t="s">
        <v>1603</v>
      </c>
      <c r="C144" s="1340"/>
      <c r="D144" s="1340"/>
      <c r="E144" s="1340"/>
      <c r="F144" s="1341"/>
      <c r="G144" s="1342" t="s">
        <v>406</v>
      </c>
      <c r="H144" s="1343"/>
      <c r="I144" s="6"/>
      <c r="J144" s="30" t="str">
        <f t="shared" si="7"/>
        <v>Not applicable</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1001"/>
      <c r="B145" s="1340" t="s">
        <v>1546</v>
      </c>
      <c r="C145" s="1340"/>
      <c r="D145" s="1340"/>
      <c r="E145" s="1340"/>
      <c r="F145" s="1341"/>
      <c r="G145" s="1342" t="s">
        <v>405</v>
      </c>
      <c r="H145" s="1343"/>
      <c r="I145" s="6"/>
      <c r="J145" s="30" t="str">
        <f t="shared" si="7"/>
        <v>Don't know</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1001"/>
      <c r="B146" s="1340" t="s">
        <v>1547</v>
      </c>
      <c r="C146" s="1340"/>
      <c r="D146" s="1340"/>
      <c r="E146" s="1340"/>
      <c r="F146" s="1341"/>
      <c r="G146" s="1342" t="s">
        <v>406</v>
      </c>
      <c r="H146" s="1343"/>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1001"/>
      <c r="B147" s="1340" t="s">
        <v>1604</v>
      </c>
      <c r="C147" s="1340"/>
      <c r="D147" s="1340"/>
      <c r="E147" s="1340"/>
      <c r="F147" s="1341"/>
      <c r="G147" s="1342" t="s">
        <v>406</v>
      </c>
      <c r="H147" s="1343"/>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1001"/>
      <c r="B148" s="1340" t="s">
        <v>1605</v>
      </c>
      <c r="C148" s="1340"/>
      <c r="D148" s="1340"/>
      <c r="E148" s="1340"/>
      <c r="F148" s="1341"/>
      <c r="G148" s="1342" t="s">
        <v>406</v>
      </c>
      <c r="H148" s="1343"/>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1001"/>
      <c r="B149" s="1340" t="s">
        <v>1702</v>
      </c>
      <c r="C149" s="1340"/>
      <c r="D149" s="1340"/>
      <c r="E149" s="1340"/>
      <c r="F149" s="1350" t="s">
        <v>405</v>
      </c>
      <c r="G149" s="1351"/>
      <c r="H149" s="1352"/>
      <c r="I149" s="6"/>
      <c r="J149" s="30"/>
      <c r="K149" s="7"/>
      <c r="L149" s="21"/>
      <c r="M149" s="7"/>
      <c r="N149" s="21"/>
      <c r="O149" s="21"/>
      <c r="P149" s="21"/>
      <c r="Q149" s="7" t="str">
        <f>F149</f>
        <v>Don't know</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550"/>
      <c r="B150" s="1340" t="s">
        <v>1703</v>
      </c>
      <c r="C150" s="1340"/>
      <c r="D150" s="1340"/>
      <c r="E150" s="1340"/>
      <c r="F150" s="1350" t="s">
        <v>405</v>
      </c>
      <c r="G150" s="1351"/>
      <c r="H150" s="1352"/>
      <c r="I150" s="6"/>
      <c r="J150" s="30"/>
      <c r="K150" s="7"/>
      <c r="L150" s="7"/>
      <c r="M150" s="21"/>
      <c r="N150" s="21"/>
      <c r="O150" s="21"/>
      <c r="P150" s="21"/>
      <c r="Q150" s="7" t="str">
        <f>F150</f>
        <v>Don't know</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353" t="s">
        <v>1640</v>
      </c>
      <c r="B151" s="1340"/>
      <c r="C151" s="1340"/>
      <c r="D151" s="1340"/>
      <c r="E151" s="1340"/>
      <c r="F151" s="1340"/>
      <c r="G151" s="1340"/>
      <c r="H151" s="1354"/>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1003"/>
      <c r="B152" s="1355" t="s">
        <v>1704</v>
      </c>
      <c r="C152" s="1355"/>
      <c r="D152" s="1355"/>
      <c r="E152" s="1355"/>
      <c r="F152" s="1356"/>
      <c r="G152" s="1357" t="s">
        <v>405</v>
      </c>
      <c r="H152" s="1358"/>
      <c r="I152" s="6"/>
      <c r="J152" s="30" t="str">
        <f>G152</f>
        <v>Don't know</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1001"/>
      <c r="B153" s="1340" t="s">
        <v>1705</v>
      </c>
      <c r="C153" s="1340"/>
      <c r="D153" s="1340"/>
      <c r="E153" s="1340"/>
      <c r="F153" s="1341"/>
      <c r="G153" s="1342" t="s">
        <v>405</v>
      </c>
      <c r="H153" s="1343"/>
      <c r="I153" s="6"/>
      <c r="J153" s="39" t="str">
        <f>G153</f>
        <v>Don't know</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44" t="s">
        <v>1641</v>
      </c>
      <c r="B154" s="1345"/>
      <c r="C154" s="1346"/>
      <c r="D154" s="1347" t="s">
        <v>1267</v>
      </c>
      <c r="E154" s="1348"/>
      <c r="F154" s="1348"/>
      <c r="G154" s="1348"/>
      <c r="H154" s="1349"/>
      <c r="I154" s="6"/>
      <c r="J154" s="30"/>
      <c r="K154" s="7" t="str">
        <f>A154</f>
        <v xml:space="preserve">F. Please note any overall comments about challenges and/or successes with contraceptive security in your country.
</v>
      </c>
      <c r="L154" s="21"/>
      <c r="M154" s="21"/>
      <c r="N154" s="21"/>
      <c r="O154" s="7" t="str">
        <f>D154</f>
        <v>The major challenges are: Data for accurate forecasting. The supply has by and large been through a push system by donations. There has been a lot of misconceptions among even providers on FP.</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2800-000000000000}">
      <formula1>$W$1:$W$3</formula1>
    </dataValidation>
    <dataValidation type="list" allowBlank="1" showInputMessage="1" showErrorMessage="1" errorTitle="Choose from dropdown" error="Please choose from the dropdown list." prompt="Please select from the dropdown list." sqref="H12 H82" xr:uid="{00000000-0002-0000-2800-000001000000}">
      <formula1>$W$1:$W$3</formula1>
    </dataValidation>
    <dataValidation type="list" allowBlank="1" showInputMessage="1" showErrorMessage="1" error="Please choose from the dropdown list." sqref="H24" xr:uid="{00000000-0002-0000-2800-000002000000}">
      <formula1>$O$1:$O$6</formula1>
    </dataValidation>
    <dataValidation type="list" allowBlank="1" showErrorMessage="1" error="Please choose from the dropdown list." sqref="H38" xr:uid="{00000000-0002-0000-28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800-000004000000}">
      <formula1>$W$1:$W$4</formula1>
    </dataValidation>
    <dataValidation type="list" allowBlank="1" showInputMessage="1" showErrorMessage="1" errorTitle="Choose from dropdown" error="Please choose from the dropdown list." prompt="Please select from the dropdown list." sqref="G138 D15 D68" xr:uid="{00000000-0002-0000-2800-000005000000}">
      <formula1>$W$1:$W$4</formula1>
    </dataValidation>
    <dataValidation type="list" allowBlank="1" showInputMessage="1" showErrorMessage="1" error="Please choose from the dropdown list." sqref="F61:H61" xr:uid="{00000000-0002-0000-28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800-000007000000}">
      <formula1>$N$1:$N$2</formula1>
    </dataValidation>
    <dataValidation type="list" allowBlank="1" showErrorMessage="1" errorTitle="Choose from dropdown" error="Please choose from the dropdown list." sqref="F28" xr:uid="{00000000-0002-0000-2800-000008000000}">
      <formula1>$Y$1:$Y$13</formula1>
    </dataValidation>
    <dataValidation type="list" allowBlank="1" showInputMessage="1" showErrorMessage="1" errorTitle="Choose from dropdown" error="Please choose from the dropdown list." sqref="H28" xr:uid="{00000000-0002-0000-2800-000009000000}">
      <formula1>$Y$1:$Y$13</formula1>
    </dataValidation>
    <dataValidation type="list" allowBlank="1" showInputMessage="1" prompt="Please select from the dropdown list if possible. If you cannot find a provider cadre that fits, you may write it in." sqref="D95:H95" xr:uid="{00000000-0002-0000-2800-00000A000000}">
      <formula1>$Q$1:$Q$9</formula1>
    </dataValidation>
    <dataValidation type="list" allowBlank="1" prompt="Please choose from the dropdown if possible. If you cannot find a cadre that fits what you are looking for, you may write it in." sqref="D96:H102" xr:uid="{00000000-0002-0000-2800-00000B000000}">
      <formula1>$Q$1:$Q$9</formula1>
    </dataValidation>
  </dataValidations>
  <hyperlinks>
    <hyperlink ref="A5" location="Introduction!A1" display="To jump to the Introduction sheet, click here." xr:uid="{00000000-0004-0000-2800-000000000000}"/>
  </hyperlinks>
  <pageMargins left="1.2" right="0.7" top="0.75" bottom="0.75" header="0.3" footer="0.3"/>
  <pageSetup scale="55" fitToHeight="5" orientation="portrait" r:id="rId1"/>
  <rowBreaks count="1" manualBreakCount="1">
    <brk id="46" max="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D183"/>
  <sheetViews>
    <sheetView showGridLines="0" view="pageBreakPreview" zoomScaleNormal="8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671" hidden="1" customWidth="1"/>
    <col min="10" max="10" width="38.5703125" style="671" hidden="1" customWidth="1"/>
    <col min="11" max="11" width="64.42578125" style="664" hidden="1" customWidth="1"/>
    <col min="12" max="12" width="87.7109375" style="663" hidden="1" customWidth="1"/>
    <col min="13" max="13" width="37.28515625" style="663" hidden="1" customWidth="1"/>
    <col min="14" max="14" width="75.28515625" style="663" hidden="1" customWidth="1"/>
    <col min="15" max="15" width="81.7109375" style="663" hidden="1" customWidth="1"/>
    <col min="16" max="16" width="69.42578125" style="663" hidden="1" customWidth="1"/>
    <col min="17" max="17" width="57" style="663" hidden="1" customWidth="1"/>
    <col min="18" max="18" width="87.7109375" style="663" hidden="1" customWidth="1"/>
    <col min="19" max="19" width="25.42578125" style="679" hidden="1" customWidth="1"/>
    <col min="20" max="20" width="43.7109375" style="680" hidden="1" customWidth="1"/>
    <col min="21" max="21" width="37.28515625" style="680" hidden="1" customWidth="1"/>
    <col min="22" max="22" width="56.28515625" style="680" hidden="1" customWidth="1"/>
    <col min="23" max="23" width="11.7109375" style="681" hidden="1" customWidth="1"/>
    <col min="24" max="24" width="146.85546875" style="681" hidden="1" customWidth="1"/>
    <col min="25" max="25" width="107.42578125" style="682" hidden="1" customWidth="1"/>
    <col min="26" max="26" width="1.28515625" style="683" customWidth="1"/>
    <col min="27" max="27" width="13.42578125" style="676" customWidth="1"/>
    <col min="28" max="28" width="17.57031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7.57031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7.57031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7.57031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7.57031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7.57031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7.57031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7.57031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7.57031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7.57031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7.57031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7.57031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7.57031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7.57031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7.57031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7.57031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7.57031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7.57031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7.57031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7.57031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7.57031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7.57031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7.57031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7.57031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7.57031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7.57031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7.57031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7.57031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7.57031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7.57031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7.57031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7.57031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7.57031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7.57031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7.57031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7.57031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7.57031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7.57031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7.57031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7.57031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7.57031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7.57031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7.57031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7.57031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7.57031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7.57031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7.57031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7.57031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7.57031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7.57031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7.57031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7.57031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7.57031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7.57031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7.57031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7.57031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7.57031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7.57031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7.57031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7.57031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7.57031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7.57031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7.57031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7.57031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633"/>
      <c r="B1" s="1633"/>
      <c r="C1" s="1633"/>
      <c r="D1" s="1633"/>
      <c r="E1" s="1633"/>
      <c r="F1" s="1633"/>
      <c r="G1" s="1633"/>
      <c r="H1" s="1633"/>
      <c r="I1" s="662" t="s">
        <v>1431</v>
      </c>
      <c r="J1" s="663" t="s">
        <v>1432</v>
      </c>
      <c r="K1" s="664"/>
      <c r="L1" s="663" t="s">
        <v>1433</v>
      </c>
      <c r="M1" s="663" t="s">
        <v>1434</v>
      </c>
      <c r="N1" s="664" t="s">
        <v>1435</v>
      </c>
      <c r="O1" s="665" t="s">
        <v>404</v>
      </c>
      <c r="P1" s="663"/>
      <c r="Q1" s="207" t="s">
        <v>414</v>
      </c>
      <c r="R1" s="664" t="s">
        <v>491</v>
      </c>
      <c r="S1" s="663"/>
      <c r="T1" s="663"/>
      <c r="U1" s="663"/>
      <c r="V1" s="663"/>
      <c r="W1" s="666" t="s">
        <v>395</v>
      </c>
      <c r="X1" s="667" t="s">
        <v>1436</v>
      </c>
      <c r="Y1" s="668" t="s">
        <v>430</v>
      </c>
      <c r="Z1" s="668"/>
      <c r="AA1" s="669"/>
    </row>
    <row r="2" spans="1:134" s="234" customFormat="1" ht="15.75">
      <c r="A2" s="1149"/>
      <c r="B2" s="1149"/>
      <c r="C2" s="1149"/>
      <c r="D2" s="1150"/>
      <c r="E2" s="1150"/>
      <c r="F2" s="997"/>
      <c r="G2" s="269"/>
      <c r="H2" s="269"/>
      <c r="I2" s="670"/>
      <c r="J2" s="671"/>
      <c r="K2" s="664" t="s">
        <v>1437</v>
      </c>
      <c r="L2" s="663"/>
      <c r="M2" s="663"/>
      <c r="N2" s="664"/>
      <c r="O2" s="665" t="s">
        <v>539</v>
      </c>
      <c r="P2" s="663" t="s">
        <v>1438</v>
      </c>
      <c r="Q2" s="207" t="s">
        <v>453</v>
      </c>
      <c r="R2" s="664" t="s">
        <v>437</v>
      </c>
      <c r="S2" s="663" t="s">
        <v>1439</v>
      </c>
      <c r="T2" s="672" t="s">
        <v>1440</v>
      </c>
      <c r="U2" s="673"/>
      <c r="V2" s="673" t="s">
        <v>1441</v>
      </c>
      <c r="W2" s="674" t="s">
        <v>399</v>
      </c>
      <c r="X2" s="674"/>
      <c r="Y2" s="675" t="s">
        <v>408</v>
      </c>
      <c r="Z2" s="668"/>
      <c r="AA2" s="676"/>
    </row>
    <row r="3" spans="1:134" s="234" customFormat="1" ht="15.75" customHeight="1">
      <c r="A3" s="1151"/>
      <c r="B3" s="1151"/>
      <c r="C3" s="1151"/>
      <c r="D3" s="1151"/>
      <c r="E3" s="1151"/>
      <c r="F3" s="1151"/>
      <c r="G3" s="1151"/>
      <c r="H3" s="1151"/>
      <c r="I3" s="670"/>
      <c r="J3" s="671"/>
      <c r="K3" s="664"/>
      <c r="L3" s="663"/>
      <c r="M3" s="663"/>
      <c r="N3" s="664"/>
      <c r="O3" s="665" t="s">
        <v>478</v>
      </c>
      <c r="P3" s="663"/>
      <c r="Q3" s="207" t="s">
        <v>838</v>
      </c>
      <c r="R3" s="664" t="s">
        <v>593</v>
      </c>
      <c r="S3" s="663"/>
      <c r="T3" s="672"/>
      <c r="U3" s="673"/>
      <c r="V3" s="673"/>
      <c r="W3" s="674" t="s">
        <v>405</v>
      </c>
      <c r="X3" s="674"/>
      <c r="Y3" s="675" t="s">
        <v>407</v>
      </c>
      <c r="Z3" s="668"/>
      <c r="AA3" s="676"/>
    </row>
    <row r="4" spans="1:134" s="234" customFormat="1" ht="27.75" customHeight="1">
      <c r="A4" s="278"/>
      <c r="B4" s="278"/>
      <c r="C4" s="278"/>
      <c r="D4" s="1152"/>
      <c r="E4" s="1152"/>
      <c r="F4" s="1153"/>
      <c r="G4" s="1153"/>
      <c r="H4" s="1153"/>
      <c r="I4" s="677"/>
      <c r="J4" s="671"/>
      <c r="K4" s="664"/>
      <c r="L4" s="663"/>
      <c r="M4" s="663"/>
      <c r="N4" s="664"/>
      <c r="O4" s="664" t="s">
        <v>635</v>
      </c>
      <c r="P4" s="663"/>
      <c r="Q4" s="207" t="s">
        <v>527</v>
      </c>
      <c r="R4" s="674" t="s">
        <v>1442</v>
      </c>
      <c r="S4" s="663"/>
      <c r="T4" s="672"/>
      <c r="U4" s="673"/>
      <c r="V4" s="673"/>
      <c r="W4" s="674" t="s">
        <v>406</v>
      </c>
      <c r="X4" s="674"/>
      <c r="Y4" s="675" t="s">
        <v>830</v>
      </c>
      <c r="Z4" s="668"/>
      <c r="AA4" s="676"/>
    </row>
    <row r="5" spans="1:134" s="234" customFormat="1" ht="34.5" customHeight="1">
      <c r="A5" s="1158" t="s">
        <v>1</v>
      </c>
      <c r="B5" s="1158"/>
      <c r="C5" s="1158"/>
      <c r="D5" s="766"/>
      <c r="E5" s="767"/>
      <c r="F5" s="766"/>
      <c r="G5" s="624"/>
      <c r="H5" s="768"/>
      <c r="I5" s="677"/>
      <c r="J5" s="671"/>
      <c r="K5" s="664"/>
      <c r="L5" s="663"/>
      <c r="M5" s="663"/>
      <c r="N5" s="664"/>
      <c r="O5" s="664" t="s">
        <v>405</v>
      </c>
      <c r="P5" s="663"/>
      <c r="Q5" s="207" t="s">
        <v>441</v>
      </c>
      <c r="R5" s="664" t="s">
        <v>405</v>
      </c>
      <c r="S5" s="663"/>
      <c r="T5" s="672"/>
      <c r="U5" s="673"/>
      <c r="V5" s="673"/>
      <c r="X5" s="674"/>
      <c r="Y5" s="675" t="s">
        <v>1444</v>
      </c>
      <c r="Z5" s="668"/>
      <c r="AA5" s="676"/>
    </row>
    <row r="6" spans="1:134" ht="15.75" hidden="1" customHeight="1">
      <c r="A6" s="280"/>
      <c r="B6" s="280"/>
      <c r="C6" s="280"/>
      <c r="D6" s="280"/>
      <c r="E6" s="280"/>
      <c r="F6" s="280"/>
      <c r="G6" s="281"/>
      <c r="H6" s="282"/>
      <c r="I6" s="678"/>
      <c r="O6" s="663" t="s">
        <v>406</v>
      </c>
      <c r="Q6" s="663" t="s">
        <v>442</v>
      </c>
      <c r="R6" s="664" t="s">
        <v>406</v>
      </c>
      <c r="Y6" s="682" t="s">
        <v>482</v>
      </c>
    </row>
    <row r="7" spans="1:134" ht="24.75" customHeight="1">
      <c r="A7" s="625" t="s">
        <v>1632</v>
      </c>
      <c r="D7" s="809"/>
      <c r="E7" s="809"/>
      <c r="F7" s="809"/>
      <c r="G7" s="996"/>
      <c r="H7" s="996"/>
      <c r="I7" s="677"/>
      <c r="J7" s="670"/>
      <c r="N7" s="664"/>
      <c r="Q7" s="207" t="s">
        <v>415</v>
      </c>
      <c r="T7" s="684"/>
      <c r="X7" s="777" t="str">
        <f>A7</f>
        <v>Contraceptive Security (CS) Indicators Data, 2013</v>
      </c>
      <c r="Y7" s="682" t="s">
        <v>481</v>
      </c>
    </row>
    <row r="8" spans="1:134" ht="37.5" customHeight="1">
      <c r="A8" s="1601" t="s">
        <v>1835</v>
      </c>
      <c r="B8" s="1168"/>
      <c r="C8" s="1168"/>
      <c r="D8" s="1168"/>
      <c r="E8" s="1168"/>
      <c r="F8" s="283"/>
      <c r="G8" s="1169"/>
      <c r="H8" s="1169"/>
      <c r="I8" s="686"/>
      <c r="J8" s="670"/>
      <c r="K8" s="780" t="str">
        <f>A8</f>
        <v>Country: Tanzania</v>
      </c>
      <c r="N8" s="664"/>
      <c r="P8" s="663" t="s">
        <v>1453</v>
      </c>
      <c r="Q8" s="207" t="s">
        <v>405</v>
      </c>
      <c r="S8" s="685"/>
      <c r="Y8" s="682" t="s">
        <v>1454</v>
      </c>
    </row>
    <row r="9" spans="1:134" s="284" customFormat="1" ht="45">
      <c r="A9" s="1337" t="s">
        <v>1634</v>
      </c>
      <c r="B9" s="1337"/>
      <c r="C9" s="1337"/>
      <c r="D9" s="1337"/>
      <c r="E9" s="1337"/>
      <c r="F9" s="1337"/>
      <c r="G9" s="1337"/>
      <c r="H9" s="1337"/>
      <c r="I9" s="687" t="s">
        <v>1458</v>
      </c>
      <c r="J9" s="663"/>
      <c r="K9" s="664"/>
      <c r="L9" s="663"/>
      <c r="M9" s="663"/>
      <c r="N9" s="663"/>
      <c r="O9" s="664"/>
      <c r="P9" s="663"/>
      <c r="Q9" s="207" t="s">
        <v>406</v>
      </c>
      <c r="R9" s="663" t="s">
        <v>1433</v>
      </c>
      <c r="S9" s="663"/>
      <c r="T9" s="663"/>
      <c r="U9" s="663"/>
      <c r="V9" s="663"/>
      <c r="W9" s="663"/>
      <c r="X9" s="245" t="str">
        <f>A9</f>
        <v>The CS Indicators are presented in the following sections:
               A. leadership &amp; cooordination               B. finance &amp; procurement               C. commodities               D. policies               E. supply chain</v>
      </c>
      <c r="Y9" s="689" t="s">
        <v>782</v>
      </c>
      <c r="Z9" s="689"/>
      <c r="AA9" s="676"/>
      <c r="AB9" s="286"/>
      <c r="AC9" s="286"/>
      <c r="AD9" s="286"/>
      <c r="AE9" s="286"/>
      <c r="AF9" s="286"/>
      <c r="AG9" s="286"/>
      <c r="AH9" s="286"/>
    </row>
    <row r="10" spans="1:134" ht="150.75" thickBot="1">
      <c r="A10" s="1338" t="s">
        <v>1635</v>
      </c>
      <c r="B10" s="1339"/>
      <c r="C10" s="1339"/>
      <c r="D10" s="1339"/>
      <c r="E10" s="1339"/>
      <c r="F10" s="1339"/>
      <c r="G10" s="1339"/>
      <c r="H10" s="1339"/>
      <c r="O10" s="664" t="s">
        <v>1456</v>
      </c>
      <c r="Q10" s="242"/>
      <c r="X10" s="68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82" t="s">
        <v>781</v>
      </c>
    </row>
    <row r="11" spans="1:134" s="234" customFormat="1" ht="16.5" customHeight="1" thickBot="1">
      <c r="A11" s="1156" t="s">
        <v>42</v>
      </c>
      <c r="B11" s="1157"/>
      <c r="C11" s="1157"/>
      <c r="D11" s="1157"/>
      <c r="E11" s="1157"/>
      <c r="F11" s="1157"/>
      <c r="G11" s="1157"/>
      <c r="H11" s="287"/>
      <c r="I11" s="678"/>
      <c r="J11" s="671"/>
      <c r="K11" s="664"/>
      <c r="L11" s="663"/>
      <c r="M11" s="663"/>
      <c r="N11" s="663"/>
      <c r="O11" s="663"/>
      <c r="P11" s="663"/>
      <c r="Q11" s="688" t="s">
        <v>1459</v>
      </c>
      <c r="R11" s="663"/>
      <c r="S11" s="663"/>
      <c r="T11" s="673"/>
      <c r="U11" s="673"/>
      <c r="V11" s="673"/>
      <c r="W11" s="674"/>
      <c r="X11" s="674"/>
      <c r="Y11" s="675" t="s">
        <v>1460</v>
      </c>
      <c r="Z11" s="668"/>
      <c r="AA11" s="676"/>
    </row>
    <row r="12" spans="1:134" s="244" customFormat="1" ht="45">
      <c r="A12" s="1160" t="s">
        <v>1643</v>
      </c>
      <c r="B12" s="1161"/>
      <c r="C12" s="1161"/>
      <c r="D12" s="1161"/>
      <c r="E12" s="1161"/>
      <c r="F12" s="1161"/>
      <c r="G12" s="1162"/>
      <c r="H12" s="243" t="s">
        <v>395</v>
      </c>
      <c r="I12" s="69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71"/>
      <c r="K12" s="664"/>
      <c r="L12" s="663"/>
      <c r="M12" s="663"/>
      <c r="N12" s="663"/>
      <c r="O12" s="663"/>
      <c r="P12" s="663"/>
      <c r="Q12" s="663"/>
      <c r="R12" s="663"/>
      <c r="S12" s="663"/>
      <c r="T12" s="673"/>
      <c r="U12" s="673"/>
      <c r="V12" s="673"/>
      <c r="W12" s="674"/>
      <c r="X12" s="674"/>
      <c r="Y12" s="691" t="s">
        <v>431</v>
      </c>
      <c r="Z12" s="692"/>
      <c r="AA12" s="676"/>
      <c r="DS12" s="245"/>
      <c r="DT12" s="245"/>
      <c r="DU12" s="245"/>
      <c r="DV12" s="245"/>
      <c r="DW12" s="245"/>
      <c r="DX12" s="245"/>
      <c r="DY12" s="245"/>
      <c r="DZ12" s="245"/>
      <c r="EA12" s="245"/>
      <c r="EB12" s="245"/>
      <c r="EC12" s="246"/>
      <c r="ED12" s="246"/>
    </row>
    <row r="13" spans="1:134" s="244" customFormat="1">
      <c r="A13" s="288"/>
      <c r="B13" s="1163" t="s">
        <v>1462</v>
      </c>
      <c r="C13" s="1164"/>
      <c r="D13" s="1262" t="s">
        <v>1268</v>
      </c>
      <c r="E13" s="1332"/>
      <c r="F13" s="1332"/>
      <c r="G13" s="1332"/>
      <c r="H13" s="1263"/>
      <c r="I13" s="686"/>
      <c r="J13" s="671"/>
      <c r="K13" s="664" t="str">
        <f>B13</f>
        <v>a. What is the name of the committee?</v>
      </c>
      <c r="L13" s="693" t="str">
        <f>D13</f>
        <v>National Contraceptive Committee</v>
      </c>
      <c r="M13" s="663"/>
      <c r="N13" s="663"/>
      <c r="O13" s="665" t="str">
        <f>D13</f>
        <v>National Contraceptive Committee</v>
      </c>
      <c r="P13" s="663"/>
      <c r="Q13" s="663"/>
      <c r="R13" s="663"/>
      <c r="S13" s="663"/>
      <c r="T13" s="673"/>
      <c r="U13" s="673"/>
      <c r="V13" s="673"/>
      <c r="W13" s="674"/>
      <c r="X13" s="674"/>
      <c r="Y13" s="691" t="s">
        <v>405</v>
      </c>
      <c r="Z13" s="692"/>
      <c r="AA13" s="676"/>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690"/>
      <c r="J14" s="671"/>
      <c r="K14" s="664" t="str">
        <f>A14</f>
        <v>A2. Are the following organizations represented on the committee?</v>
      </c>
      <c r="L14" s="663"/>
      <c r="M14" s="663"/>
      <c r="N14" s="663"/>
      <c r="O14" s="664"/>
      <c r="P14" s="663"/>
      <c r="Q14" s="663"/>
      <c r="R14" s="663"/>
      <c r="S14" s="663"/>
      <c r="T14" s="673"/>
      <c r="U14" s="673"/>
      <c r="V14" s="673"/>
      <c r="W14" s="674"/>
      <c r="X14" s="674"/>
      <c r="Z14" s="692"/>
      <c r="AA14" s="676"/>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1269</v>
      </c>
      <c r="G15" s="1317"/>
      <c r="H15" s="1318"/>
      <c r="I15" s="686"/>
      <c r="J15" s="671"/>
      <c r="K15" s="664" t="str">
        <f t="shared" ref="K15:K23" si="0">B15</f>
        <v>a. Social marketing</v>
      </c>
      <c r="L15" s="663"/>
      <c r="M15" s="663"/>
      <c r="N15" s="663"/>
      <c r="O15" s="664"/>
      <c r="P15" s="663"/>
      <c r="Q15" s="664" t="str">
        <f t="shared" ref="Q15:Q23" si="1">F15</f>
        <v>Tanzania Marketing and Communications for AIDS, Reproductive Health and Child Survival (T-MARC) project, Population Services International (PSI)</v>
      </c>
      <c r="R15" s="663"/>
      <c r="S15" s="663"/>
      <c r="T15" s="673"/>
      <c r="U15" s="673"/>
      <c r="V15" s="673"/>
      <c r="W15" s="674"/>
      <c r="X15" s="674"/>
      <c r="Y15" s="691"/>
      <c r="Z15" s="692"/>
      <c r="AA15" s="676"/>
      <c r="DS15" s="245"/>
      <c r="DT15" s="245"/>
      <c r="DU15" s="245"/>
      <c r="DV15" s="245"/>
      <c r="DW15" s="245"/>
      <c r="DX15" s="245"/>
      <c r="DY15" s="245"/>
      <c r="DZ15" s="245"/>
      <c r="EA15" s="245"/>
      <c r="EB15" s="245"/>
      <c r="EC15" s="246"/>
      <c r="ED15" s="246"/>
    </row>
    <row r="16" spans="1:134" s="244" customFormat="1" ht="60">
      <c r="A16" s="291"/>
      <c r="B16" s="1163" t="s">
        <v>1644</v>
      </c>
      <c r="C16" s="1164"/>
      <c r="D16" s="988" t="s">
        <v>395</v>
      </c>
      <c r="E16" s="292" t="s">
        <v>1465</v>
      </c>
      <c r="F16" s="1316" t="s">
        <v>1270</v>
      </c>
      <c r="G16" s="1317"/>
      <c r="H16" s="1318"/>
      <c r="I16" s="686"/>
      <c r="J16" s="671"/>
      <c r="K16" s="664" t="str">
        <f t="shared" si="0"/>
        <v>b. NGO (for example: service delivery, advocacy, Planned Parenthood affiliate, Marie Stopes affiliate, faith-based organizations, etc.)</v>
      </c>
      <c r="L16" s="663"/>
      <c r="M16" s="663"/>
      <c r="N16" s="663"/>
      <c r="O16" s="664"/>
      <c r="P16" s="663"/>
      <c r="Q16" s="664" t="str">
        <f t="shared" si="1"/>
        <v>John Snow, Inc. (JSI), EngenderHealth, Chama cha Uzazi na Malezi Bora Tanzania (UMATI) - IPPF affiliate, Marie Stopes, Pathfinder, Advance Family Planning</v>
      </c>
      <c r="R16" s="663"/>
      <c r="S16" s="663"/>
      <c r="T16" s="673"/>
      <c r="U16" s="673"/>
      <c r="V16" s="673"/>
      <c r="W16" s="674"/>
      <c r="X16" s="674"/>
      <c r="Y16" s="691"/>
      <c r="Z16" s="692"/>
      <c r="AA16" s="676"/>
      <c r="DS16" s="245"/>
      <c r="DT16" s="245"/>
      <c r="DU16" s="245"/>
      <c r="DV16" s="245"/>
      <c r="DW16" s="245"/>
      <c r="DX16" s="245"/>
      <c r="DY16" s="245"/>
      <c r="DZ16" s="245"/>
      <c r="EA16" s="245"/>
      <c r="EB16" s="245"/>
      <c r="EC16" s="246"/>
      <c r="ED16" s="246"/>
    </row>
    <row r="17" spans="1:134" s="244" customFormat="1" ht="45">
      <c r="A17" s="291"/>
      <c r="B17" s="1163" t="s">
        <v>1645</v>
      </c>
      <c r="C17" s="1164"/>
      <c r="D17" s="988" t="s">
        <v>395</v>
      </c>
      <c r="E17" s="292" t="s">
        <v>1465</v>
      </c>
      <c r="F17" s="1316" t="s">
        <v>1271</v>
      </c>
      <c r="G17" s="1317"/>
      <c r="H17" s="1318"/>
      <c r="I17" s="686"/>
      <c r="J17" s="671"/>
      <c r="K17" s="664" t="str">
        <f t="shared" si="0"/>
        <v>c. Commercial sector (for example: pharmacy associations, manufacturers, etc.)</v>
      </c>
      <c r="L17" s="663"/>
      <c r="M17" s="663"/>
      <c r="N17" s="663"/>
      <c r="O17" s="664"/>
      <c r="P17" s="663"/>
      <c r="Q17" s="664" t="str">
        <f t="shared" si="1"/>
        <v>Phillips Distributors representative of Bayer Schering Pharmaceuticals</v>
      </c>
      <c r="R17" s="663"/>
      <c r="S17" s="663"/>
      <c r="T17" s="673"/>
      <c r="U17" s="673"/>
      <c r="V17" s="673"/>
      <c r="W17" s="674"/>
      <c r="X17" s="674"/>
      <c r="Y17" s="691"/>
      <c r="Z17" s="692"/>
      <c r="AA17" s="676"/>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947</v>
      </c>
      <c r="G18" s="1317"/>
      <c r="H18" s="1318"/>
      <c r="I18" s="686"/>
      <c r="J18" s="671"/>
      <c r="K18" s="664" t="str">
        <f t="shared" si="0"/>
        <v>d. Donors</v>
      </c>
      <c r="L18" s="663"/>
      <c r="M18" s="663"/>
      <c r="N18" s="663"/>
      <c r="O18" s="664"/>
      <c r="P18" s="663"/>
      <c r="Q18" s="664" t="str">
        <f t="shared" si="1"/>
        <v>USAID, DFID</v>
      </c>
      <c r="R18" s="663"/>
      <c r="S18" s="663"/>
      <c r="T18" s="673"/>
      <c r="U18" s="673"/>
      <c r="V18" s="673"/>
      <c r="W18" s="674"/>
      <c r="X18" s="674"/>
      <c r="Y18" s="691"/>
      <c r="Z18" s="692"/>
      <c r="AA18" s="676"/>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86"/>
      <c r="J19" s="671"/>
      <c r="K19" s="664" t="str">
        <f t="shared" si="0"/>
        <v>e. UN agencies</v>
      </c>
      <c r="L19" s="663"/>
      <c r="M19" s="663"/>
      <c r="N19" s="663"/>
      <c r="O19" s="664"/>
      <c r="P19" s="663"/>
      <c r="Q19" s="664" t="str">
        <f t="shared" si="1"/>
        <v>UNFPA</v>
      </c>
      <c r="R19" s="663"/>
      <c r="S19" s="663"/>
      <c r="T19" s="673"/>
      <c r="U19" s="673"/>
      <c r="V19" s="673"/>
      <c r="W19" s="674"/>
      <c r="X19" s="674"/>
      <c r="Y19" s="691"/>
      <c r="Z19" s="692"/>
      <c r="AA19" s="676"/>
      <c r="DS19" s="245"/>
      <c r="DT19" s="245"/>
      <c r="DU19" s="245"/>
      <c r="DV19" s="246"/>
      <c r="DW19" s="246"/>
      <c r="DX19" s="246"/>
      <c r="DY19" s="246"/>
      <c r="DZ19" s="246"/>
      <c r="EA19" s="246"/>
      <c r="EB19" s="246"/>
      <c r="EC19" s="246"/>
      <c r="ED19" s="246"/>
    </row>
    <row r="20" spans="1:134" s="244" customFormat="1" ht="45">
      <c r="A20" s="291"/>
      <c r="B20" s="1163" t="s">
        <v>1646</v>
      </c>
      <c r="C20" s="1164"/>
      <c r="D20" s="988" t="s">
        <v>395</v>
      </c>
      <c r="E20" s="292" t="s">
        <v>1473</v>
      </c>
      <c r="F20" s="1316" t="s">
        <v>1272</v>
      </c>
      <c r="G20" s="1317"/>
      <c r="H20" s="1318"/>
      <c r="I20" s="686"/>
      <c r="J20" s="671"/>
      <c r="K20" s="664" t="str">
        <f t="shared" si="0"/>
        <v>f. Ministry of Health (for example: logistics, reproductive health, family planning, maternal and child health, HIV/AIDS, pharmacy units, etc.)</v>
      </c>
      <c r="L20" s="663"/>
      <c r="M20" s="663"/>
      <c r="N20" s="663"/>
      <c r="O20" s="664"/>
      <c r="P20" s="663"/>
      <c r="Q20" s="694" t="str">
        <f t="shared" si="1"/>
        <v>Reproductive and Child Health Services (RCHS), National AIDS Control Programme (NACP), Pharmaceutical Service Section (PSS)</v>
      </c>
      <c r="R20" s="663"/>
      <c r="S20" s="663"/>
      <c r="T20" s="673"/>
      <c r="U20" s="673"/>
      <c r="V20" s="673"/>
      <c r="W20" s="674"/>
      <c r="X20" s="674"/>
      <c r="Y20" s="691"/>
      <c r="Z20" s="692"/>
      <c r="AA20" s="676"/>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1273</v>
      </c>
      <c r="G21" s="1317"/>
      <c r="H21" s="1318"/>
      <c r="I21" s="686"/>
      <c r="J21" s="671"/>
      <c r="K21" s="664" t="str">
        <f t="shared" si="0"/>
        <v>g. Central Medical Store or Central Warehouse</v>
      </c>
      <c r="L21" s="663"/>
      <c r="M21" s="663"/>
      <c r="N21" s="663"/>
      <c r="O21" s="664"/>
      <c r="P21" s="663"/>
      <c r="Q21" s="664" t="str">
        <f t="shared" si="1"/>
        <v>Medical Stores Department (MSD)</v>
      </c>
      <c r="R21" s="663"/>
      <c r="S21" s="663"/>
      <c r="T21" s="673"/>
      <c r="U21" s="673"/>
      <c r="V21" s="673"/>
      <c r="W21" s="674"/>
      <c r="X21" s="674"/>
      <c r="Y21" s="691"/>
      <c r="Z21" s="692"/>
      <c r="AA21" s="676"/>
    </row>
    <row r="22" spans="1:134" s="244" customFormat="1">
      <c r="A22" s="291"/>
      <c r="B22" s="1177" t="s">
        <v>1476</v>
      </c>
      <c r="C22" s="1177"/>
      <c r="D22" s="988" t="s">
        <v>399</v>
      </c>
      <c r="E22" s="292" t="s">
        <v>1475</v>
      </c>
      <c r="F22" s="1316"/>
      <c r="G22" s="1317"/>
      <c r="H22" s="1318"/>
      <c r="I22" s="686"/>
      <c r="J22" s="671"/>
      <c r="K22" s="664" t="str">
        <f t="shared" si="0"/>
        <v xml:space="preserve">h. Ministry of Finance or Ministry of Planning </v>
      </c>
      <c r="L22" s="663"/>
      <c r="M22" s="663"/>
      <c r="N22" s="663"/>
      <c r="O22" s="664"/>
      <c r="P22" s="663"/>
      <c r="Q22" s="664">
        <f t="shared" si="1"/>
        <v>0</v>
      </c>
      <c r="R22" s="663"/>
      <c r="S22" s="663"/>
      <c r="T22" s="673"/>
      <c r="U22" s="673"/>
      <c r="V22" s="673"/>
      <c r="W22" s="674"/>
      <c r="X22" s="674"/>
      <c r="Y22" s="691"/>
      <c r="Z22" s="692"/>
      <c r="AA22" s="676"/>
    </row>
    <row r="23" spans="1:134" s="247" customFormat="1">
      <c r="A23" s="291"/>
      <c r="B23" s="1177" t="s">
        <v>1647</v>
      </c>
      <c r="C23" s="1177"/>
      <c r="D23" s="988" t="s">
        <v>399</v>
      </c>
      <c r="E23" s="292" t="s">
        <v>1475</v>
      </c>
      <c r="F23" s="1316"/>
      <c r="G23" s="1317"/>
      <c r="H23" s="1318"/>
      <c r="I23" s="686"/>
      <c r="J23" s="671"/>
      <c r="K23" s="670" t="str">
        <f t="shared" si="0"/>
        <v>i. Other (for example: partners)</v>
      </c>
      <c r="L23" s="671"/>
      <c r="M23" s="671"/>
      <c r="N23" s="671"/>
      <c r="O23" s="670"/>
      <c r="P23" s="671"/>
      <c r="Q23" s="670">
        <f t="shared" si="1"/>
        <v>0</v>
      </c>
      <c r="R23" s="671"/>
      <c r="S23" s="671"/>
      <c r="T23" s="671"/>
      <c r="U23" s="671"/>
      <c r="V23" s="671"/>
      <c r="W23" s="695"/>
      <c r="X23" s="695"/>
      <c r="Y23" s="696"/>
      <c r="Z23" s="696"/>
      <c r="AA23" s="676"/>
    </row>
    <row r="24" spans="1:134" s="244" customFormat="1">
      <c r="A24" s="1179" t="s">
        <v>1648</v>
      </c>
      <c r="B24" s="1163"/>
      <c r="C24" s="1163"/>
      <c r="D24" s="1163"/>
      <c r="E24" s="1163"/>
      <c r="F24" s="1163"/>
      <c r="G24" s="1163"/>
      <c r="H24" s="302" t="s">
        <v>478</v>
      </c>
      <c r="I24" s="697" t="str">
        <f>A24</f>
        <v>A3. How many times did the committee meet during the last year? (0, 1-2, 3-5, or 6+)  (Please select from the dropdown.)</v>
      </c>
      <c r="J24" s="671"/>
      <c r="K24" s="664"/>
      <c r="L24" s="663"/>
      <c r="M24" s="663"/>
      <c r="N24" s="663"/>
      <c r="O24" s="664"/>
      <c r="P24" s="663"/>
      <c r="Q24" s="663"/>
      <c r="R24" s="663"/>
      <c r="S24" s="663"/>
      <c r="T24" s="673"/>
      <c r="U24" s="673"/>
      <c r="V24" s="673"/>
      <c r="W24" s="674"/>
      <c r="X24" s="674"/>
      <c r="Y24" s="691"/>
      <c r="Z24" s="692"/>
      <c r="AA24" s="676"/>
    </row>
    <row r="25" spans="1:134" s="244" customFormat="1">
      <c r="A25" s="1180" t="s">
        <v>1649</v>
      </c>
      <c r="B25" s="1181"/>
      <c r="C25" s="1181"/>
      <c r="D25" s="1177"/>
      <c r="E25" s="1177"/>
      <c r="F25" s="1177"/>
      <c r="G25" s="1182"/>
      <c r="H25" s="302" t="s">
        <v>399</v>
      </c>
      <c r="I25" s="697" t="str">
        <f>A25</f>
        <v xml:space="preserve">A4. Does the committee have legal status?  (Please select from the dropdown.)                                  </v>
      </c>
      <c r="J25" s="671"/>
      <c r="K25" s="664"/>
      <c r="L25" s="663"/>
      <c r="M25" s="663"/>
      <c r="N25" s="663"/>
      <c r="O25" s="664"/>
      <c r="P25" s="663"/>
      <c r="Q25" s="663"/>
      <c r="R25" s="663"/>
      <c r="S25" s="663"/>
      <c r="T25" s="673"/>
      <c r="U25" s="673"/>
      <c r="V25" s="673"/>
      <c r="W25" s="674"/>
      <c r="X25" s="674"/>
      <c r="Y25" s="691"/>
      <c r="Z25" s="692"/>
      <c r="AA25" s="676"/>
    </row>
    <row r="26" spans="1:134" s="244" customFormat="1" ht="45.75" thickBot="1">
      <c r="A26" s="1183" t="s">
        <v>1650</v>
      </c>
      <c r="B26" s="1184"/>
      <c r="C26" s="1185"/>
      <c r="D26" s="293" t="s">
        <v>395</v>
      </c>
      <c r="E26" s="294" t="s">
        <v>1481</v>
      </c>
      <c r="F26" s="295" t="s">
        <v>1274</v>
      </c>
      <c r="G26" s="296" t="s">
        <v>1482</v>
      </c>
      <c r="H26" s="372" t="s">
        <v>1275</v>
      </c>
      <c r="I26" s="697"/>
      <c r="J26" s="671"/>
      <c r="K26" s="664" t="str">
        <f>A26</f>
        <v>A5. Is there a Contraceptive Security "champion"? (someone who consistently brings up and advocates for contraceptive supplies)</v>
      </c>
      <c r="L26" s="663"/>
      <c r="M26" s="663"/>
      <c r="N26" s="663"/>
      <c r="O26" s="664"/>
      <c r="P26" s="663"/>
      <c r="Q26" s="663"/>
      <c r="R26" s="663"/>
      <c r="S26" s="663"/>
      <c r="T26" s="673"/>
      <c r="U26" s="673"/>
      <c r="V26" s="673"/>
      <c r="W26" s="674"/>
      <c r="X26" s="674"/>
      <c r="Y26" s="691"/>
      <c r="Z26" s="692"/>
      <c r="AA26" s="676"/>
    </row>
    <row r="27" spans="1:134" s="251" customFormat="1" ht="16.5" customHeight="1" thickBot="1">
      <c r="A27" s="1156" t="s">
        <v>69</v>
      </c>
      <c r="B27" s="1157"/>
      <c r="C27" s="1157"/>
      <c r="D27" s="1157"/>
      <c r="E27" s="1157"/>
      <c r="F27" s="1157"/>
      <c r="G27" s="1157"/>
      <c r="H27" s="287"/>
      <c r="I27" s="678"/>
      <c r="J27" s="698"/>
      <c r="K27" s="699"/>
      <c r="L27" s="688"/>
      <c r="M27" s="688"/>
      <c r="N27" s="688"/>
      <c r="O27" s="688"/>
      <c r="P27" s="688"/>
      <c r="Q27" s="688"/>
      <c r="R27" s="688"/>
      <c r="S27" s="688"/>
      <c r="T27" s="698"/>
      <c r="U27" s="698"/>
      <c r="V27" s="698"/>
      <c r="W27" s="700"/>
      <c r="X27" s="700"/>
      <c r="Y27" s="701"/>
      <c r="Z27" s="702"/>
      <c r="AA27" s="676"/>
    </row>
    <row r="28" spans="1:134" s="244" customFormat="1">
      <c r="A28" s="1190" t="s">
        <v>1483</v>
      </c>
      <c r="B28" s="1177"/>
      <c r="C28" s="1182"/>
      <c r="D28" s="1191" t="s">
        <v>1484</v>
      </c>
      <c r="E28" s="1192"/>
      <c r="F28" s="297" t="s">
        <v>481</v>
      </c>
      <c r="G28" s="298" t="s">
        <v>1485</v>
      </c>
      <c r="H28" s="299" t="s">
        <v>482</v>
      </c>
      <c r="I28" s="703"/>
      <c r="J28" s="704"/>
      <c r="K28" s="664">
        <f>B28</f>
        <v>0</v>
      </c>
      <c r="L28" s="663"/>
      <c r="M28" s="663"/>
      <c r="N28" s="663"/>
      <c r="O28" s="663"/>
      <c r="P28" s="663"/>
      <c r="Q28" s="663"/>
      <c r="R28" s="663"/>
      <c r="S28" s="663"/>
      <c r="T28" s="673"/>
      <c r="U28" s="673"/>
      <c r="V28" s="673"/>
      <c r="W28" s="674"/>
      <c r="X28" s="674"/>
      <c r="Y28" s="691"/>
      <c r="Z28" s="692"/>
      <c r="AA28" s="676"/>
    </row>
    <row r="29" spans="1:134" s="244" customFormat="1" ht="75">
      <c r="A29" s="1179" t="s">
        <v>1651</v>
      </c>
      <c r="B29" s="1163"/>
      <c r="C29" s="1163"/>
      <c r="D29" s="1163"/>
      <c r="E29" s="1163"/>
      <c r="F29" s="1164"/>
      <c r="G29" s="1193">
        <v>11240276.449999999</v>
      </c>
      <c r="H29" s="1194"/>
      <c r="I29" s="705"/>
      <c r="J29" s="670">
        <f>G29</f>
        <v>11240276.449999999</v>
      </c>
      <c r="K29" s="664"/>
      <c r="L29" s="663"/>
      <c r="M29" s="706">
        <f>E29</f>
        <v>0</v>
      </c>
      <c r="N29" s="663"/>
      <c r="O29" s="663"/>
      <c r="P29" s="663"/>
      <c r="Q29" s="663"/>
      <c r="R29" s="663"/>
      <c r="S29" s="663"/>
      <c r="T29" s="673"/>
      <c r="U29" s="673"/>
      <c r="V29" s="673"/>
      <c r="W29" s="674"/>
      <c r="X29" s="674"/>
      <c r="Y29" s="707"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92"/>
      <c r="AA29" s="676"/>
    </row>
    <row r="30" spans="1:134" s="244" customFormat="1" ht="73.5">
      <c r="A30" s="1179" t="s">
        <v>1652</v>
      </c>
      <c r="B30" s="1163"/>
      <c r="C30" s="1163"/>
      <c r="D30" s="1163"/>
      <c r="E30" s="300" t="s">
        <v>485</v>
      </c>
      <c r="F30" s="301" t="s">
        <v>1653</v>
      </c>
      <c r="G30" s="1195" t="s">
        <v>1276</v>
      </c>
      <c r="H30" s="1196"/>
      <c r="I30" s="705"/>
      <c r="J30" s="670" t="str">
        <f>G30</f>
        <v>JSI &amp;MOHSW</v>
      </c>
      <c r="K30" s="664"/>
      <c r="L30" s="663"/>
      <c r="M30" s="706" t="str">
        <f>E30</f>
        <v>07/11-06/12</v>
      </c>
      <c r="N30" s="663"/>
      <c r="O30" s="663"/>
      <c r="P30" s="663"/>
      <c r="Q30" s="663"/>
      <c r="R30" s="663"/>
      <c r="S30" s="663"/>
      <c r="T30" s="673"/>
      <c r="U30" s="673"/>
      <c r="V30" s="673"/>
      <c r="W30" s="674"/>
      <c r="X30" s="674"/>
      <c r="Y30" s="707" t="str">
        <f>A30</f>
        <v>B3. One-year time period covered by the forecast/quantification amount noted in B2 (mm/yy-mm/yy)
(should ideally be FY '11-'12)</v>
      </c>
      <c r="Z30" s="692"/>
      <c r="AA30" s="676"/>
    </row>
    <row r="31" spans="1:134" s="244" customFormat="1" ht="30">
      <c r="A31" s="1179" t="s">
        <v>1654</v>
      </c>
      <c r="B31" s="1163"/>
      <c r="C31" s="1163"/>
      <c r="D31" s="1163"/>
      <c r="E31" s="1163"/>
      <c r="F31" s="1163"/>
      <c r="G31" s="1164"/>
      <c r="H31" s="302" t="s">
        <v>395</v>
      </c>
      <c r="I31" s="697" t="str">
        <f>A31</f>
        <v>B4. Is there a government budget line item specifically for the procurement of contraceptives?  (Please select from the dropdown list.)</v>
      </c>
      <c r="J31" s="704"/>
      <c r="K31" s="664"/>
      <c r="L31" s="663"/>
      <c r="M31" s="663"/>
      <c r="N31" s="663"/>
      <c r="O31" s="663"/>
      <c r="P31" s="663"/>
      <c r="Q31" s="663"/>
      <c r="R31" s="663"/>
      <c r="S31" s="663"/>
      <c r="T31" s="673"/>
      <c r="U31" s="673"/>
      <c r="V31" s="673"/>
      <c r="W31" s="674"/>
      <c r="X31" s="674"/>
      <c r="Y31" s="691"/>
      <c r="Z31" s="692"/>
      <c r="AA31" s="676"/>
    </row>
    <row r="32" spans="1:134" s="244" customFormat="1" ht="90" customHeight="1">
      <c r="A32" s="1186" t="s">
        <v>1490</v>
      </c>
      <c r="B32" s="1187"/>
      <c r="C32" s="1187"/>
      <c r="D32" s="1187"/>
      <c r="E32" s="1187"/>
      <c r="F32" s="1187"/>
      <c r="G32" s="1188"/>
      <c r="H32" s="302" t="s">
        <v>395</v>
      </c>
      <c r="I32" s="69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04"/>
      <c r="K32" s="664"/>
      <c r="L32" s="663"/>
      <c r="M32" s="663"/>
      <c r="N32" s="663"/>
      <c r="O32" s="663"/>
      <c r="P32" s="663"/>
      <c r="Q32" s="663"/>
      <c r="R32" s="663"/>
      <c r="S32" s="663"/>
      <c r="T32" s="673"/>
      <c r="U32" s="673"/>
      <c r="V32" s="673"/>
      <c r="W32" s="674"/>
      <c r="X32" s="674"/>
      <c r="Y32" s="691"/>
      <c r="Z32" s="692"/>
      <c r="AA32" s="676"/>
    </row>
    <row r="33" spans="1:28" s="244" customFormat="1" ht="15.75" customHeight="1">
      <c r="A33" s="1179" t="s">
        <v>1655</v>
      </c>
      <c r="B33" s="1163"/>
      <c r="C33" s="1163"/>
      <c r="D33" s="1163"/>
      <c r="E33" s="1163"/>
      <c r="F33" s="1163"/>
      <c r="G33" s="1163"/>
      <c r="H33" s="1197"/>
      <c r="I33" s="697"/>
      <c r="J33" s="671"/>
      <c r="K33" s="664"/>
      <c r="L33" s="663"/>
      <c r="M33" s="663"/>
      <c r="N33" s="663"/>
      <c r="O33" s="663"/>
      <c r="P33" s="663"/>
      <c r="Q33" s="663"/>
      <c r="R33" s="663"/>
      <c r="S33" s="663"/>
      <c r="T33" s="673"/>
      <c r="U33" s="673"/>
      <c r="V33" s="673"/>
      <c r="W33" s="674"/>
      <c r="X33" s="707" t="str">
        <f>A33</f>
        <v>B6. Please complete the table below regarding government allocations for contraceptive procurement.</v>
      </c>
      <c r="Y33" s="691"/>
      <c r="Z33" s="692"/>
      <c r="AA33" s="676"/>
    </row>
    <row r="34" spans="1:28" s="244" customFormat="1" ht="147">
      <c r="A34" s="311"/>
      <c r="B34" s="1187" t="s">
        <v>1492</v>
      </c>
      <c r="C34" s="1187"/>
      <c r="D34" s="1188"/>
      <c r="E34" s="365" t="s">
        <v>1656</v>
      </c>
      <c r="F34" s="304" t="s">
        <v>1657</v>
      </c>
      <c r="G34" s="305" t="s">
        <v>1658</v>
      </c>
      <c r="H34" s="306" t="s">
        <v>1496</v>
      </c>
      <c r="I34" s="708"/>
      <c r="J34" s="704"/>
      <c r="K34" s="664" t="str">
        <f>B34</f>
        <v>Source of government funds allocated for contraceptive procurement
(funds originally designated for contraceptives, whether or not they ended up being spent on them)</v>
      </c>
      <c r="L34" s="663"/>
      <c r="M34" s="663"/>
      <c r="N34" s="663"/>
      <c r="O34" s="663"/>
      <c r="P34" s="663"/>
      <c r="Q34" s="663"/>
      <c r="R34" s="663"/>
      <c r="S34" s="663"/>
      <c r="T34" s="673"/>
      <c r="U34" s="673"/>
      <c r="V34" s="673"/>
      <c r="W34" s="674"/>
      <c r="X34" s="674"/>
      <c r="Y34" s="691"/>
      <c r="Z34" s="692"/>
      <c r="AA34" s="676"/>
    </row>
    <row r="35" spans="1:28" s="244" customFormat="1" ht="30">
      <c r="A35" s="291"/>
      <c r="B35" s="1187" t="s">
        <v>1497</v>
      </c>
      <c r="C35" s="1187"/>
      <c r="D35" s="1188"/>
      <c r="E35" s="307">
        <f>620212.4</f>
        <v>620212.4</v>
      </c>
      <c r="F35" s="308" t="s">
        <v>485</v>
      </c>
      <c r="G35" s="309" t="s">
        <v>1277</v>
      </c>
      <c r="H35" s="757"/>
      <c r="I35" s="703"/>
      <c r="J35" s="704"/>
      <c r="K35" s="664" t="str">
        <f>B35</f>
        <v>a. Internally generated funds allocated for contraceptive procurement</v>
      </c>
      <c r="L35" s="663"/>
      <c r="M35" s="663"/>
      <c r="N35" s="663"/>
      <c r="O35" s="663"/>
      <c r="P35" s="663"/>
      <c r="Q35" s="663"/>
      <c r="R35" s="663"/>
      <c r="S35" s="663"/>
      <c r="T35" s="673"/>
      <c r="U35" s="673"/>
      <c r="V35" s="673"/>
      <c r="W35" s="674"/>
      <c r="X35" s="674"/>
      <c r="Y35" s="691"/>
      <c r="Z35" s="692"/>
      <c r="AA35" s="676"/>
    </row>
    <row r="36" spans="1:28" s="244" customFormat="1" ht="75">
      <c r="A36" s="291"/>
      <c r="B36" s="1187" t="s">
        <v>1498</v>
      </c>
      <c r="C36" s="1187"/>
      <c r="D36" s="1188"/>
      <c r="E36" s="307">
        <f>1242050.8+1242050.45</f>
        <v>2484101.25</v>
      </c>
      <c r="F36" s="308" t="s">
        <v>485</v>
      </c>
      <c r="G36" s="309" t="s">
        <v>1277</v>
      </c>
      <c r="H36" s="310"/>
      <c r="I36" s="703"/>
      <c r="J36" s="704"/>
      <c r="K36" s="664" t="str">
        <f>B36</f>
        <v>b. Total of all other government funds allocated for contraceptive procurement. (For example, these other government funds could include basket funds, World Bank credits or loans, and other funds donors give to the government [e.g., direct budget support])</v>
      </c>
      <c r="L36" s="663"/>
      <c r="M36" s="663"/>
      <c r="N36" s="663"/>
      <c r="O36" s="663"/>
      <c r="P36" s="663"/>
      <c r="Q36" s="663"/>
      <c r="R36" s="663"/>
      <c r="S36" s="663"/>
      <c r="T36" s="673"/>
      <c r="U36" s="673"/>
      <c r="V36" s="673"/>
      <c r="W36" s="674"/>
      <c r="X36" s="674"/>
      <c r="Y36" s="691"/>
      <c r="Z36" s="692"/>
      <c r="AA36" s="676"/>
    </row>
    <row r="37" spans="1:28" s="244" customFormat="1" ht="45" customHeight="1">
      <c r="A37" s="311"/>
      <c r="B37" s="1184" t="s">
        <v>1659</v>
      </c>
      <c r="C37" s="1184"/>
      <c r="D37" s="1185"/>
      <c r="E37" s="312">
        <f>E35+E36</f>
        <v>3104313.65</v>
      </c>
      <c r="F37" s="313"/>
      <c r="G37" s="313"/>
      <c r="H37" s="314"/>
      <c r="I37" s="703"/>
      <c r="J37" s="704"/>
      <c r="K37" s="664" t="str">
        <f>B37</f>
        <v>c. TOTAL government funds allocated for contraceptive procurement
This will auto-calculate.  (It will sum a &amp; b above.)</v>
      </c>
      <c r="L37" s="663"/>
      <c r="M37" s="663"/>
      <c r="N37" s="663"/>
      <c r="O37" s="665"/>
      <c r="P37" s="663"/>
      <c r="Q37" s="663"/>
      <c r="R37" s="663"/>
      <c r="S37" s="663"/>
      <c r="T37" s="673"/>
      <c r="U37" s="673"/>
      <c r="V37" s="673"/>
      <c r="W37" s="674"/>
      <c r="X37" s="674"/>
      <c r="Y37" s="691"/>
      <c r="Z37" s="692"/>
      <c r="AA37" s="676"/>
    </row>
    <row r="38" spans="1:28" s="244" customFormat="1" ht="82.5" customHeight="1">
      <c r="A38" s="1179" t="s">
        <v>1660</v>
      </c>
      <c r="B38" s="1163"/>
      <c r="C38" s="1163"/>
      <c r="D38" s="1163"/>
      <c r="E38" s="1163"/>
      <c r="F38" s="1163"/>
      <c r="G38" s="1164"/>
      <c r="H38" s="302" t="s">
        <v>395</v>
      </c>
      <c r="I38" s="69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04"/>
      <c r="K38" s="664"/>
      <c r="L38" s="663"/>
      <c r="M38" s="663"/>
      <c r="N38" s="663"/>
      <c r="O38" s="663"/>
      <c r="P38" s="663"/>
      <c r="Q38" s="663"/>
      <c r="R38" s="663"/>
      <c r="S38" s="663"/>
      <c r="T38" s="673"/>
      <c r="U38" s="673"/>
      <c r="V38" s="673"/>
      <c r="W38" s="674"/>
      <c r="X38" s="674"/>
      <c r="Y38" s="691"/>
      <c r="Z38" s="692"/>
      <c r="AA38" s="676"/>
    </row>
    <row r="39" spans="1:28" s="244" customFormat="1" ht="74.25" customHeight="1" thickBot="1">
      <c r="A39" s="1179" t="s">
        <v>1661</v>
      </c>
      <c r="B39" s="1163"/>
      <c r="C39" s="1163"/>
      <c r="D39" s="1163"/>
      <c r="E39" s="1163"/>
      <c r="F39" s="1163"/>
      <c r="G39" s="1163"/>
      <c r="H39" s="1197"/>
      <c r="I39" s="697"/>
      <c r="J39" s="704"/>
      <c r="K39" s="664"/>
      <c r="L39" s="663"/>
      <c r="M39" s="663"/>
      <c r="N39" s="663"/>
      <c r="O39" s="663"/>
      <c r="P39" s="663"/>
      <c r="Q39" s="663"/>
      <c r="R39" s="663"/>
      <c r="S39" s="663"/>
      <c r="T39" s="673"/>
      <c r="U39" s="673"/>
      <c r="V39" s="673"/>
      <c r="W39" s="674"/>
      <c r="X39" s="707"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91"/>
      <c r="Z39" s="692"/>
      <c r="AA39" s="676"/>
    </row>
    <row r="40" spans="1:28" s="244" customFormat="1" ht="129.75">
      <c r="A40" s="303"/>
      <c r="B40" s="1198" t="s">
        <v>1662</v>
      </c>
      <c r="C40" s="1860"/>
      <c r="D40" s="315" t="s">
        <v>1663</v>
      </c>
      <c r="E40" s="304" t="s">
        <v>1664</v>
      </c>
      <c r="F40" s="304" t="s">
        <v>1665</v>
      </c>
      <c r="G40" s="305" t="s">
        <v>1666</v>
      </c>
      <c r="H40" s="306" t="s">
        <v>1496</v>
      </c>
      <c r="I40" s="709"/>
      <c r="J40" s="710"/>
      <c r="K40" s="664">
        <f>A40</f>
        <v>0</v>
      </c>
      <c r="L40" s="663"/>
      <c r="M40" s="663"/>
      <c r="N40" s="663"/>
      <c r="O40" s="663"/>
      <c r="P40" s="663"/>
      <c r="Q40" s="663"/>
      <c r="R40" s="663"/>
      <c r="S40" s="663"/>
      <c r="T40" s="673"/>
      <c r="U40" s="673"/>
      <c r="V40" s="673"/>
      <c r="W40" s="674"/>
      <c r="X40" s="674"/>
      <c r="Y40" s="691"/>
      <c r="Z40" s="692"/>
      <c r="AA40" s="676"/>
    </row>
    <row r="41" spans="1:28" s="244" customFormat="1" ht="30">
      <c r="A41" s="303"/>
      <c r="B41" s="1163" t="s">
        <v>1667</v>
      </c>
      <c r="C41" s="1164"/>
      <c r="D41" s="1037" t="s">
        <v>405</v>
      </c>
      <c r="E41" s="307" t="s">
        <v>405</v>
      </c>
      <c r="F41" s="308" t="s">
        <v>485</v>
      </c>
      <c r="G41" s="317"/>
      <c r="H41" s="310"/>
      <c r="I41" s="703"/>
      <c r="J41" s="704"/>
      <c r="K41" s="664" t="str">
        <f>B41</f>
        <v>a. Internally generated funds spent on contraceptive procurement</v>
      </c>
      <c r="L41" s="663"/>
      <c r="M41" s="663"/>
      <c r="N41" s="663"/>
      <c r="O41" s="663"/>
      <c r="P41" s="663"/>
      <c r="Q41" s="663"/>
      <c r="R41" s="663"/>
      <c r="S41" s="663"/>
      <c r="T41" s="673"/>
      <c r="U41" s="673"/>
      <c r="V41" s="673"/>
      <c r="W41" s="674"/>
      <c r="X41" s="674"/>
      <c r="Y41" s="691"/>
      <c r="Z41" s="692"/>
      <c r="AA41" s="676"/>
    </row>
    <row r="42" spans="1:28" s="244" customFormat="1" ht="30">
      <c r="A42" s="303"/>
      <c r="B42" s="318"/>
      <c r="C42" s="319" t="s">
        <v>1668</v>
      </c>
      <c r="D42" s="1165" t="s">
        <v>405</v>
      </c>
      <c r="E42" s="1166"/>
      <c r="F42" s="1166"/>
      <c r="G42" s="1166"/>
      <c r="H42" s="1167"/>
      <c r="I42" s="711"/>
      <c r="J42" s="704"/>
      <c r="K42" s="664" t="str">
        <f>C42</f>
        <v>i. Specify source(s) of internally generated funds spent (for example, from taxes)</v>
      </c>
      <c r="L42" s="663"/>
      <c r="M42" s="663"/>
      <c r="N42" s="663"/>
      <c r="O42" s="665" t="str">
        <f>D42</f>
        <v>Don't know</v>
      </c>
      <c r="P42" s="663"/>
      <c r="Q42" s="663"/>
      <c r="R42" s="663"/>
      <c r="S42" s="663"/>
      <c r="T42" s="673"/>
      <c r="U42" s="673"/>
      <c r="V42" s="673"/>
      <c r="W42" s="674"/>
      <c r="X42" s="674"/>
      <c r="Y42" s="691"/>
      <c r="Z42" s="692"/>
      <c r="AA42" s="676"/>
    </row>
    <row r="43" spans="1:28" s="244" customFormat="1" ht="78.75" customHeight="1">
      <c r="A43" s="303"/>
      <c r="B43" s="1163" t="s">
        <v>1669</v>
      </c>
      <c r="C43" s="1164"/>
      <c r="D43" s="1037" t="s">
        <v>395</v>
      </c>
      <c r="E43" s="307">
        <v>6527892</v>
      </c>
      <c r="F43" s="308" t="s">
        <v>485</v>
      </c>
      <c r="G43" s="309" t="s">
        <v>808</v>
      </c>
      <c r="H43" s="310"/>
      <c r="I43" s="703"/>
      <c r="J43" s="704"/>
      <c r="K43" s="664" t="str">
        <f>B43</f>
        <v>b. Total of all other government funds spent on contraceptive procurement. (For example, these other government funds could include basket funds, World Bank credits or loans, and other funds donors gave to the government [e.g., direct budget support])</v>
      </c>
      <c r="L43" s="663"/>
      <c r="M43" s="663"/>
      <c r="N43" s="663"/>
      <c r="O43" s="663"/>
      <c r="P43" s="663"/>
      <c r="Q43" s="663"/>
      <c r="R43" s="663"/>
      <c r="S43" s="663"/>
      <c r="T43" s="673"/>
      <c r="U43" s="673"/>
      <c r="V43" s="673"/>
      <c r="W43" s="674"/>
      <c r="X43" s="674"/>
      <c r="Y43" s="691"/>
      <c r="Z43" s="692"/>
      <c r="AA43" s="676"/>
      <c r="AB43" s="758"/>
    </row>
    <row r="44" spans="1:28" s="244" customFormat="1" ht="30">
      <c r="A44" s="303"/>
      <c r="B44" s="318"/>
      <c r="C44" s="319" t="s">
        <v>1670</v>
      </c>
      <c r="D44" s="1165" t="s">
        <v>405</v>
      </c>
      <c r="E44" s="1166"/>
      <c r="F44" s="1166"/>
      <c r="G44" s="1166"/>
      <c r="H44" s="1167"/>
      <c r="I44" s="711"/>
      <c r="J44" s="704"/>
      <c r="K44" s="664" t="str">
        <f>C44</f>
        <v>i. Specify source(s) of other government funds spent (for example: basket funding or specific donor)</v>
      </c>
      <c r="L44" s="663"/>
      <c r="M44" s="663"/>
      <c r="N44" s="663"/>
      <c r="O44" s="665" t="str">
        <f>D44</f>
        <v>Don't know</v>
      </c>
      <c r="P44" s="663"/>
      <c r="Q44" s="663"/>
      <c r="R44" s="663"/>
      <c r="S44" s="663"/>
      <c r="T44" s="673"/>
      <c r="U44" s="673"/>
      <c r="V44" s="673"/>
      <c r="W44" s="674"/>
      <c r="X44" s="674"/>
      <c r="Y44" s="691"/>
      <c r="Z44" s="692"/>
      <c r="AA44" s="676"/>
    </row>
    <row r="45" spans="1:28" s="244" customFormat="1" ht="45">
      <c r="A45" s="303"/>
      <c r="B45" s="1163" t="s">
        <v>1671</v>
      </c>
      <c r="C45" s="1164"/>
      <c r="D45" s="320"/>
      <c r="E45" s="321" t="s">
        <v>405</v>
      </c>
      <c r="F45" s="322"/>
      <c r="G45" s="322"/>
      <c r="H45" s="310"/>
      <c r="I45" s="703"/>
      <c r="J45" s="704"/>
      <c r="K45" s="664" t="str">
        <f>B45</f>
        <v>c. TOTAL government funds spent on contraceptive procurement
This will auto-calculate.  (It will sum a &amp; b above.)</v>
      </c>
      <c r="L45" s="663"/>
      <c r="M45" s="663"/>
      <c r="N45" s="663"/>
      <c r="O45" s="665"/>
      <c r="P45" s="663"/>
      <c r="Q45" s="663"/>
      <c r="R45" s="663"/>
      <c r="S45" s="663"/>
      <c r="T45" s="673"/>
      <c r="U45" s="673"/>
      <c r="V45" s="673"/>
      <c r="W45" s="674"/>
      <c r="X45" s="674"/>
      <c r="Y45" s="691"/>
      <c r="Z45" s="692"/>
      <c r="AA45" s="676"/>
    </row>
    <row r="46" spans="1:28" s="234" customFormat="1">
      <c r="A46" s="323"/>
      <c r="B46" s="324"/>
      <c r="C46" s="324"/>
      <c r="D46" s="325"/>
      <c r="E46" s="326"/>
      <c r="F46" s="326"/>
      <c r="G46" s="327"/>
      <c r="H46" s="328"/>
      <c r="I46" s="712"/>
      <c r="J46" s="704"/>
      <c r="K46" s="664">
        <f>A46</f>
        <v>0</v>
      </c>
      <c r="L46" s="663"/>
      <c r="M46" s="663"/>
      <c r="N46" s="663"/>
      <c r="O46" s="665"/>
      <c r="P46" s="663"/>
      <c r="Q46" s="663"/>
      <c r="R46" s="663"/>
      <c r="S46" s="663"/>
      <c r="T46" s="673"/>
      <c r="U46" s="673"/>
      <c r="V46" s="673"/>
      <c r="W46" s="674"/>
      <c r="X46" s="674"/>
      <c r="Y46" s="675"/>
      <c r="Z46" s="668"/>
      <c r="AA46" s="676"/>
    </row>
    <row r="47" spans="1:28" s="244" customFormat="1" ht="30" customHeight="1">
      <c r="A47" s="1179" t="s">
        <v>1672</v>
      </c>
      <c r="B47" s="1163"/>
      <c r="C47" s="1163"/>
      <c r="D47" s="1163"/>
      <c r="E47" s="1163"/>
      <c r="F47" s="1163"/>
      <c r="G47" s="1163"/>
      <c r="H47" s="1197"/>
      <c r="I47" s="697"/>
      <c r="J47" s="704"/>
      <c r="K47" s="664"/>
      <c r="L47" s="663"/>
      <c r="M47" s="663"/>
      <c r="N47" s="663"/>
      <c r="O47" s="663"/>
      <c r="P47" s="663"/>
      <c r="Q47" s="663"/>
      <c r="R47" s="663"/>
      <c r="S47" s="663"/>
      <c r="T47" s="673"/>
      <c r="U47" s="673"/>
      <c r="V47" s="673"/>
      <c r="W47" s="674"/>
      <c r="X47" s="707" t="str">
        <f>A47</f>
        <v xml:space="preserve">B9. Please complete the table below to indicate in-kind donations and Global Fund expenditures on contraceptive procurement in the most recent complete fiscal year (FY '11-'12).
</v>
      </c>
      <c r="Y47" s="691"/>
      <c r="Z47" s="692"/>
      <c r="AA47" s="676"/>
    </row>
    <row r="48" spans="1:28" s="244" customFormat="1" ht="129.75">
      <c r="A48" s="303" t="s">
        <v>1513</v>
      </c>
      <c r="B48" s="1198" t="s">
        <v>1673</v>
      </c>
      <c r="C48" s="1164"/>
      <c r="D48" s="315" t="s">
        <v>1674</v>
      </c>
      <c r="E48" s="304" t="s">
        <v>1675</v>
      </c>
      <c r="F48" s="304" t="s">
        <v>1676</v>
      </c>
      <c r="G48" s="305" t="s">
        <v>1677</v>
      </c>
      <c r="H48" s="306" t="s">
        <v>1496</v>
      </c>
      <c r="I48" s="708"/>
      <c r="J48" s="704"/>
      <c r="K48" s="664" t="str">
        <f>A48</f>
        <v xml:space="preserve">
</v>
      </c>
      <c r="L48" s="663"/>
      <c r="M48" s="663"/>
      <c r="N48" s="663"/>
      <c r="O48" s="665"/>
      <c r="P48" s="663"/>
      <c r="Q48" s="663"/>
      <c r="R48" s="663"/>
      <c r="S48" s="663"/>
      <c r="T48" s="673"/>
      <c r="U48" s="673"/>
      <c r="V48" s="673"/>
      <c r="W48" s="674"/>
      <c r="X48" s="674"/>
      <c r="Y48" s="691"/>
      <c r="Z48" s="692"/>
      <c r="AA48" s="676"/>
    </row>
    <row r="49" spans="1:27" s="244" customFormat="1">
      <c r="A49" s="303"/>
      <c r="B49" s="1163" t="s">
        <v>1519</v>
      </c>
      <c r="C49" s="1164"/>
      <c r="D49" s="1037" t="s">
        <v>395</v>
      </c>
      <c r="E49" s="307">
        <v>5789032</v>
      </c>
      <c r="F49" s="308" t="s">
        <v>485</v>
      </c>
      <c r="G49" s="329" t="s">
        <v>808</v>
      </c>
      <c r="H49" s="330"/>
      <c r="I49" s="705"/>
      <c r="J49" s="704"/>
      <c r="K49" s="664" t="str">
        <f>B49</f>
        <v>a. In-kind donations of contraceptives</v>
      </c>
      <c r="L49" s="663"/>
      <c r="M49" s="663"/>
      <c r="N49" s="663"/>
      <c r="O49" s="665"/>
      <c r="P49" s="663"/>
      <c r="Q49" s="663"/>
      <c r="R49" s="663"/>
      <c r="S49" s="663"/>
      <c r="T49" s="673"/>
      <c r="U49" s="673"/>
      <c r="V49" s="673"/>
      <c r="W49" s="674"/>
      <c r="X49" s="674"/>
      <c r="Y49" s="691"/>
      <c r="Z49" s="692"/>
      <c r="AA49" s="676"/>
    </row>
    <row r="50" spans="1:27" s="244" customFormat="1">
      <c r="A50" s="303"/>
      <c r="B50" s="318"/>
      <c r="C50" s="319" t="s">
        <v>1520</v>
      </c>
      <c r="D50" s="1208" t="s">
        <v>1278</v>
      </c>
      <c r="E50" s="1209"/>
      <c r="F50" s="1209"/>
      <c r="G50" s="1209"/>
      <c r="H50" s="1210"/>
      <c r="I50" s="260"/>
      <c r="J50" s="704"/>
      <c r="K50" s="664" t="str">
        <f>C50</f>
        <v xml:space="preserve">i. Specify source(s) of in-kind donations </v>
      </c>
      <c r="L50" s="663"/>
      <c r="M50" s="663"/>
      <c r="N50" s="663"/>
      <c r="O50" s="665" t="str">
        <f>D50</f>
        <v>USAID, UNFPA, &amp; DFID</v>
      </c>
      <c r="P50" s="663"/>
      <c r="Q50" s="663"/>
      <c r="R50" s="663"/>
      <c r="S50" s="663"/>
      <c r="T50" s="673"/>
      <c r="U50" s="673"/>
      <c r="V50" s="673"/>
      <c r="W50" s="674"/>
      <c r="X50" s="674"/>
      <c r="Y50" s="691"/>
      <c r="Z50" s="692"/>
      <c r="AA50" s="676"/>
    </row>
    <row r="51" spans="1:27" s="244" customFormat="1" ht="30">
      <c r="A51" s="303"/>
      <c r="B51" s="1163" t="s">
        <v>1678</v>
      </c>
      <c r="C51" s="1164"/>
      <c r="D51" s="1037" t="s">
        <v>405</v>
      </c>
      <c r="E51" s="307"/>
      <c r="F51" s="329" t="s">
        <v>485</v>
      </c>
      <c r="G51" s="329"/>
      <c r="H51" s="330"/>
      <c r="I51" s="705"/>
      <c r="J51" s="704"/>
      <c r="K51" s="664" t="str">
        <f>B51</f>
        <v>b. Global Fund grants used to procure condoms</v>
      </c>
      <c r="L51" s="663"/>
      <c r="M51" s="663"/>
      <c r="N51" s="663"/>
      <c r="O51" s="665"/>
      <c r="P51" s="663"/>
      <c r="Q51" s="663"/>
      <c r="R51" s="663"/>
      <c r="S51" s="663"/>
      <c r="T51" s="673"/>
      <c r="U51" s="673"/>
      <c r="V51" s="673"/>
      <c r="W51" s="674"/>
      <c r="X51" s="674"/>
      <c r="Y51" s="691"/>
      <c r="Z51" s="692"/>
      <c r="AA51" s="676"/>
    </row>
    <row r="52" spans="1:27" s="244" customFormat="1" ht="30">
      <c r="A52" s="303"/>
      <c r="B52" s="1163" t="s">
        <v>1679</v>
      </c>
      <c r="C52" s="1164"/>
      <c r="D52" s="1037" t="s">
        <v>405</v>
      </c>
      <c r="E52" s="307"/>
      <c r="F52" s="329" t="s">
        <v>485</v>
      </c>
      <c r="G52" s="329"/>
      <c r="H52" s="330"/>
      <c r="I52" s="705"/>
      <c r="J52" s="704"/>
      <c r="K52" s="664" t="str">
        <f>B52</f>
        <v>c. Global Fund grants used to procure contraceptives besides condoms</v>
      </c>
      <c r="L52" s="663"/>
      <c r="M52" s="663"/>
      <c r="N52" s="663"/>
      <c r="O52" s="665"/>
      <c r="P52" s="663"/>
      <c r="Q52" s="663"/>
      <c r="R52" s="663"/>
      <c r="S52" s="663"/>
      <c r="T52" s="673"/>
      <c r="U52" s="673"/>
      <c r="V52" s="673"/>
      <c r="W52" s="674"/>
      <c r="X52" s="674"/>
      <c r="Y52" s="691"/>
      <c r="Z52" s="692"/>
      <c r="AA52" s="676"/>
    </row>
    <row r="53" spans="1:27" s="244" customFormat="1" ht="45">
      <c r="A53" s="303"/>
      <c r="B53" s="1163" t="s">
        <v>1680</v>
      </c>
      <c r="C53" s="1164"/>
      <c r="D53" s="320"/>
      <c r="E53" s="321">
        <f>E49+E51+E52</f>
        <v>5789032</v>
      </c>
      <c r="F53" s="322"/>
      <c r="G53" s="322"/>
      <c r="H53" s="331"/>
      <c r="I53" s="703"/>
      <c r="J53" s="704"/>
      <c r="K53" s="664" t="str">
        <f>B53</f>
        <v>d. TOTAL value of in-kind donations and Global Fund grants spent on contraceptive procurement
This will auto-calculate.  (It will sum a-c above.)</v>
      </c>
      <c r="L53" s="663"/>
      <c r="M53" s="663"/>
      <c r="N53" s="663"/>
      <c r="O53" s="665"/>
      <c r="P53" s="663"/>
      <c r="Q53" s="663"/>
      <c r="R53" s="663"/>
      <c r="S53" s="663"/>
      <c r="T53" s="673"/>
      <c r="U53" s="673"/>
      <c r="V53" s="673"/>
      <c r="W53" s="674"/>
      <c r="X53" s="674"/>
      <c r="Y53" s="691"/>
      <c r="Z53" s="692"/>
      <c r="AA53" s="676"/>
    </row>
    <row r="54" spans="1:27" s="234" customFormat="1">
      <c r="A54" s="323"/>
      <c r="B54" s="324"/>
      <c r="C54" s="324"/>
      <c r="D54" s="325"/>
      <c r="E54" s="326"/>
      <c r="F54" s="326"/>
      <c r="G54" s="327"/>
      <c r="H54" s="328"/>
      <c r="I54" s="712"/>
      <c r="J54" s="704"/>
      <c r="K54" s="664">
        <f>A54</f>
        <v>0</v>
      </c>
      <c r="L54" s="663"/>
      <c r="M54" s="663"/>
      <c r="N54" s="663"/>
      <c r="O54" s="665"/>
      <c r="P54" s="663"/>
      <c r="Q54" s="663"/>
      <c r="R54" s="663"/>
      <c r="S54" s="663"/>
      <c r="T54" s="673"/>
      <c r="U54" s="673"/>
      <c r="V54" s="673"/>
      <c r="W54" s="674"/>
      <c r="X54" s="674"/>
      <c r="Y54" s="675"/>
      <c r="Z54" s="668"/>
      <c r="AA54" s="676"/>
    </row>
    <row r="55" spans="1:27" s="244" customFormat="1" ht="75" customHeight="1">
      <c r="A55" s="1179" t="s">
        <v>1524</v>
      </c>
      <c r="B55" s="1163"/>
      <c r="C55" s="1163"/>
      <c r="D55" s="1163"/>
      <c r="E55" s="1163"/>
      <c r="F55" s="1163"/>
      <c r="G55" s="1163"/>
      <c r="H55" s="1197"/>
      <c r="I55" s="697"/>
      <c r="J55" s="704"/>
      <c r="K55" s="664"/>
      <c r="L55" s="663"/>
      <c r="M55" s="663"/>
      <c r="N55" s="663"/>
      <c r="O55" s="663"/>
      <c r="P55" s="663"/>
      <c r="Q55" s="663"/>
      <c r="R55" s="663"/>
      <c r="S55" s="663"/>
      <c r="T55" s="673"/>
      <c r="U55" s="673"/>
      <c r="V55" s="673"/>
      <c r="W55" s="674"/>
      <c r="X55" s="707"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91"/>
      <c r="Z55" s="692"/>
      <c r="AA55" s="676"/>
    </row>
    <row r="56" spans="1:27" s="244" customFormat="1" ht="150">
      <c r="A56" s="1204" t="s">
        <v>1681</v>
      </c>
      <c r="B56" s="1211"/>
      <c r="C56" s="1211"/>
      <c r="D56" s="1211"/>
      <c r="E56" s="1212"/>
      <c r="F56" s="332" t="s">
        <v>405</v>
      </c>
      <c r="G56" s="1202" t="s">
        <v>1526</v>
      </c>
      <c r="H56" s="1203"/>
      <c r="I56" s="705"/>
      <c r="J56" s="714" t="str">
        <f>G56</f>
        <v xml:space="preserve">Comments:
</v>
      </c>
      <c r="K56" s="664"/>
      <c r="L56" s="663"/>
      <c r="M56" s="663"/>
      <c r="N56" s="663"/>
      <c r="O56" s="665"/>
      <c r="P56" s="663"/>
      <c r="Q56" s="663"/>
      <c r="R56" s="693"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63"/>
      <c r="T56" s="673"/>
      <c r="U56" s="673"/>
      <c r="V56" s="673"/>
      <c r="W56" s="674"/>
      <c r="X56" s="674"/>
      <c r="Y56" s="691"/>
      <c r="Z56" s="692"/>
      <c r="AA56" s="676"/>
    </row>
    <row r="57" spans="1:27" s="244" customFormat="1" ht="140.25" customHeight="1">
      <c r="A57" s="1199" t="s">
        <v>1527</v>
      </c>
      <c r="B57" s="1200"/>
      <c r="C57" s="1200"/>
      <c r="D57" s="1200"/>
      <c r="E57" s="1201"/>
      <c r="F57" s="332" t="s">
        <v>405</v>
      </c>
      <c r="G57" s="1202" t="s">
        <v>1526</v>
      </c>
      <c r="H57" s="1203"/>
      <c r="I57" s="705"/>
      <c r="J57" s="714" t="str">
        <f>G57</f>
        <v xml:space="preserve">Comments:
</v>
      </c>
      <c r="K57" s="664"/>
      <c r="L57" s="663"/>
      <c r="M57" s="663"/>
      <c r="N57" s="663"/>
      <c r="O57" s="665"/>
      <c r="P57" s="663"/>
      <c r="Q57" s="663"/>
      <c r="R57" s="693"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63"/>
      <c r="T57" s="673"/>
      <c r="U57" s="673"/>
      <c r="V57" s="673"/>
      <c r="W57" s="674"/>
      <c r="X57" s="674"/>
      <c r="Y57" s="691"/>
      <c r="Z57" s="692"/>
      <c r="AA57" s="676"/>
    </row>
    <row r="58" spans="1:27" s="244" customFormat="1" ht="135">
      <c r="A58" s="1204" t="s">
        <v>1683</v>
      </c>
      <c r="B58" s="1861"/>
      <c r="C58" s="1861"/>
      <c r="D58" s="1861"/>
      <c r="E58" s="1862"/>
      <c r="F58" s="332" t="s">
        <v>405</v>
      </c>
      <c r="G58" s="1202" t="s">
        <v>1529</v>
      </c>
      <c r="H58" s="1203"/>
      <c r="I58" s="705"/>
      <c r="J58" s="714" t="str">
        <f>G58</f>
        <v xml:space="preserve">Comments: </v>
      </c>
      <c r="K58" s="664"/>
      <c r="L58" s="663"/>
      <c r="M58" s="663"/>
      <c r="N58" s="663"/>
      <c r="O58" s="665"/>
      <c r="P58" s="663"/>
      <c r="Q58" s="663"/>
      <c r="R58" s="693"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63"/>
      <c r="T58" s="673"/>
      <c r="U58" s="673"/>
      <c r="V58" s="673"/>
      <c r="W58" s="674"/>
      <c r="X58" s="674"/>
      <c r="Y58" s="691"/>
      <c r="Z58" s="692"/>
      <c r="AA58" s="676"/>
    </row>
    <row r="59" spans="1:27" s="244" customFormat="1" ht="60">
      <c r="A59" s="1205" t="s">
        <v>1530</v>
      </c>
      <c r="B59" s="1206"/>
      <c r="C59" s="1206"/>
      <c r="D59" s="1206"/>
      <c r="E59" s="1207"/>
      <c r="F59" s="1036"/>
      <c r="G59" s="1202" t="s">
        <v>1526</v>
      </c>
      <c r="H59" s="1203"/>
      <c r="I59" s="705"/>
      <c r="J59" s="714" t="str">
        <f>G59</f>
        <v xml:space="preserve">Comments:
</v>
      </c>
      <c r="K59" s="664"/>
      <c r="L59" s="663"/>
      <c r="M59" s="663"/>
      <c r="N59" s="663"/>
      <c r="O59" s="665"/>
      <c r="P59" s="663"/>
      <c r="Q59" s="663"/>
      <c r="R59" s="693" t="str">
        <f>A59</f>
        <v>B13. If B12 did not calculate automatically, please answer the following question:
Was there a funding gap for public sector contraceptives in the last complete fiscal year?
(Please select from the dropdown list.)</v>
      </c>
      <c r="S59" s="663"/>
      <c r="T59" s="673"/>
      <c r="U59" s="673"/>
      <c r="V59" s="673"/>
      <c r="W59" s="674"/>
      <c r="X59" s="674"/>
      <c r="Y59" s="691"/>
      <c r="Z59" s="692"/>
      <c r="AA59" s="676"/>
    </row>
    <row r="60" spans="1:27" s="234" customFormat="1">
      <c r="A60" s="333"/>
      <c r="B60" s="334"/>
      <c r="C60" s="334"/>
      <c r="D60" s="335"/>
      <c r="E60" s="336"/>
      <c r="F60" s="336"/>
      <c r="G60" s="337"/>
      <c r="H60" s="338"/>
      <c r="I60" s="712"/>
      <c r="J60" s="704"/>
      <c r="K60" s="664">
        <f>A60</f>
        <v>0</v>
      </c>
      <c r="L60" s="663"/>
      <c r="M60" s="663"/>
      <c r="N60" s="663"/>
      <c r="O60" s="665"/>
      <c r="P60" s="663"/>
      <c r="Q60" s="663"/>
      <c r="R60" s="663"/>
      <c r="S60" s="663"/>
      <c r="T60" s="673"/>
      <c r="U60" s="673"/>
      <c r="V60" s="673"/>
      <c r="W60" s="674"/>
      <c r="X60" s="674"/>
      <c r="Y60" s="675"/>
      <c r="Z60" s="668"/>
      <c r="AA60" s="676"/>
    </row>
    <row r="61" spans="1:27" s="244" customFormat="1" ht="45">
      <c r="A61" s="1179" t="s">
        <v>1684</v>
      </c>
      <c r="B61" s="1163"/>
      <c r="C61" s="1163"/>
      <c r="D61" s="1163"/>
      <c r="E61" s="1164"/>
      <c r="F61" s="1223" t="s">
        <v>491</v>
      </c>
      <c r="G61" s="1224"/>
      <c r="H61" s="1225"/>
      <c r="I61" s="715"/>
      <c r="J61" s="704"/>
      <c r="K61" s="664"/>
      <c r="L61" s="663"/>
      <c r="M61" s="663"/>
      <c r="N61" s="663"/>
      <c r="O61" s="663"/>
      <c r="P61" s="663"/>
      <c r="Q61" s="664" t="str">
        <f>F61</f>
        <v>The government (e.g., Central Medical Stores, MOH logistics unit, MOH procurement unit)</v>
      </c>
      <c r="R61" s="693" t="str">
        <f>A61</f>
        <v>B14. If the government financed any contraceptive procurement in the most recent complete fiscal year, which entity conducted the procurement(s)? (Please select from the dropdown.)</v>
      </c>
      <c r="S61" s="663"/>
      <c r="T61" s="673"/>
      <c r="U61" s="673"/>
      <c r="V61" s="673"/>
      <c r="W61" s="674"/>
      <c r="X61" s="674"/>
      <c r="Y61" s="691"/>
      <c r="Z61" s="692"/>
      <c r="AA61" s="676"/>
    </row>
    <row r="62" spans="1:27" s="244" customFormat="1">
      <c r="A62" s="291"/>
      <c r="B62" s="1163" t="s">
        <v>1532</v>
      </c>
      <c r="C62" s="1163"/>
      <c r="D62" s="1163"/>
      <c r="E62" s="1163"/>
      <c r="F62" s="1170" t="s">
        <v>1273</v>
      </c>
      <c r="G62" s="1171"/>
      <c r="H62" s="1172"/>
      <c r="I62" s="705"/>
      <c r="J62" s="704"/>
      <c r="K62" s="664"/>
      <c r="L62" s="663"/>
      <c r="M62" s="716">
        <f>E62</f>
        <v>0</v>
      </c>
      <c r="N62" s="663"/>
      <c r="O62" s="663"/>
      <c r="P62" s="663"/>
      <c r="Q62" s="664" t="str">
        <f>F62</f>
        <v>Medical Stores Department (MSD)</v>
      </c>
      <c r="R62" s="665" t="str">
        <f>B62</f>
        <v>a. Specify entity</v>
      </c>
      <c r="S62" s="663"/>
      <c r="T62" s="673"/>
      <c r="U62" s="673"/>
      <c r="V62" s="673"/>
      <c r="W62" s="674"/>
      <c r="X62" s="674"/>
      <c r="Y62" s="691"/>
      <c r="Z62" s="692"/>
      <c r="AA62" s="676"/>
    </row>
    <row r="63" spans="1:27" s="244" customFormat="1" ht="30.75" customHeight="1">
      <c r="A63" s="991"/>
      <c r="B63" s="990"/>
      <c r="C63" s="1163" t="s">
        <v>1533</v>
      </c>
      <c r="D63" s="1163"/>
      <c r="E63" s="1164"/>
      <c r="F63" s="1223" t="s">
        <v>395</v>
      </c>
      <c r="G63" s="1224"/>
      <c r="H63" s="1225"/>
      <c r="I63" s="705"/>
      <c r="J63" s="704"/>
      <c r="K63" s="664"/>
      <c r="L63" s="663"/>
      <c r="M63" s="663"/>
      <c r="N63" s="663"/>
      <c r="O63" s="663"/>
      <c r="P63" s="663"/>
      <c r="Q63" s="664" t="str">
        <f>F63</f>
        <v>Yes</v>
      </c>
      <c r="R63" s="665" t="str">
        <f>C63</f>
        <v>i. Is this a parastatal? (i.e., a company established and contracted by the government to undertake commercial activities on behalf of the government)</v>
      </c>
      <c r="S63" s="663"/>
      <c r="T63" s="673"/>
      <c r="U63" s="673"/>
      <c r="V63" s="673"/>
      <c r="W63" s="674"/>
      <c r="X63" s="674"/>
      <c r="Y63" s="691"/>
      <c r="Z63" s="692"/>
      <c r="AA63" s="676"/>
    </row>
    <row r="64" spans="1:27" s="244" customFormat="1" ht="45">
      <c r="A64" s="1179" t="s">
        <v>1534</v>
      </c>
      <c r="B64" s="1163"/>
      <c r="C64" s="1164"/>
      <c r="D64" s="1170"/>
      <c r="E64" s="1171"/>
      <c r="F64" s="1171"/>
      <c r="G64" s="1171"/>
      <c r="H64" s="1172"/>
      <c r="I64" s="686"/>
      <c r="J64" s="704"/>
      <c r="K64" s="664" t="str">
        <f>A64</f>
        <v xml:space="preserve">B15. Please note any additional comments about finance and procurement.
</v>
      </c>
      <c r="L64" s="663"/>
      <c r="M64" s="663"/>
      <c r="N64" s="663"/>
      <c r="O64" s="664">
        <f>D64</f>
        <v>0</v>
      </c>
      <c r="P64" s="663"/>
      <c r="Q64" s="663"/>
      <c r="R64" s="664"/>
      <c r="S64" s="663"/>
      <c r="T64" s="673"/>
      <c r="U64" s="673"/>
      <c r="V64" s="673"/>
      <c r="W64" s="674"/>
      <c r="X64" s="674"/>
      <c r="Y64" s="691"/>
      <c r="Z64" s="692"/>
      <c r="AA64" s="676"/>
    </row>
    <row r="65" spans="1:27" s="244" customFormat="1" ht="16.5" customHeight="1" thickBot="1">
      <c r="A65" s="1213" t="s">
        <v>133</v>
      </c>
      <c r="B65" s="1214"/>
      <c r="C65" s="1214"/>
      <c r="D65" s="1214"/>
      <c r="E65" s="1214"/>
      <c r="F65" s="1214"/>
      <c r="G65" s="1214"/>
      <c r="H65" s="339"/>
      <c r="I65" s="678"/>
      <c r="J65" s="704"/>
      <c r="K65" s="664"/>
      <c r="L65" s="663"/>
      <c r="M65" s="663"/>
      <c r="N65" s="663"/>
      <c r="O65" s="663"/>
      <c r="P65" s="663"/>
      <c r="Q65" s="663"/>
      <c r="R65" s="664"/>
      <c r="S65" s="663"/>
      <c r="T65" s="673"/>
      <c r="U65" s="673"/>
      <c r="V65" s="673"/>
      <c r="W65" s="674"/>
      <c r="X65" s="674"/>
      <c r="Y65" s="691"/>
      <c r="Z65" s="692"/>
      <c r="AA65" s="676"/>
    </row>
    <row r="66" spans="1:27" s="244" customFormat="1" ht="45" customHeight="1">
      <c r="A66" s="1215" t="s">
        <v>1685</v>
      </c>
      <c r="B66" s="1216"/>
      <c r="C66" s="1216"/>
      <c r="D66" s="1216"/>
      <c r="E66" s="1216"/>
      <c r="F66" s="1216"/>
      <c r="G66" s="1216"/>
      <c r="H66" s="1217"/>
      <c r="I66" s="717"/>
      <c r="J66" s="704"/>
      <c r="K66" s="664"/>
      <c r="L66" s="663"/>
      <c r="M66" s="663"/>
      <c r="N66" s="663"/>
      <c r="O66" s="663"/>
      <c r="P66" s="663"/>
      <c r="Q66" s="663"/>
      <c r="R66" s="664"/>
      <c r="S66" s="663"/>
      <c r="T66" s="673"/>
      <c r="U66" s="673"/>
      <c r="V66" s="673"/>
      <c r="W66" s="674"/>
      <c r="X66" s="707"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91"/>
      <c r="Z66" s="692"/>
      <c r="AA66" s="676"/>
    </row>
    <row r="67" spans="1:27" s="261" customFormat="1" ht="15.75">
      <c r="A67" s="1218" t="s">
        <v>1536</v>
      </c>
      <c r="B67" s="1219"/>
      <c r="C67" s="1220"/>
      <c r="D67" s="1221" t="s">
        <v>1537</v>
      </c>
      <c r="E67" s="1222"/>
      <c r="F67" s="340" t="s">
        <v>1538</v>
      </c>
      <c r="G67" s="341" t="s">
        <v>1539</v>
      </c>
      <c r="H67" s="342" t="s">
        <v>1540</v>
      </c>
      <c r="I67" s="718"/>
      <c r="J67" s="719"/>
      <c r="K67" s="664" t="str">
        <f>A67</f>
        <v>Contraceptive Method</v>
      </c>
      <c r="L67" s="688"/>
      <c r="M67" s="688"/>
      <c r="N67" s="688"/>
      <c r="O67" s="688"/>
      <c r="P67" s="688"/>
      <c r="Q67" s="688"/>
      <c r="R67" s="699"/>
      <c r="S67" s="688"/>
      <c r="T67" s="720"/>
      <c r="U67" s="720"/>
      <c r="V67" s="720"/>
      <c r="W67" s="721"/>
      <c r="X67" s="721"/>
      <c r="Y67" s="722"/>
      <c r="Z67" s="723"/>
      <c r="AA67" s="676"/>
    </row>
    <row r="68" spans="1:27" s="244" customFormat="1" ht="30">
      <c r="A68" s="343"/>
      <c r="B68" s="1226" t="s">
        <v>1686</v>
      </c>
      <c r="C68" s="1227"/>
      <c r="D68" s="1336" t="s">
        <v>395</v>
      </c>
      <c r="E68" s="1336"/>
      <c r="F68" s="999" t="s">
        <v>395</v>
      </c>
      <c r="G68" s="999" t="s">
        <v>395</v>
      </c>
      <c r="H68" s="228" t="s">
        <v>395</v>
      </c>
      <c r="I68" s="686"/>
      <c r="J68" s="704"/>
      <c r="K68" s="664" t="str">
        <f t="shared" ref="K68:K79" si="2">B68</f>
        <v>a. Combined oral contraceptives (estrogen + progestin - for  example, LoFemenol, Microgynon)</v>
      </c>
      <c r="L68" s="663"/>
      <c r="M68" s="663"/>
      <c r="N68" s="663"/>
      <c r="O68" s="663"/>
      <c r="P68" s="663"/>
      <c r="Q68" s="663"/>
      <c r="R68" s="664"/>
      <c r="S68" s="663"/>
      <c r="T68" s="673"/>
      <c r="U68" s="673"/>
      <c r="V68" s="673"/>
      <c r="W68" s="674"/>
      <c r="X68" s="674"/>
      <c r="Y68" s="691"/>
      <c r="Z68" s="692"/>
      <c r="AA68" s="676"/>
    </row>
    <row r="69" spans="1:27" s="244" customFormat="1">
      <c r="A69" s="344"/>
      <c r="B69" s="1226" t="s">
        <v>1687</v>
      </c>
      <c r="C69" s="1227"/>
      <c r="D69" s="1336" t="s">
        <v>395</v>
      </c>
      <c r="E69" s="1336"/>
      <c r="F69" s="999" t="s">
        <v>395</v>
      </c>
      <c r="G69" s="999" t="s">
        <v>395</v>
      </c>
      <c r="H69" s="228" t="s">
        <v>395</v>
      </c>
      <c r="I69" s="686"/>
      <c r="J69" s="704"/>
      <c r="K69" s="664" t="str">
        <f t="shared" si="2"/>
        <v>b. Progestin-only pills (for example, Ovrette, Microlut)</v>
      </c>
      <c r="L69" s="663"/>
      <c r="M69" s="663"/>
      <c r="N69" s="663"/>
      <c r="O69" s="663"/>
      <c r="P69" s="663"/>
      <c r="Q69" s="663"/>
      <c r="R69" s="664"/>
      <c r="S69" s="663"/>
      <c r="T69" s="673"/>
      <c r="U69" s="673"/>
      <c r="V69" s="673"/>
      <c r="W69" s="674"/>
      <c r="X69" s="674"/>
      <c r="Y69" s="691"/>
      <c r="Z69" s="692"/>
      <c r="AA69" s="676"/>
    </row>
    <row r="70" spans="1:27" s="244" customFormat="1">
      <c r="A70" s="344"/>
      <c r="B70" s="1226" t="s">
        <v>1688</v>
      </c>
      <c r="C70" s="1227"/>
      <c r="D70" s="1336" t="s">
        <v>395</v>
      </c>
      <c r="E70" s="1336"/>
      <c r="F70" s="999" t="s">
        <v>395</v>
      </c>
      <c r="G70" s="999" t="s">
        <v>395</v>
      </c>
      <c r="H70" s="228" t="s">
        <v>395</v>
      </c>
      <c r="I70" s="686"/>
      <c r="J70" s="704"/>
      <c r="K70" s="664" t="str">
        <f t="shared" si="2"/>
        <v>c. Injectables (for example, DepoProvera, Noristerat)</v>
      </c>
      <c r="L70" s="663"/>
      <c r="M70" s="663"/>
      <c r="N70" s="663"/>
      <c r="O70" s="663"/>
      <c r="P70" s="663"/>
      <c r="Q70" s="663"/>
      <c r="R70" s="664"/>
      <c r="S70" s="663"/>
      <c r="T70" s="673"/>
      <c r="U70" s="673"/>
      <c r="V70" s="673"/>
      <c r="W70" s="674"/>
      <c r="X70" s="674"/>
      <c r="Y70" s="691"/>
      <c r="Z70" s="692"/>
      <c r="AA70" s="676"/>
    </row>
    <row r="71" spans="1:27" s="244" customFormat="1">
      <c r="A71" s="344"/>
      <c r="B71" s="1226" t="s">
        <v>1689</v>
      </c>
      <c r="C71" s="1227"/>
      <c r="D71" s="1336" t="s">
        <v>395</v>
      </c>
      <c r="E71" s="1336"/>
      <c r="F71" s="999" t="s">
        <v>395</v>
      </c>
      <c r="G71" s="999" t="s">
        <v>395</v>
      </c>
      <c r="H71" s="228" t="s">
        <v>395</v>
      </c>
      <c r="I71" s="686"/>
      <c r="J71" s="704"/>
      <c r="K71" s="664" t="str">
        <f t="shared" si="2"/>
        <v>d. Implants (for example, Jadelle, Implanon)</v>
      </c>
      <c r="L71" s="663"/>
      <c r="M71" s="663"/>
      <c r="N71" s="663"/>
      <c r="O71" s="663"/>
      <c r="P71" s="663"/>
      <c r="Q71" s="663"/>
      <c r="R71" s="664"/>
      <c r="S71" s="663"/>
      <c r="T71" s="673"/>
      <c r="U71" s="673"/>
      <c r="V71" s="673"/>
      <c r="W71" s="674"/>
      <c r="X71" s="674"/>
      <c r="Y71" s="691"/>
      <c r="Z71" s="692"/>
      <c r="AA71" s="676"/>
    </row>
    <row r="72" spans="1:27" s="244" customFormat="1">
      <c r="A72" s="344"/>
      <c r="B72" s="1226" t="s">
        <v>1690</v>
      </c>
      <c r="C72" s="1227"/>
      <c r="D72" s="1336" t="s">
        <v>395</v>
      </c>
      <c r="E72" s="1336"/>
      <c r="F72" s="999" t="s">
        <v>395</v>
      </c>
      <c r="G72" s="999" t="s">
        <v>395</v>
      </c>
      <c r="H72" s="228" t="s">
        <v>395</v>
      </c>
      <c r="I72" s="686"/>
      <c r="J72" s="704"/>
      <c r="K72" s="664" t="str">
        <f t="shared" si="2"/>
        <v>e. Intrauterine devices (IUDs) (for example, Optima Copper T)</v>
      </c>
      <c r="L72" s="663"/>
      <c r="M72" s="663"/>
      <c r="N72" s="663"/>
      <c r="O72" s="663"/>
      <c r="P72" s="663"/>
      <c r="Q72" s="663"/>
      <c r="R72" s="664"/>
      <c r="S72" s="663"/>
      <c r="T72" s="673"/>
      <c r="U72" s="673"/>
      <c r="V72" s="673"/>
      <c r="W72" s="674"/>
      <c r="X72" s="674"/>
      <c r="Y72" s="691"/>
      <c r="Z72" s="692"/>
      <c r="AA72" s="676"/>
    </row>
    <row r="73" spans="1:27" s="244" customFormat="1">
      <c r="A73" s="344"/>
      <c r="B73" s="1226" t="s">
        <v>1546</v>
      </c>
      <c r="C73" s="1227"/>
      <c r="D73" s="1336" t="s">
        <v>395</v>
      </c>
      <c r="E73" s="1336"/>
      <c r="F73" s="999" t="s">
        <v>395</v>
      </c>
      <c r="G73" s="999" t="s">
        <v>395</v>
      </c>
      <c r="H73" s="228" t="s">
        <v>395</v>
      </c>
      <c r="I73" s="686"/>
      <c r="J73" s="704"/>
      <c r="K73" s="664" t="str">
        <f t="shared" si="2"/>
        <v>f. Male condoms</v>
      </c>
      <c r="L73" s="663"/>
      <c r="M73" s="663"/>
      <c r="N73" s="663"/>
      <c r="O73" s="663"/>
      <c r="P73" s="663"/>
      <c r="Q73" s="663"/>
      <c r="R73" s="664"/>
      <c r="S73" s="663"/>
      <c r="T73" s="673"/>
      <c r="U73" s="673"/>
      <c r="V73" s="673"/>
      <c r="W73" s="674"/>
      <c r="X73" s="674"/>
      <c r="Y73" s="691"/>
      <c r="Z73" s="692"/>
      <c r="AA73" s="676"/>
    </row>
    <row r="74" spans="1:27" s="244" customFormat="1">
      <c r="A74" s="344"/>
      <c r="B74" s="1226" t="s">
        <v>1547</v>
      </c>
      <c r="C74" s="1227"/>
      <c r="D74" s="1336" t="s">
        <v>395</v>
      </c>
      <c r="E74" s="1336"/>
      <c r="F74" s="999" t="s">
        <v>399</v>
      </c>
      <c r="G74" s="999" t="s">
        <v>395</v>
      </c>
      <c r="H74" s="228" t="s">
        <v>395</v>
      </c>
      <c r="I74" s="686"/>
      <c r="J74" s="704"/>
      <c r="K74" s="664" t="str">
        <f t="shared" si="2"/>
        <v>g. Female condoms</v>
      </c>
      <c r="L74" s="663"/>
      <c r="M74" s="663"/>
      <c r="N74" s="663"/>
      <c r="O74" s="663"/>
      <c r="P74" s="663"/>
      <c r="Q74" s="663"/>
      <c r="R74" s="664"/>
      <c r="S74" s="663"/>
      <c r="T74" s="673"/>
      <c r="U74" s="673"/>
      <c r="V74" s="673"/>
      <c r="W74" s="674"/>
      <c r="X74" s="674"/>
      <c r="Y74" s="691"/>
      <c r="Z74" s="692"/>
      <c r="AA74" s="676"/>
    </row>
    <row r="75" spans="1:27" s="244" customFormat="1">
      <c r="A75" s="344"/>
      <c r="B75" s="1226" t="s">
        <v>1691</v>
      </c>
      <c r="C75" s="1227"/>
      <c r="D75" s="1336" t="s">
        <v>395</v>
      </c>
      <c r="E75" s="1336"/>
      <c r="F75" s="999" t="s">
        <v>399</v>
      </c>
      <c r="G75" s="999" t="s">
        <v>399</v>
      </c>
      <c r="H75" s="228" t="s">
        <v>395</v>
      </c>
      <c r="I75" s="686"/>
      <c r="J75" s="704"/>
      <c r="K75" s="664" t="str">
        <f t="shared" si="2"/>
        <v>h. Emergency contraceptive pills (for example, Postinor)</v>
      </c>
      <c r="L75" s="663"/>
      <c r="M75" s="663"/>
      <c r="N75" s="663"/>
      <c r="O75" s="663"/>
      <c r="P75" s="663"/>
      <c r="Q75" s="663"/>
      <c r="R75" s="664"/>
      <c r="S75" s="663"/>
      <c r="T75" s="673"/>
      <c r="U75" s="673"/>
      <c r="V75" s="673"/>
      <c r="W75" s="674"/>
      <c r="X75" s="674"/>
      <c r="Y75" s="691"/>
      <c r="Z75" s="692"/>
      <c r="AA75" s="676"/>
    </row>
    <row r="76" spans="1:27" s="244" customFormat="1">
      <c r="A76" s="344"/>
      <c r="B76" s="1226" t="s">
        <v>1692</v>
      </c>
      <c r="C76" s="1227"/>
      <c r="D76" s="1336" t="s">
        <v>395</v>
      </c>
      <c r="E76" s="1336"/>
      <c r="F76" s="999" t="s">
        <v>395</v>
      </c>
      <c r="G76" s="999" t="s">
        <v>395</v>
      </c>
      <c r="H76" s="228" t="s">
        <v>399</v>
      </c>
      <c r="I76" s="686"/>
      <c r="J76" s="704"/>
      <c r="K76" s="664" t="str">
        <f t="shared" si="2"/>
        <v>i. Long-acting permanent method for males (vasectomy)</v>
      </c>
      <c r="L76" s="663"/>
      <c r="M76" s="663"/>
      <c r="N76" s="663"/>
      <c r="O76" s="663"/>
      <c r="P76" s="663"/>
      <c r="Q76" s="663"/>
      <c r="R76" s="664"/>
      <c r="S76" s="663"/>
      <c r="T76" s="673"/>
      <c r="U76" s="673"/>
      <c r="V76" s="673"/>
      <c r="W76" s="674"/>
      <c r="X76" s="674"/>
      <c r="Y76" s="691"/>
      <c r="Z76" s="692"/>
      <c r="AA76" s="676"/>
    </row>
    <row r="77" spans="1:27" s="244" customFormat="1">
      <c r="A77" s="344"/>
      <c r="B77" s="1226" t="s">
        <v>1693</v>
      </c>
      <c r="C77" s="1227"/>
      <c r="D77" s="1336" t="s">
        <v>395</v>
      </c>
      <c r="E77" s="1336"/>
      <c r="F77" s="999" t="s">
        <v>395</v>
      </c>
      <c r="G77" s="999" t="s">
        <v>395</v>
      </c>
      <c r="H77" s="228" t="s">
        <v>399</v>
      </c>
      <c r="I77" s="686"/>
      <c r="J77" s="704"/>
      <c r="K77" s="664" t="str">
        <f t="shared" si="2"/>
        <v>j. Long-acting permanent method for females (tubal ligation)</v>
      </c>
      <c r="L77" s="663"/>
      <c r="M77" s="663"/>
      <c r="N77" s="663"/>
      <c r="O77" s="663"/>
      <c r="P77" s="663"/>
      <c r="Q77" s="663"/>
      <c r="R77" s="664"/>
      <c r="S77" s="663"/>
      <c r="T77" s="673"/>
      <c r="U77" s="673"/>
      <c r="V77" s="673"/>
      <c r="W77" s="674"/>
      <c r="X77" s="674"/>
      <c r="Y77" s="691"/>
      <c r="Z77" s="692"/>
      <c r="AA77" s="676"/>
    </row>
    <row r="78" spans="1:27" s="244" customFormat="1">
      <c r="A78" s="344"/>
      <c r="B78" s="1226" t="s">
        <v>1551</v>
      </c>
      <c r="C78" s="1227"/>
      <c r="D78" s="1336" t="s">
        <v>399</v>
      </c>
      <c r="E78" s="1336"/>
      <c r="F78" s="999" t="s">
        <v>399</v>
      </c>
      <c r="G78" s="999" t="s">
        <v>405</v>
      </c>
      <c r="H78" s="228" t="s">
        <v>399</v>
      </c>
      <c r="I78" s="686"/>
      <c r="J78" s="704"/>
      <c r="K78" s="664" t="str">
        <f t="shared" si="2"/>
        <v>k. CycleBeads</v>
      </c>
      <c r="L78" s="663"/>
      <c r="M78" s="663"/>
      <c r="N78" s="663"/>
      <c r="O78" s="663"/>
      <c r="P78" s="663"/>
      <c r="Q78" s="663"/>
      <c r="R78" s="664"/>
      <c r="S78" s="663"/>
      <c r="T78" s="673"/>
      <c r="U78" s="673"/>
      <c r="V78" s="673"/>
      <c r="W78" s="674"/>
      <c r="X78" s="674"/>
      <c r="Y78" s="691"/>
      <c r="Z78" s="692"/>
      <c r="AA78" s="676"/>
    </row>
    <row r="79" spans="1:27" s="244" customFormat="1" ht="45">
      <c r="A79" s="345"/>
      <c r="B79" s="1229" t="s">
        <v>1694</v>
      </c>
      <c r="C79" s="1230"/>
      <c r="D79" s="1228"/>
      <c r="E79" s="1228"/>
      <c r="F79" s="995"/>
      <c r="G79" s="995"/>
      <c r="H79" s="524"/>
      <c r="I79" s="686"/>
      <c r="J79" s="704"/>
      <c r="K79" s="664" t="str">
        <f t="shared" si="2"/>
        <v>l. Other contraceptive methods - specify 
(Please provide the name of the other contraceptive(s) offered, by sector.)</v>
      </c>
      <c r="L79" s="663"/>
      <c r="M79" s="663"/>
      <c r="N79" s="663"/>
      <c r="O79" s="663"/>
      <c r="P79" s="663"/>
      <c r="Q79" s="663"/>
      <c r="R79" s="664"/>
      <c r="S79" s="663"/>
      <c r="T79" s="673"/>
      <c r="U79" s="673"/>
      <c r="V79" s="673"/>
      <c r="W79" s="674"/>
      <c r="X79" s="674"/>
      <c r="Y79" s="691"/>
      <c r="Z79" s="692"/>
      <c r="AA79" s="676"/>
    </row>
    <row r="80" spans="1:27" s="244" customFormat="1" ht="30.75" thickBot="1">
      <c r="A80" s="1183" t="s">
        <v>1553</v>
      </c>
      <c r="B80" s="1184"/>
      <c r="C80" s="1185"/>
      <c r="D80" s="1236"/>
      <c r="E80" s="1237"/>
      <c r="F80" s="1237"/>
      <c r="G80" s="1237"/>
      <c r="H80" s="1238"/>
      <c r="I80" s="686"/>
      <c r="J80" s="704"/>
      <c r="K80" s="664" t="str">
        <f>A80</f>
        <v>C2. Please note any comments about the commodities offered.</v>
      </c>
      <c r="L80" s="663"/>
      <c r="M80" s="663"/>
      <c r="N80" s="663"/>
      <c r="O80" s="664">
        <f>D80</f>
        <v>0</v>
      </c>
      <c r="P80" s="663"/>
      <c r="Q80" s="663"/>
      <c r="R80" s="664"/>
      <c r="S80" s="663"/>
      <c r="T80" s="673"/>
      <c r="U80" s="673"/>
      <c r="V80" s="673"/>
      <c r="W80" s="674"/>
      <c r="X80" s="674"/>
      <c r="Y80" s="691"/>
      <c r="Z80" s="692"/>
      <c r="AA80" s="676"/>
    </row>
    <row r="81" spans="1:28" s="262" customFormat="1" ht="16.5" customHeight="1" thickBot="1">
      <c r="A81" s="1239" t="s">
        <v>1554</v>
      </c>
      <c r="B81" s="1240"/>
      <c r="C81" s="1240"/>
      <c r="D81" s="1240"/>
      <c r="E81" s="1240"/>
      <c r="F81" s="1240"/>
      <c r="G81" s="1240"/>
      <c r="H81" s="346"/>
      <c r="I81" s="678"/>
      <c r="J81" s="719"/>
      <c r="K81" s="664"/>
      <c r="L81" s="688"/>
      <c r="M81" s="688"/>
      <c r="N81" s="688"/>
      <c r="O81" s="688"/>
      <c r="P81" s="688"/>
      <c r="Q81" s="688"/>
      <c r="R81" s="699"/>
      <c r="S81" s="688"/>
      <c r="T81" s="720"/>
      <c r="U81" s="720"/>
      <c r="V81" s="720"/>
      <c r="W81" s="721"/>
      <c r="X81" s="721"/>
      <c r="Y81" s="724"/>
      <c r="Z81" s="725"/>
      <c r="AA81" s="676"/>
    </row>
    <row r="82" spans="1:28" s="244" customFormat="1" ht="30" customHeight="1">
      <c r="A82" s="1190" t="s">
        <v>1695</v>
      </c>
      <c r="B82" s="1177"/>
      <c r="C82" s="1177"/>
      <c r="D82" s="1177"/>
      <c r="E82" s="1177"/>
      <c r="F82" s="1177"/>
      <c r="G82" s="1182"/>
      <c r="H82" s="243" t="s">
        <v>399</v>
      </c>
      <c r="I82" s="726" t="str">
        <f>A82</f>
        <v>D1. Is there a contraceptive security or reproductive health commodity security strategy or is contraceptive security explicitly included in a country strategy? (Please select from the dropdown list.)</v>
      </c>
      <c r="J82" s="704"/>
      <c r="K82" s="664"/>
      <c r="L82" s="663"/>
      <c r="M82" s="663"/>
      <c r="N82" s="663"/>
      <c r="O82" s="663"/>
      <c r="P82" s="663"/>
      <c r="Q82" s="663"/>
      <c r="R82" s="664"/>
      <c r="S82" s="663"/>
      <c r="T82" s="673"/>
      <c r="U82" s="673"/>
      <c r="V82" s="673"/>
      <c r="W82" s="674"/>
      <c r="X82" s="674"/>
      <c r="Y82" s="691"/>
      <c r="Z82" s="692"/>
      <c r="AA82" s="676"/>
    </row>
    <row r="83" spans="1:28" s="244" customFormat="1" ht="15.75" thickBot="1">
      <c r="A83" s="1241" t="s">
        <v>1556</v>
      </c>
      <c r="B83" s="1242"/>
      <c r="C83" s="1242"/>
      <c r="D83" s="347"/>
      <c r="E83" s="347"/>
      <c r="F83" s="347"/>
      <c r="G83" s="347"/>
      <c r="H83" s="348"/>
      <c r="I83" s="727"/>
      <c r="J83" s="704"/>
      <c r="K83" s="664"/>
      <c r="L83" s="663"/>
      <c r="M83" s="663"/>
      <c r="N83" s="663"/>
      <c r="O83" s="663"/>
      <c r="P83" s="663"/>
      <c r="Q83" s="663"/>
      <c r="R83" s="664"/>
      <c r="S83" s="663"/>
      <c r="T83" s="673"/>
      <c r="U83" s="673"/>
      <c r="V83" s="673"/>
      <c r="W83" s="674"/>
      <c r="X83" s="674"/>
      <c r="Y83" s="691"/>
      <c r="Z83" s="692"/>
      <c r="AA83" s="676"/>
    </row>
    <row r="84" spans="1:28" s="244" customFormat="1" ht="64.5" customHeight="1">
      <c r="A84" s="1243"/>
      <c r="B84" s="1245" t="s">
        <v>1557</v>
      </c>
      <c r="C84" s="1246"/>
      <c r="D84" s="1246" t="s">
        <v>1696</v>
      </c>
      <c r="E84" s="1246"/>
      <c r="F84" s="993" t="s">
        <v>1559</v>
      </c>
      <c r="G84" s="1246" t="s">
        <v>1560</v>
      </c>
      <c r="H84" s="1247"/>
      <c r="I84" s="726"/>
      <c r="J84" s="714" t="str">
        <f>G84</f>
        <v>Is the contraceptive security strategy being implemented?</v>
      </c>
      <c r="K84" s="664" t="str">
        <f>B84</f>
        <v>Strategy name</v>
      </c>
      <c r="L84" s="663"/>
      <c r="M84" s="693">
        <f>E84</f>
        <v>0</v>
      </c>
      <c r="N84" s="663"/>
      <c r="O84" s="663"/>
      <c r="P84" s="663"/>
      <c r="Q84" s="663"/>
      <c r="R84" s="664"/>
      <c r="S84" s="664" t="str">
        <f>D84</f>
        <v>Years Covered (including strategy updates)</v>
      </c>
      <c r="T84" s="673"/>
      <c r="U84" s="673"/>
      <c r="V84" s="673"/>
      <c r="W84" s="674"/>
      <c r="X84" s="674"/>
      <c r="Y84" s="691"/>
      <c r="Z84" s="692"/>
      <c r="AA84" s="676"/>
    </row>
    <row r="85" spans="1:28" s="244" customFormat="1" ht="15.75" thickBot="1">
      <c r="A85" s="1244"/>
      <c r="B85" s="349" t="s">
        <v>1561</v>
      </c>
      <c r="C85" s="994"/>
      <c r="D85" s="1248"/>
      <c r="E85" s="1249"/>
      <c r="F85" s="989"/>
      <c r="G85" s="1231"/>
      <c r="H85" s="1232"/>
      <c r="I85" s="726"/>
      <c r="J85" s="714">
        <f>G85</f>
        <v>0</v>
      </c>
      <c r="K85" s="664" t="str">
        <f>B85</f>
        <v>a</v>
      </c>
      <c r="L85" s="663"/>
      <c r="M85" s="693">
        <f>E85</f>
        <v>0</v>
      </c>
      <c r="N85" s="663"/>
      <c r="O85" s="663"/>
      <c r="P85" s="663"/>
      <c r="Q85" s="663"/>
      <c r="R85" s="664"/>
      <c r="S85" s="664">
        <f>D85</f>
        <v>0</v>
      </c>
      <c r="T85" s="673"/>
      <c r="U85" s="673"/>
      <c r="V85" s="673"/>
      <c r="W85" s="674"/>
      <c r="X85" s="674"/>
      <c r="Y85" s="691"/>
      <c r="Z85" s="692"/>
      <c r="AA85" s="676"/>
    </row>
    <row r="86" spans="1:28" s="244" customFormat="1" ht="28.5" customHeight="1">
      <c r="A86" s="1180" t="s">
        <v>193</v>
      </c>
      <c r="B86" s="1181"/>
      <c r="C86" s="1181"/>
      <c r="D86" s="1181"/>
      <c r="E86" s="1181"/>
      <c r="F86" s="1670" t="s">
        <v>399</v>
      </c>
      <c r="G86" s="1671"/>
      <c r="H86" s="1672"/>
      <c r="I86" s="726"/>
      <c r="J86" s="714"/>
      <c r="K86" s="664"/>
      <c r="L86" s="663"/>
      <c r="M86" s="663"/>
      <c r="N86" s="663"/>
      <c r="O86" s="663"/>
      <c r="P86" s="663"/>
      <c r="Q86" s="665" t="str">
        <f>F86</f>
        <v>No</v>
      </c>
      <c r="R86" s="664" t="str">
        <f>A86</f>
        <v>D2. Are any family planning commodities subject to duties, import taxes, or other fees?</v>
      </c>
      <c r="S86" s="663"/>
      <c r="T86" s="673"/>
      <c r="U86" s="673"/>
      <c r="V86" s="673"/>
      <c r="W86" s="674"/>
      <c r="X86" s="674"/>
      <c r="Y86" s="691"/>
      <c r="Z86" s="692"/>
      <c r="AA86" s="676"/>
    </row>
    <row r="87" spans="1:28" s="244" customFormat="1" ht="30">
      <c r="A87" s="291"/>
      <c r="B87" s="1163" t="s">
        <v>1562</v>
      </c>
      <c r="C87" s="1163"/>
      <c r="D87" s="1164"/>
      <c r="E87" s="1165" t="s">
        <v>406</v>
      </c>
      <c r="F87" s="1166"/>
      <c r="G87" s="1166"/>
      <c r="H87" s="1167"/>
      <c r="I87" s="726"/>
      <c r="J87" s="714"/>
      <c r="K87" s="664"/>
      <c r="L87" s="663"/>
      <c r="M87" s="693"/>
      <c r="N87" s="693" t="str">
        <f>E87</f>
        <v>Not applicable</v>
      </c>
      <c r="O87" s="663"/>
      <c r="P87" s="664" t="str">
        <f>B87</f>
        <v>a. If yes, for which sectors (public, NGO, social marketing, commercial)?</v>
      </c>
      <c r="Q87" s="663"/>
      <c r="R87" s="664"/>
      <c r="S87" s="663"/>
      <c r="T87" s="673"/>
      <c r="U87" s="673"/>
      <c r="V87" s="673"/>
      <c r="W87" s="674"/>
      <c r="X87" s="674"/>
      <c r="Y87" s="691"/>
      <c r="Z87" s="692"/>
      <c r="AA87" s="676"/>
    </row>
    <row r="88" spans="1:28" s="244" customFormat="1">
      <c r="A88" s="291"/>
      <c r="B88" s="1163" t="s">
        <v>1563</v>
      </c>
      <c r="C88" s="1163"/>
      <c r="D88" s="1164"/>
      <c r="E88" s="1165" t="s">
        <v>406</v>
      </c>
      <c r="F88" s="1166"/>
      <c r="G88" s="1166"/>
      <c r="H88" s="1167"/>
      <c r="I88" s="726"/>
      <c r="J88" s="714"/>
      <c r="K88" s="664"/>
      <c r="L88" s="663"/>
      <c r="M88" s="693"/>
      <c r="N88" s="693" t="str">
        <f>E88</f>
        <v>Not applicable</v>
      </c>
      <c r="O88" s="663"/>
      <c r="P88" s="664" t="str">
        <f>B88</f>
        <v>b. If yes, how much are the duties, taxes, or fees?</v>
      </c>
      <c r="Q88" s="663"/>
      <c r="R88" s="664"/>
      <c r="S88" s="663"/>
      <c r="T88" s="673"/>
      <c r="U88" s="673"/>
      <c r="V88" s="673"/>
      <c r="W88" s="674"/>
      <c r="X88" s="674"/>
      <c r="Y88" s="691"/>
      <c r="Z88" s="692"/>
      <c r="AA88" s="676"/>
    </row>
    <row r="89" spans="1:28" s="244" customFormat="1" ht="30" customHeight="1">
      <c r="A89" s="1179" t="s">
        <v>1697</v>
      </c>
      <c r="B89" s="1163"/>
      <c r="C89" s="1163"/>
      <c r="D89" s="1163"/>
      <c r="E89" s="1163"/>
      <c r="F89" s="1163"/>
      <c r="G89" s="1164"/>
      <c r="H89" s="227" t="s">
        <v>395</v>
      </c>
      <c r="I89" s="726" t="str">
        <f>A89</f>
        <v>D3. Are there policies that hinder the ability of the private sector (commercial sector, NGOs, or social marketing) to provide contraceptive methods (for example: price controls, distribution limitations, taxes/duties, advertising bans, etc.)?</v>
      </c>
      <c r="J89" s="714"/>
      <c r="K89" s="664"/>
      <c r="L89" s="663"/>
      <c r="M89" s="663"/>
      <c r="N89" s="663"/>
      <c r="O89" s="663"/>
      <c r="P89" s="664"/>
      <c r="Q89" s="663"/>
      <c r="R89" s="664"/>
      <c r="S89" s="663"/>
      <c r="T89" s="673"/>
      <c r="U89" s="673"/>
      <c r="V89" s="673"/>
      <c r="W89" s="674"/>
      <c r="X89" s="674"/>
      <c r="Y89" s="691"/>
      <c r="Z89" s="692"/>
      <c r="AA89" s="676"/>
    </row>
    <row r="90" spans="1:28" s="244" customFormat="1" ht="30">
      <c r="A90" s="291"/>
      <c r="B90" s="1163" t="s">
        <v>1565</v>
      </c>
      <c r="C90" s="1163"/>
      <c r="D90" s="1262" t="s">
        <v>1279</v>
      </c>
      <c r="E90" s="1332"/>
      <c r="F90" s="1332"/>
      <c r="G90" s="1332"/>
      <c r="H90" s="1263"/>
      <c r="I90" s="726"/>
      <c r="J90" s="714"/>
      <c r="K90" s="664" t="str">
        <f>B90</f>
        <v>a. If yes, describe the policies.</v>
      </c>
      <c r="L90" s="663"/>
      <c r="M90" s="663"/>
      <c r="N90" s="728"/>
      <c r="O90" s="665" t="str">
        <f>D90</f>
        <v>Brand specific advertising for oral contraceptives is not allowed since oral contraceptives are considered a prescription-only product.</v>
      </c>
      <c r="P90" s="664"/>
      <c r="Q90" s="663"/>
      <c r="R90" s="663"/>
      <c r="S90" s="663"/>
      <c r="T90" s="673"/>
      <c r="U90" s="673"/>
      <c r="V90" s="673"/>
      <c r="W90" s="674"/>
      <c r="X90" s="674"/>
      <c r="Y90" s="691"/>
      <c r="Z90" s="692"/>
      <c r="AA90" s="676"/>
    </row>
    <row r="91" spans="1:28" s="244" customFormat="1" ht="30" customHeight="1">
      <c r="A91" s="1179" t="s">
        <v>1698</v>
      </c>
      <c r="B91" s="1163"/>
      <c r="C91" s="1163"/>
      <c r="D91" s="1163"/>
      <c r="E91" s="1163"/>
      <c r="F91" s="1163"/>
      <c r="G91" s="1164"/>
      <c r="H91" s="227" t="s">
        <v>399</v>
      </c>
      <c r="I91" s="726" t="str">
        <f>A91</f>
        <v>D4. Are there policies that enable the private sector (commercial sector, NGOs, or social marketing) to provide contraceptive methods?</v>
      </c>
      <c r="J91" s="714"/>
      <c r="K91" s="664"/>
      <c r="L91" s="663"/>
      <c r="M91" s="663"/>
      <c r="N91" s="663"/>
      <c r="O91" s="663"/>
      <c r="P91" s="664"/>
      <c r="Q91" s="663"/>
      <c r="R91" s="664"/>
      <c r="S91" s="663"/>
      <c r="T91" s="673"/>
      <c r="U91" s="673"/>
      <c r="V91" s="673"/>
      <c r="W91" s="674"/>
      <c r="X91" s="674"/>
      <c r="Y91" s="691"/>
      <c r="Z91" s="692"/>
      <c r="AA91" s="676"/>
    </row>
    <row r="92" spans="1:28" s="244" customFormat="1">
      <c r="A92" s="291"/>
      <c r="B92" s="1163" t="s">
        <v>1565</v>
      </c>
      <c r="C92" s="1163"/>
      <c r="D92" s="1165" t="s">
        <v>406</v>
      </c>
      <c r="E92" s="1166"/>
      <c r="F92" s="1166"/>
      <c r="G92" s="1166"/>
      <c r="H92" s="1167"/>
      <c r="I92" s="726"/>
      <c r="J92" s="714"/>
      <c r="K92" s="664" t="str">
        <f>B92</f>
        <v>a. If yes, describe the policies.</v>
      </c>
      <c r="L92" s="663"/>
      <c r="M92" s="663"/>
      <c r="N92" s="728"/>
      <c r="O92" s="665" t="str">
        <f>D92</f>
        <v>Not applicable</v>
      </c>
      <c r="P92" s="664"/>
      <c r="Q92" s="663"/>
      <c r="R92" s="663"/>
      <c r="S92" s="663"/>
      <c r="T92" s="673"/>
      <c r="U92" s="673"/>
      <c r="V92" s="673"/>
      <c r="W92" s="674"/>
      <c r="X92" s="674"/>
      <c r="Y92" s="691"/>
      <c r="Z92" s="692"/>
      <c r="AA92" s="676"/>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729"/>
      <c r="J94" s="730" t="str">
        <f t="shared" ref="J94:J102" si="3">G94</f>
        <v>Note the lowest level provider that is allowed to sell or dispense the method in the private sector</v>
      </c>
      <c r="K94" s="664"/>
      <c r="L94" s="663"/>
      <c r="M94" s="693"/>
      <c r="N94" s="663"/>
      <c r="O94" s="664"/>
      <c r="P94" s="664"/>
      <c r="Q94" s="663"/>
      <c r="R94" s="663"/>
      <c r="S94" s="663"/>
      <c r="T94" s="731" t="str">
        <f>D94</f>
        <v>Note the lowest level provider that is allowed to sell or dispense the method in the public sector</v>
      </c>
      <c r="U94" s="732"/>
      <c r="V94" s="673"/>
      <c r="W94" s="674"/>
      <c r="X94" s="674"/>
      <c r="Y94" s="691"/>
      <c r="Z94" s="692"/>
      <c r="AA94" s="676"/>
    </row>
    <row r="95" spans="1:28" s="244" customFormat="1" ht="15" customHeight="1">
      <c r="A95" s="263"/>
      <c r="B95" s="221" t="s">
        <v>1561</v>
      </c>
      <c r="C95" s="217" t="s">
        <v>1571</v>
      </c>
      <c r="D95" s="1259" t="s">
        <v>453</v>
      </c>
      <c r="E95" s="1260"/>
      <c r="F95" s="1261"/>
      <c r="G95" s="1262" t="s">
        <v>453</v>
      </c>
      <c r="H95" s="1263"/>
      <c r="I95" s="733"/>
      <c r="J95" s="714" t="str">
        <f t="shared" si="3"/>
        <v>Auxiliary nurse</v>
      </c>
      <c r="K95" s="664"/>
      <c r="L95" s="663"/>
      <c r="M95" s="693"/>
      <c r="N95" s="663"/>
      <c r="O95" s="664"/>
      <c r="P95" s="664"/>
      <c r="Q95" s="663"/>
      <c r="R95" s="663"/>
      <c r="S95" s="663"/>
      <c r="T95" s="731" t="str">
        <f>D95</f>
        <v>Auxiliary nurse</v>
      </c>
      <c r="U95" s="732"/>
      <c r="V95" s="673"/>
      <c r="W95" s="674"/>
      <c r="X95" s="674"/>
      <c r="Y95" s="691"/>
      <c r="Z95" s="692"/>
      <c r="AA95" s="676"/>
    </row>
    <row r="96" spans="1:28" s="244" customFormat="1" ht="15" customHeight="1">
      <c r="A96" s="263"/>
      <c r="B96" s="221" t="s">
        <v>1572</v>
      </c>
      <c r="C96" s="218" t="s">
        <v>1573</v>
      </c>
      <c r="D96" s="1259" t="s">
        <v>453</v>
      </c>
      <c r="E96" s="1260"/>
      <c r="F96" s="1261"/>
      <c r="G96" s="1262" t="s">
        <v>453</v>
      </c>
      <c r="H96" s="1263"/>
      <c r="I96" s="733"/>
      <c r="J96" s="714" t="str">
        <f t="shared" si="3"/>
        <v>Auxiliary nurse</v>
      </c>
      <c r="K96" s="664"/>
      <c r="L96" s="663"/>
      <c r="M96" s="693"/>
      <c r="N96" s="663"/>
      <c r="O96" s="664"/>
      <c r="P96" s="664"/>
      <c r="Q96" s="663"/>
      <c r="R96" s="663"/>
      <c r="S96" s="663"/>
      <c r="T96" s="731" t="str">
        <f t="shared" ref="T96:T102" si="4">D96</f>
        <v>Auxiliary nurse</v>
      </c>
      <c r="U96" s="732"/>
      <c r="V96" s="673"/>
      <c r="W96" s="674"/>
      <c r="X96" s="674"/>
      <c r="Y96" s="691"/>
      <c r="Z96" s="692"/>
      <c r="AA96" s="676"/>
    </row>
    <row r="97" spans="1:27" s="244" customFormat="1" ht="15" customHeight="1">
      <c r="A97" s="263"/>
      <c r="B97" s="221" t="s">
        <v>1574</v>
      </c>
      <c r="C97" s="218" t="s">
        <v>1575</v>
      </c>
      <c r="D97" s="1259" t="s">
        <v>527</v>
      </c>
      <c r="E97" s="1260"/>
      <c r="F97" s="1261"/>
      <c r="G97" s="1262" t="s">
        <v>527</v>
      </c>
      <c r="H97" s="1263"/>
      <c r="I97" s="733"/>
      <c r="J97" s="714" t="str">
        <f t="shared" si="3"/>
        <v>Midwife</v>
      </c>
      <c r="K97" s="664"/>
      <c r="L97" s="663"/>
      <c r="M97" s="693"/>
      <c r="N97" s="663"/>
      <c r="O97" s="664"/>
      <c r="P97" s="664"/>
      <c r="Q97" s="663"/>
      <c r="R97" s="663"/>
      <c r="S97" s="663"/>
      <c r="T97" s="731" t="str">
        <f t="shared" si="4"/>
        <v>Midwife</v>
      </c>
      <c r="U97" s="732"/>
      <c r="V97" s="673"/>
      <c r="W97" s="674"/>
      <c r="X97" s="674"/>
      <c r="Y97" s="691"/>
      <c r="Z97" s="692"/>
      <c r="AA97" s="676"/>
    </row>
    <row r="98" spans="1:27" s="244" customFormat="1" ht="15" customHeight="1">
      <c r="A98" s="263"/>
      <c r="B98" s="220" t="s">
        <v>1576</v>
      </c>
      <c r="C98" s="218" t="s">
        <v>1577</v>
      </c>
      <c r="D98" s="1259" t="s">
        <v>527</v>
      </c>
      <c r="E98" s="1260"/>
      <c r="F98" s="1261"/>
      <c r="G98" s="1262" t="s">
        <v>527</v>
      </c>
      <c r="H98" s="1263"/>
      <c r="I98" s="733"/>
      <c r="J98" s="714" t="str">
        <f t="shared" si="3"/>
        <v>Midwife</v>
      </c>
      <c r="K98" s="664"/>
      <c r="L98" s="663"/>
      <c r="M98" s="693"/>
      <c r="N98" s="663"/>
      <c r="O98" s="664"/>
      <c r="P98" s="664"/>
      <c r="Q98" s="663"/>
      <c r="R98" s="663"/>
      <c r="S98" s="663"/>
      <c r="T98" s="731" t="str">
        <f t="shared" si="4"/>
        <v>Midwife</v>
      </c>
      <c r="U98" s="732"/>
      <c r="V98" s="673"/>
      <c r="W98" s="674"/>
      <c r="X98" s="674"/>
      <c r="Y98" s="691"/>
      <c r="Z98" s="692"/>
      <c r="AA98" s="676"/>
    </row>
    <row r="99" spans="1:27" s="244" customFormat="1" ht="15" customHeight="1">
      <c r="A99" s="263"/>
      <c r="B99" s="221" t="s">
        <v>1578</v>
      </c>
      <c r="C99" s="218" t="s">
        <v>1579</v>
      </c>
      <c r="D99" s="1259" t="s">
        <v>414</v>
      </c>
      <c r="E99" s="1260"/>
      <c r="F99" s="1261"/>
      <c r="G99" s="1262" t="s">
        <v>453</v>
      </c>
      <c r="H99" s="1263"/>
      <c r="I99" s="733"/>
      <c r="J99" s="714" t="str">
        <f t="shared" si="3"/>
        <v>Auxiliary nurse</v>
      </c>
      <c r="K99" s="664"/>
      <c r="L99" s="663"/>
      <c r="M99" s="693"/>
      <c r="N99" s="663"/>
      <c r="O99" s="664"/>
      <c r="P99" s="664"/>
      <c r="Q99" s="663"/>
      <c r="R99" s="663"/>
      <c r="S99" s="663"/>
      <c r="T99" s="731" t="str">
        <f t="shared" si="4"/>
        <v>Community health worker</v>
      </c>
      <c r="U99" s="732"/>
      <c r="V99" s="673"/>
      <c r="W99" s="674"/>
      <c r="X99" s="674"/>
      <c r="Y99" s="691"/>
      <c r="Z99" s="692"/>
      <c r="AA99" s="676"/>
    </row>
    <row r="100" spans="1:27" s="244" customFormat="1" ht="15" customHeight="1">
      <c r="A100" s="263"/>
      <c r="B100" s="221" t="s">
        <v>1580</v>
      </c>
      <c r="C100" s="218" t="s">
        <v>1581</v>
      </c>
      <c r="D100" s="1259" t="s">
        <v>406</v>
      </c>
      <c r="E100" s="1260"/>
      <c r="F100" s="1261"/>
      <c r="G100" s="1262" t="s">
        <v>405</v>
      </c>
      <c r="H100" s="1263"/>
      <c r="I100" s="733"/>
      <c r="J100" s="714" t="str">
        <f t="shared" si="3"/>
        <v>Don't know</v>
      </c>
      <c r="K100" s="664"/>
      <c r="L100" s="663"/>
      <c r="M100" s="693"/>
      <c r="N100" s="663"/>
      <c r="O100" s="664"/>
      <c r="P100" s="664"/>
      <c r="Q100" s="663"/>
      <c r="R100" s="663"/>
      <c r="S100" s="663"/>
      <c r="T100" s="731" t="str">
        <f t="shared" si="4"/>
        <v>Not applicable</v>
      </c>
      <c r="U100" s="732"/>
      <c r="V100" s="673"/>
      <c r="W100" s="674"/>
      <c r="X100" s="674"/>
      <c r="Y100" s="691"/>
      <c r="Z100" s="692"/>
      <c r="AA100" s="676"/>
    </row>
    <row r="101" spans="1:27" s="244" customFormat="1" ht="15" customHeight="1">
      <c r="A101" s="263"/>
      <c r="B101" s="221" t="s">
        <v>1582</v>
      </c>
      <c r="C101" s="218" t="s">
        <v>1583</v>
      </c>
      <c r="D101" s="1259" t="s">
        <v>442</v>
      </c>
      <c r="E101" s="1260"/>
      <c r="F101" s="1261"/>
      <c r="G101" s="1262" t="s">
        <v>442</v>
      </c>
      <c r="H101" s="1263"/>
      <c r="I101" s="733"/>
      <c r="J101" s="714" t="str">
        <f t="shared" si="3"/>
        <v>Clinical Officer</v>
      </c>
      <c r="K101" s="664"/>
      <c r="L101" s="663"/>
      <c r="M101" s="693"/>
      <c r="N101" s="663"/>
      <c r="O101" s="664"/>
      <c r="P101" s="664"/>
      <c r="Q101" s="663"/>
      <c r="R101" s="663"/>
      <c r="S101" s="663"/>
      <c r="T101" s="731" t="str">
        <f t="shared" si="4"/>
        <v>Clinical Officer</v>
      </c>
      <c r="U101" s="732"/>
      <c r="V101" s="673"/>
      <c r="W101" s="674"/>
      <c r="X101" s="674"/>
      <c r="Y101" s="691"/>
      <c r="Z101" s="692"/>
      <c r="AA101" s="676"/>
    </row>
    <row r="102" spans="1:27" s="244" customFormat="1" ht="15" customHeight="1" thickBot="1">
      <c r="A102" s="263"/>
      <c r="B102" s="222" t="s">
        <v>1584</v>
      </c>
      <c r="C102" s="219" t="s">
        <v>1585</v>
      </c>
      <c r="D102" s="1269" t="s">
        <v>406</v>
      </c>
      <c r="E102" s="1270"/>
      <c r="F102" s="1271"/>
      <c r="G102" s="1272" t="s">
        <v>406</v>
      </c>
      <c r="H102" s="1273"/>
      <c r="I102" s="733"/>
      <c r="J102" s="714" t="str">
        <f t="shared" si="3"/>
        <v>Not applicable</v>
      </c>
      <c r="K102" s="664"/>
      <c r="L102" s="663"/>
      <c r="M102" s="693"/>
      <c r="N102" s="663"/>
      <c r="O102" s="664"/>
      <c r="P102" s="664"/>
      <c r="Q102" s="663"/>
      <c r="R102" s="663"/>
      <c r="S102" s="663"/>
      <c r="T102" s="731" t="str">
        <f t="shared" si="4"/>
        <v>Not applicable</v>
      </c>
      <c r="U102" s="732"/>
      <c r="V102" s="673"/>
      <c r="W102" s="674"/>
      <c r="X102" s="674"/>
      <c r="Y102" s="691"/>
      <c r="Z102" s="692"/>
      <c r="AA102" s="676"/>
    </row>
    <row r="103" spans="1:27" s="244" customFormat="1" ht="75">
      <c r="A103" s="1186" t="s">
        <v>1586</v>
      </c>
      <c r="B103" s="1274"/>
      <c r="C103" s="1275"/>
      <c r="D103" s="1276"/>
      <c r="E103" s="1277"/>
      <c r="F103" s="1277"/>
      <c r="G103" s="1277"/>
      <c r="H103" s="1278"/>
      <c r="I103" s="686"/>
      <c r="J103" s="704"/>
      <c r="K103" s="66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63"/>
      <c r="M103" s="663"/>
      <c r="N103" s="663"/>
      <c r="O103" s="664">
        <f>D103</f>
        <v>0</v>
      </c>
      <c r="P103" s="663"/>
      <c r="Q103" s="663"/>
      <c r="R103" s="664"/>
      <c r="S103" s="663"/>
      <c r="T103" s="734"/>
      <c r="U103" s="673"/>
      <c r="V103" s="673"/>
      <c r="W103" s="674"/>
      <c r="X103" s="674"/>
      <c r="Y103" s="691"/>
      <c r="Z103" s="692"/>
      <c r="AA103" s="676"/>
    </row>
    <row r="104" spans="1:27" s="352" customFormat="1" ht="15.75" thickBot="1">
      <c r="A104" s="1279"/>
      <c r="B104" s="1280"/>
      <c r="C104" s="1280"/>
      <c r="D104" s="1280"/>
      <c r="E104" s="1280"/>
      <c r="F104" s="1280"/>
      <c r="G104" s="1280"/>
      <c r="H104" s="1281"/>
      <c r="I104" s="735"/>
      <c r="J104" s="736"/>
      <c r="K104" s="737">
        <f>C104</f>
        <v>0</v>
      </c>
      <c r="L104" s="737"/>
      <c r="M104" s="737"/>
      <c r="N104" s="737"/>
      <c r="O104" s="737"/>
      <c r="P104" s="737"/>
      <c r="Q104" s="737"/>
      <c r="R104" s="737"/>
      <c r="S104" s="737"/>
      <c r="T104" s="737"/>
      <c r="U104" s="737"/>
      <c r="V104" s="737"/>
      <c r="W104" s="738"/>
      <c r="X104" s="738"/>
      <c r="Y104" s="739"/>
      <c r="Z104" s="739"/>
      <c r="AA104" s="740"/>
    </row>
    <row r="105" spans="1:27" s="244" customFormat="1" ht="45" customHeight="1">
      <c r="A105" s="1160" t="s">
        <v>218</v>
      </c>
      <c r="B105" s="1161"/>
      <c r="C105" s="1161"/>
      <c r="D105" s="353" t="s">
        <v>1587</v>
      </c>
      <c r="E105" s="1282" t="s">
        <v>1588</v>
      </c>
      <c r="F105" s="1283"/>
      <c r="G105" s="1284"/>
      <c r="H105" s="354" t="s">
        <v>1589</v>
      </c>
      <c r="I105" s="718"/>
      <c r="J105" s="714"/>
      <c r="K105" s="664" t="str">
        <f>A105</f>
        <v>D7. Does the country have laws, regulations, or policies that make it difficult for the following sub-populations to access effective family planning services?</v>
      </c>
      <c r="L105" s="663"/>
      <c r="M105" s="663"/>
      <c r="N105" s="663"/>
      <c r="O105" s="664"/>
      <c r="P105" s="663"/>
      <c r="Q105" s="663"/>
      <c r="R105" s="663"/>
      <c r="S105" s="663"/>
      <c r="T105" s="673"/>
      <c r="U105" s="673"/>
      <c r="V105" s="732" t="str">
        <f>E105</f>
        <v xml:space="preserve">If yes, describe laws/regulations/policies affecting access </v>
      </c>
      <c r="W105" s="674"/>
      <c r="X105" s="674"/>
      <c r="Y105" s="691"/>
      <c r="Z105" s="692"/>
      <c r="AA105" s="676"/>
    </row>
    <row r="106" spans="1:27" s="244" customFormat="1">
      <c r="A106" s="291"/>
      <c r="B106" s="1163" t="s">
        <v>1590</v>
      </c>
      <c r="C106" s="1163"/>
      <c r="D106" s="229" t="s">
        <v>399</v>
      </c>
      <c r="E106" s="1165"/>
      <c r="F106" s="1166"/>
      <c r="G106" s="1264"/>
      <c r="H106" s="302"/>
      <c r="I106" s="715"/>
      <c r="J106" s="714"/>
      <c r="K106" s="664" t="str">
        <f>B106</f>
        <v>a. Unmarried people</v>
      </c>
      <c r="L106" s="663"/>
      <c r="M106" s="693">
        <f>E106</f>
        <v>0</v>
      </c>
      <c r="N106" s="663"/>
      <c r="O106" s="664"/>
      <c r="P106" s="663"/>
      <c r="Q106" s="663"/>
      <c r="R106" s="663"/>
      <c r="S106" s="663"/>
      <c r="T106" s="673"/>
      <c r="U106" s="673"/>
      <c r="V106" s="732">
        <f>E106</f>
        <v>0</v>
      </c>
      <c r="W106" s="674"/>
      <c r="X106" s="674"/>
      <c r="Y106" s="691"/>
      <c r="Z106" s="692"/>
      <c r="AA106" s="676"/>
    </row>
    <row r="107" spans="1:27" s="244" customFormat="1">
      <c r="A107" s="291"/>
      <c r="B107" s="1163" t="s">
        <v>1591</v>
      </c>
      <c r="C107" s="1163"/>
      <c r="D107" s="229" t="s">
        <v>399</v>
      </c>
      <c r="E107" s="1165"/>
      <c r="F107" s="1166"/>
      <c r="G107" s="1264"/>
      <c r="H107" s="302"/>
      <c r="I107" s="715"/>
      <c r="J107" s="714"/>
      <c r="K107" s="664" t="str">
        <f>B107</f>
        <v>b. Young people</v>
      </c>
      <c r="L107" s="663"/>
      <c r="M107" s="693">
        <f>E107</f>
        <v>0</v>
      </c>
      <c r="N107" s="663"/>
      <c r="O107" s="664"/>
      <c r="P107" s="663"/>
      <c r="Q107" s="663"/>
      <c r="R107" s="663"/>
      <c r="S107" s="663"/>
      <c r="T107" s="673"/>
      <c r="U107" s="673"/>
      <c r="V107" s="732">
        <f>E107</f>
        <v>0</v>
      </c>
      <c r="W107" s="674"/>
      <c r="X107" s="674"/>
      <c r="Y107" s="691"/>
      <c r="Z107" s="692"/>
      <c r="AA107" s="676"/>
    </row>
    <row r="108" spans="1:27" s="244" customFormat="1" ht="15.75" thickBot="1">
      <c r="A108" s="355"/>
      <c r="B108" s="1265" t="s">
        <v>1592</v>
      </c>
      <c r="C108" s="1265"/>
      <c r="D108" s="264" t="s">
        <v>399</v>
      </c>
      <c r="E108" s="1266"/>
      <c r="F108" s="1267"/>
      <c r="G108" s="1268"/>
      <c r="H108" s="370"/>
      <c r="I108" s="715"/>
      <c r="J108" s="714"/>
      <c r="K108" s="664" t="str">
        <f>B108</f>
        <v>c. Other</v>
      </c>
      <c r="L108" s="663"/>
      <c r="M108" s="693">
        <f>E108</f>
        <v>0</v>
      </c>
      <c r="N108" s="663"/>
      <c r="O108" s="664"/>
      <c r="P108" s="663"/>
      <c r="Q108" s="663"/>
      <c r="R108" s="663"/>
      <c r="S108" s="663"/>
      <c r="T108" s="673"/>
      <c r="U108" s="673"/>
      <c r="V108" s="732">
        <f>E108</f>
        <v>0</v>
      </c>
      <c r="W108" s="674"/>
      <c r="X108" s="674"/>
      <c r="Y108" s="691"/>
      <c r="Z108" s="692"/>
      <c r="AA108" s="676"/>
    </row>
    <row r="109" spans="1:27" s="247" customFormat="1">
      <c r="A109" s="1279"/>
      <c r="B109" s="1280"/>
      <c r="C109" s="1280"/>
      <c r="D109" s="1280"/>
      <c r="E109" s="1280"/>
      <c r="F109" s="1280"/>
      <c r="G109" s="1280"/>
      <c r="H109" s="1281"/>
      <c r="I109" s="727"/>
      <c r="J109" s="714"/>
      <c r="K109" s="670">
        <f>C109</f>
        <v>0</v>
      </c>
      <c r="L109" s="671"/>
      <c r="M109" s="671"/>
      <c r="N109" s="671"/>
      <c r="O109" s="670"/>
      <c r="P109" s="671"/>
      <c r="Q109" s="671"/>
      <c r="R109" s="671"/>
      <c r="S109" s="671"/>
      <c r="T109" s="671"/>
      <c r="U109" s="671"/>
      <c r="V109" s="671"/>
      <c r="W109" s="695"/>
      <c r="X109" s="695"/>
      <c r="Y109" s="696"/>
      <c r="Z109" s="696"/>
      <c r="AA109" s="740"/>
    </row>
    <row r="110" spans="1:27" s="244" customFormat="1" ht="45">
      <c r="A110" s="1179" t="s">
        <v>1699</v>
      </c>
      <c r="B110" s="1163"/>
      <c r="C110" s="1163"/>
      <c r="D110" s="1163"/>
      <c r="E110" s="1163"/>
      <c r="F110" s="1163"/>
      <c r="G110" s="1163"/>
      <c r="H110" s="1197"/>
      <c r="I110" s="718"/>
      <c r="J110" s="714"/>
      <c r="K110" s="664"/>
      <c r="L110" s="663"/>
      <c r="M110" s="663"/>
      <c r="N110" s="663"/>
      <c r="O110" s="664"/>
      <c r="P110" s="663"/>
      <c r="Q110" s="663"/>
      <c r="R110" s="663"/>
      <c r="S110" s="663"/>
      <c r="T110" s="673"/>
      <c r="U110" s="673"/>
      <c r="V110" s="673"/>
      <c r="W110" s="674"/>
      <c r="X110" s="672" t="str">
        <f>A110</f>
        <v xml:space="preserve">D8. Are there charges* to the client in the public sector for family planning:
*(This question refers to charges by policy, not under-the-table charges.)
</v>
      </c>
      <c r="Y110" s="691"/>
      <c r="Z110" s="692"/>
      <c r="AA110" s="676"/>
    </row>
    <row r="111" spans="1:27" s="244" customFormat="1" ht="15" customHeight="1">
      <c r="A111" s="291"/>
      <c r="B111" s="1163" t="s">
        <v>1594</v>
      </c>
      <c r="C111" s="1163"/>
      <c r="D111" s="1163"/>
      <c r="E111" s="1163"/>
      <c r="F111" s="1164"/>
      <c r="G111" s="1259" t="s">
        <v>399</v>
      </c>
      <c r="H111" s="1331"/>
      <c r="I111" s="733"/>
      <c r="J111" s="714" t="str">
        <f>G111</f>
        <v>No</v>
      </c>
      <c r="K111" s="664"/>
      <c r="L111" s="663"/>
      <c r="M111" s="663"/>
      <c r="N111" s="663"/>
      <c r="O111" s="664"/>
      <c r="P111" s="663"/>
      <c r="Q111" s="663"/>
      <c r="R111" s="663"/>
      <c r="S111" s="663"/>
      <c r="T111" s="673"/>
      <c r="U111" s="673"/>
      <c r="V111" s="673"/>
      <c r="W111" s="674"/>
      <c r="X111" s="674"/>
      <c r="Y111" s="707" t="str">
        <f>B111</f>
        <v>a. Services?</v>
      </c>
      <c r="Z111" s="692"/>
      <c r="AA111" s="676"/>
    </row>
    <row r="112" spans="1:27" s="244" customFormat="1" ht="15" customHeight="1">
      <c r="A112" s="291"/>
      <c r="B112" s="1163" t="s">
        <v>1595</v>
      </c>
      <c r="C112" s="1163"/>
      <c r="D112" s="1163"/>
      <c r="E112" s="1163"/>
      <c r="F112" s="1164"/>
      <c r="G112" s="1259" t="s">
        <v>399</v>
      </c>
      <c r="H112" s="1331"/>
      <c r="I112" s="733"/>
      <c r="J112" s="714" t="str">
        <f>G112</f>
        <v>No</v>
      </c>
      <c r="K112" s="664"/>
      <c r="L112" s="663"/>
      <c r="M112" s="663"/>
      <c r="N112" s="663"/>
      <c r="O112" s="664"/>
      <c r="P112" s="663"/>
      <c r="Q112" s="663"/>
      <c r="R112" s="663"/>
      <c r="S112" s="663"/>
      <c r="T112" s="673"/>
      <c r="U112" s="673"/>
      <c r="V112" s="673"/>
      <c r="W112" s="674"/>
      <c r="X112" s="674"/>
      <c r="Y112" s="707" t="str">
        <f>B112</f>
        <v>b. Commodities?</v>
      </c>
      <c r="Z112" s="692"/>
      <c r="AA112" s="676"/>
    </row>
    <row r="113" spans="1:27" s="244" customFormat="1" ht="15" customHeight="1">
      <c r="A113" s="291"/>
      <c r="B113" s="1163" t="s">
        <v>1596</v>
      </c>
      <c r="C113" s="1163"/>
      <c r="D113" s="1163"/>
      <c r="E113" s="1163"/>
      <c r="F113" s="1164"/>
      <c r="G113" s="1259" t="s">
        <v>406</v>
      </c>
      <c r="H113" s="1331"/>
      <c r="I113" s="733"/>
      <c r="J113" s="714" t="str">
        <f>G113</f>
        <v>Not applicable</v>
      </c>
      <c r="K113" s="664"/>
      <c r="L113" s="663"/>
      <c r="M113" s="663"/>
      <c r="N113" s="663"/>
      <c r="O113" s="664"/>
      <c r="P113" s="663"/>
      <c r="Q113" s="663"/>
      <c r="R113" s="663"/>
      <c r="S113" s="663"/>
      <c r="T113" s="673"/>
      <c r="U113" s="673"/>
      <c r="V113" s="673"/>
      <c r="W113" s="674"/>
      <c r="X113" s="674"/>
      <c r="Y113" s="707" t="str">
        <f>B113</f>
        <v>c. If yes, are there exemptions for people who cannot afford to pay?</v>
      </c>
      <c r="Z113" s="692"/>
      <c r="AA113" s="676"/>
    </row>
    <row r="114" spans="1:27" s="244" customFormat="1">
      <c r="A114" s="291"/>
      <c r="B114" s="318"/>
      <c r="C114" s="319" t="s">
        <v>1597</v>
      </c>
      <c r="D114" s="1165" t="s">
        <v>406</v>
      </c>
      <c r="E114" s="1166"/>
      <c r="F114" s="1166"/>
      <c r="G114" s="1166"/>
      <c r="H114" s="1167"/>
      <c r="I114" s="733"/>
      <c r="J114" s="714"/>
      <c r="K114" s="664" t="str">
        <f>C114</f>
        <v>i. If yes, describe the exemptions.</v>
      </c>
      <c r="L114" s="663"/>
      <c r="M114" s="663"/>
      <c r="N114" s="728"/>
      <c r="O114" s="665" t="str">
        <f>D114</f>
        <v>Not applicable</v>
      </c>
      <c r="P114" s="663"/>
      <c r="Q114" s="663"/>
      <c r="R114" s="663"/>
      <c r="S114" s="663"/>
      <c r="T114" s="673"/>
      <c r="U114" s="673"/>
      <c r="V114" s="673"/>
      <c r="W114" s="674"/>
      <c r="X114" s="674"/>
      <c r="Y114" s="691"/>
      <c r="Z114" s="692"/>
      <c r="AA114" s="676"/>
    </row>
    <row r="115" spans="1:27" s="265" customFormat="1" ht="30">
      <c r="A115" s="1179" t="s">
        <v>1598</v>
      </c>
      <c r="B115" s="1163"/>
      <c r="C115" s="1163"/>
      <c r="D115" s="1163"/>
      <c r="E115" s="1163"/>
      <c r="F115" s="1163"/>
      <c r="G115" s="1163"/>
      <c r="H115" s="1197"/>
      <c r="I115" s="688"/>
      <c r="J115" s="741"/>
      <c r="K115" s="664"/>
      <c r="L115" s="664"/>
      <c r="M115" s="663"/>
      <c r="N115" s="663"/>
      <c r="O115" s="664"/>
      <c r="P115" s="663"/>
      <c r="Q115" s="742"/>
      <c r="R115" s="663"/>
      <c r="S115" s="679"/>
      <c r="T115" s="680"/>
      <c r="U115" s="680"/>
      <c r="V115" s="680"/>
      <c r="W115" s="681"/>
      <c r="X115" s="672" t="str">
        <f>A115</f>
        <v>D9. Are the following contraceptives included in the country's National Essential Medicine List (NEML) or other equivalent priority list? (for example, the National Medical Device List)</v>
      </c>
      <c r="Y115" s="742"/>
      <c r="Z115" s="743"/>
      <c r="AA115" s="676"/>
    </row>
    <row r="116" spans="1:27" s="265" customFormat="1" ht="15.75" customHeight="1">
      <c r="A116" s="356"/>
      <c r="B116" s="1163" t="s">
        <v>1599</v>
      </c>
      <c r="C116" s="1163"/>
      <c r="D116" s="1163"/>
      <c r="E116" s="1163"/>
      <c r="F116" s="1164"/>
      <c r="G116" s="1259" t="s">
        <v>395</v>
      </c>
      <c r="H116" s="1331"/>
      <c r="I116" s="688"/>
      <c r="J116" s="714" t="str">
        <f t="shared" ref="J116:J127" si="5">G116</f>
        <v>Yes</v>
      </c>
      <c r="K116" s="664"/>
      <c r="L116" s="664"/>
      <c r="M116" s="663"/>
      <c r="N116" s="663"/>
      <c r="O116" s="664"/>
      <c r="P116" s="663"/>
      <c r="Q116" s="742"/>
      <c r="R116" s="663"/>
      <c r="S116" s="679"/>
      <c r="T116" s="680"/>
      <c r="U116" s="680"/>
      <c r="V116" s="680"/>
      <c r="W116" s="681"/>
      <c r="X116" s="681"/>
      <c r="Y116" s="707" t="str">
        <f t="shared" ref="Y116:Y125" si="6">B116</f>
        <v>a. Combined oral contraceptives</v>
      </c>
      <c r="Z116" s="743"/>
      <c r="AA116" s="676"/>
    </row>
    <row r="117" spans="1:27" s="265" customFormat="1" ht="15.75" customHeight="1">
      <c r="A117" s="356"/>
      <c r="B117" s="1163" t="s">
        <v>1600</v>
      </c>
      <c r="C117" s="1163"/>
      <c r="D117" s="1163"/>
      <c r="E117" s="1163"/>
      <c r="F117" s="1164"/>
      <c r="G117" s="1259" t="s">
        <v>395</v>
      </c>
      <c r="H117" s="1331"/>
      <c r="I117" s="688"/>
      <c r="J117" s="714" t="str">
        <f t="shared" si="5"/>
        <v>Yes</v>
      </c>
      <c r="K117" s="664"/>
      <c r="L117" s="664"/>
      <c r="M117" s="663"/>
      <c r="N117" s="663"/>
      <c r="O117" s="664"/>
      <c r="P117" s="663"/>
      <c r="Q117" s="742"/>
      <c r="R117" s="663"/>
      <c r="S117" s="679"/>
      <c r="T117" s="680"/>
      <c r="U117" s="680"/>
      <c r="V117" s="680"/>
      <c r="W117" s="681"/>
      <c r="X117" s="681"/>
      <c r="Y117" s="707" t="str">
        <f t="shared" si="6"/>
        <v>b. Progestin-only pills</v>
      </c>
      <c r="Z117" s="743"/>
      <c r="AA117" s="676"/>
    </row>
    <row r="118" spans="1:27" s="265" customFormat="1" ht="15.75" customHeight="1">
      <c r="A118" s="356"/>
      <c r="B118" s="1163" t="s">
        <v>1601</v>
      </c>
      <c r="C118" s="1163"/>
      <c r="D118" s="1163"/>
      <c r="E118" s="1163"/>
      <c r="F118" s="1164"/>
      <c r="G118" s="1259" t="s">
        <v>395</v>
      </c>
      <c r="H118" s="1331"/>
      <c r="I118" s="688"/>
      <c r="J118" s="714" t="str">
        <f t="shared" si="5"/>
        <v>Yes</v>
      </c>
      <c r="K118" s="664"/>
      <c r="L118" s="664"/>
      <c r="M118" s="663"/>
      <c r="N118" s="663"/>
      <c r="O118" s="664"/>
      <c r="P118" s="663"/>
      <c r="Q118" s="742"/>
      <c r="R118" s="663"/>
      <c r="S118" s="679"/>
      <c r="T118" s="680"/>
      <c r="U118" s="680"/>
      <c r="V118" s="680"/>
      <c r="W118" s="681"/>
      <c r="X118" s="681"/>
      <c r="Y118" s="707" t="str">
        <f t="shared" si="6"/>
        <v>c. Injectables</v>
      </c>
      <c r="Z118" s="743"/>
      <c r="AA118" s="676"/>
    </row>
    <row r="119" spans="1:27" s="265" customFormat="1" ht="15.75" customHeight="1">
      <c r="A119" s="356"/>
      <c r="B119" s="1163" t="s">
        <v>1602</v>
      </c>
      <c r="C119" s="1163"/>
      <c r="D119" s="1163"/>
      <c r="E119" s="1163"/>
      <c r="F119" s="1164"/>
      <c r="G119" s="1259" t="s">
        <v>395</v>
      </c>
      <c r="H119" s="1331"/>
      <c r="I119" s="688"/>
      <c r="J119" s="714" t="str">
        <f t="shared" si="5"/>
        <v>Yes</v>
      </c>
      <c r="K119" s="664"/>
      <c r="L119" s="664"/>
      <c r="M119" s="663"/>
      <c r="N119" s="663"/>
      <c r="O119" s="664"/>
      <c r="P119" s="663"/>
      <c r="Q119" s="742"/>
      <c r="R119" s="663"/>
      <c r="S119" s="679"/>
      <c r="T119" s="680"/>
      <c r="U119" s="680"/>
      <c r="V119" s="680"/>
      <c r="W119" s="681"/>
      <c r="X119" s="681"/>
      <c r="Y119" s="707" t="str">
        <f t="shared" si="6"/>
        <v>d. Implants</v>
      </c>
      <c r="Z119" s="743"/>
      <c r="AA119" s="676"/>
    </row>
    <row r="120" spans="1:27" s="265" customFormat="1" ht="15.75" customHeight="1">
      <c r="A120" s="356"/>
      <c r="B120" s="1163" t="s">
        <v>1603</v>
      </c>
      <c r="C120" s="1163"/>
      <c r="D120" s="1163"/>
      <c r="E120" s="1163"/>
      <c r="F120" s="1164"/>
      <c r="G120" s="1259" t="s">
        <v>395</v>
      </c>
      <c r="H120" s="1331"/>
      <c r="I120" s="688"/>
      <c r="J120" s="714" t="str">
        <f t="shared" si="5"/>
        <v>Yes</v>
      </c>
      <c r="K120" s="664"/>
      <c r="L120" s="664"/>
      <c r="M120" s="663"/>
      <c r="N120" s="663"/>
      <c r="O120" s="664"/>
      <c r="P120" s="663"/>
      <c r="Q120" s="742"/>
      <c r="R120" s="663"/>
      <c r="S120" s="679"/>
      <c r="T120" s="680"/>
      <c r="U120" s="680"/>
      <c r="V120" s="680"/>
      <c r="W120" s="681"/>
      <c r="X120" s="681"/>
      <c r="Y120" s="707" t="str">
        <f t="shared" si="6"/>
        <v>e. Intrauterine devices (IUDs)</v>
      </c>
      <c r="Z120" s="743"/>
      <c r="AA120" s="676"/>
    </row>
    <row r="121" spans="1:27" s="265" customFormat="1" ht="15.75" customHeight="1">
      <c r="A121" s="356"/>
      <c r="B121" s="1163" t="s">
        <v>1546</v>
      </c>
      <c r="C121" s="1163"/>
      <c r="D121" s="1163"/>
      <c r="E121" s="1163"/>
      <c r="F121" s="1164"/>
      <c r="G121" s="1259" t="s">
        <v>395</v>
      </c>
      <c r="H121" s="1331"/>
      <c r="I121" s="688"/>
      <c r="J121" s="714" t="str">
        <f t="shared" si="5"/>
        <v>Yes</v>
      </c>
      <c r="K121" s="664"/>
      <c r="L121" s="664"/>
      <c r="M121" s="663"/>
      <c r="N121" s="663"/>
      <c r="O121" s="664"/>
      <c r="P121" s="663"/>
      <c r="Q121" s="742"/>
      <c r="R121" s="663"/>
      <c r="S121" s="679"/>
      <c r="T121" s="680"/>
      <c r="U121" s="680"/>
      <c r="V121" s="680"/>
      <c r="W121" s="681"/>
      <c r="X121" s="681"/>
      <c r="Y121" s="707" t="str">
        <f t="shared" si="6"/>
        <v>f. Male condoms</v>
      </c>
      <c r="Z121" s="743"/>
      <c r="AA121" s="676"/>
    </row>
    <row r="122" spans="1:27" s="265" customFormat="1" ht="15.75" customHeight="1">
      <c r="A122" s="356"/>
      <c r="B122" s="1163" t="s">
        <v>1547</v>
      </c>
      <c r="C122" s="1163"/>
      <c r="D122" s="1163"/>
      <c r="E122" s="1163"/>
      <c r="F122" s="1164"/>
      <c r="G122" s="1259" t="s">
        <v>395</v>
      </c>
      <c r="H122" s="1331"/>
      <c r="I122" s="688"/>
      <c r="J122" s="714" t="str">
        <f t="shared" si="5"/>
        <v>Yes</v>
      </c>
      <c r="K122" s="664"/>
      <c r="L122" s="664"/>
      <c r="M122" s="663"/>
      <c r="N122" s="663"/>
      <c r="O122" s="664"/>
      <c r="P122" s="663"/>
      <c r="Q122" s="742"/>
      <c r="R122" s="663"/>
      <c r="S122" s="679"/>
      <c r="T122" s="680"/>
      <c r="U122" s="680"/>
      <c r="V122" s="680"/>
      <c r="W122" s="681"/>
      <c r="X122" s="681"/>
      <c r="Y122" s="707" t="str">
        <f t="shared" si="6"/>
        <v>g. Female condoms</v>
      </c>
      <c r="Z122" s="743"/>
      <c r="AA122" s="676"/>
    </row>
    <row r="123" spans="1:27" s="265" customFormat="1" ht="15.75" customHeight="1">
      <c r="A123" s="356"/>
      <c r="B123" s="1163" t="s">
        <v>1604</v>
      </c>
      <c r="C123" s="1163"/>
      <c r="D123" s="1163"/>
      <c r="E123" s="1163"/>
      <c r="F123" s="1164"/>
      <c r="G123" s="1259" t="s">
        <v>395</v>
      </c>
      <c r="H123" s="1331"/>
      <c r="I123" s="688"/>
      <c r="J123" s="714" t="str">
        <f t="shared" si="5"/>
        <v>Yes</v>
      </c>
      <c r="K123" s="664"/>
      <c r="L123" s="664"/>
      <c r="M123" s="663"/>
      <c r="N123" s="663"/>
      <c r="O123" s="664"/>
      <c r="P123" s="663"/>
      <c r="Q123" s="742"/>
      <c r="R123" s="663"/>
      <c r="S123" s="679"/>
      <c r="T123" s="680"/>
      <c r="U123" s="680"/>
      <c r="V123" s="680"/>
      <c r="W123" s="681"/>
      <c r="X123" s="681"/>
      <c r="Y123" s="707" t="str">
        <f t="shared" si="6"/>
        <v>h. Emergency contraceptive pills</v>
      </c>
      <c r="Z123" s="743"/>
      <c r="AA123" s="676"/>
    </row>
    <row r="124" spans="1:27" s="265" customFormat="1" ht="15.75" customHeight="1">
      <c r="A124" s="356"/>
      <c r="B124" s="1163" t="s">
        <v>1605</v>
      </c>
      <c r="C124" s="1163"/>
      <c r="D124" s="1163"/>
      <c r="E124" s="1163"/>
      <c r="F124" s="1164"/>
      <c r="G124" s="1259" t="s">
        <v>399</v>
      </c>
      <c r="H124" s="1331"/>
      <c r="I124" s="688"/>
      <c r="J124" s="714" t="str">
        <f>G124</f>
        <v>No</v>
      </c>
      <c r="K124" s="664"/>
      <c r="L124" s="664"/>
      <c r="M124" s="663"/>
      <c r="N124" s="663"/>
      <c r="O124" s="664"/>
      <c r="P124" s="663"/>
      <c r="Q124" s="742"/>
      <c r="R124" s="663"/>
      <c r="S124" s="679"/>
      <c r="T124" s="680"/>
      <c r="U124" s="680"/>
      <c r="V124" s="680"/>
      <c r="W124" s="681"/>
      <c r="X124" s="681"/>
      <c r="Y124" s="707" t="str">
        <f>B124</f>
        <v>i. CycleBeads</v>
      </c>
      <c r="Z124" s="743"/>
      <c r="AA124" s="676"/>
    </row>
    <row r="125" spans="1:27" s="265" customFormat="1" ht="15.75" customHeight="1">
      <c r="A125" s="356"/>
      <c r="B125" s="1163" t="s">
        <v>1606</v>
      </c>
      <c r="C125" s="1163"/>
      <c r="D125" s="1163"/>
      <c r="E125" s="1163"/>
      <c r="F125" s="1164"/>
      <c r="G125" s="1259" t="s">
        <v>399</v>
      </c>
      <c r="H125" s="1331"/>
      <c r="I125" s="688"/>
      <c r="J125" s="714" t="str">
        <f t="shared" si="5"/>
        <v>No</v>
      </c>
      <c r="K125" s="664"/>
      <c r="L125" s="664"/>
      <c r="M125" s="663"/>
      <c r="N125" s="663"/>
      <c r="O125" s="664"/>
      <c r="P125" s="663"/>
      <c r="Q125" s="742"/>
      <c r="R125" s="663"/>
      <c r="S125" s="679"/>
      <c r="T125" s="680"/>
      <c r="U125" s="680"/>
      <c r="V125" s="680"/>
      <c r="W125" s="681"/>
      <c r="X125" s="681"/>
      <c r="Y125" s="707" t="str">
        <f t="shared" si="6"/>
        <v>j. Any other contraceptive(s)?</v>
      </c>
      <c r="Z125" s="743"/>
      <c r="AA125" s="676"/>
    </row>
    <row r="126" spans="1:27" s="265" customFormat="1" ht="15.75">
      <c r="A126" s="356"/>
      <c r="B126" s="984"/>
      <c r="C126" s="1163" t="s">
        <v>1607</v>
      </c>
      <c r="D126" s="1163"/>
      <c r="E126" s="1164"/>
      <c r="F126" s="1322" t="s">
        <v>406</v>
      </c>
      <c r="G126" s="1323"/>
      <c r="H126" s="1324"/>
      <c r="I126" s="688"/>
      <c r="J126" s="714">
        <f t="shared" si="5"/>
        <v>0</v>
      </c>
      <c r="K126" s="664"/>
      <c r="L126" s="664"/>
      <c r="M126" s="663"/>
      <c r="N126" s="663"/>
      <c r="O126" s="664"/>
      <c r="P126" s="663"/>
      <c r="Q126" s="742"/>
      <c r="R126" s="664">
        <f>B126</f>
        <v>0</v>
      </c>
      <c r="S126" s="679"/>
      <c r="T126" s="680"/>
      <c r="U126" s="680"/>
      <c r="V126" s="680"/>
      <c r="W126" s="681"/>
      <c r="X126" s="681"/>
      <c r="Y126" s="742"/>
      <c r="Z126" s="743"/>
      <c r="AA126" s="676"/>
    </row>
    <row r="127" spans="1:27" s="265" customFormat="1" ht="15.75">
      <c r="A127" s="1288" t="s">
        <v>1608</v>
      </c>
      <c r="B127" s="1289"/>
      <c r="C127" s="1289"/>
      <c r="D127" s="1290"/>
      <c r="E127" s="1291"/>
      <c r="F127" s="1485">
        <v>2007</v>
      </c>
      <c r="G127" s="1326"/>
      <c r="H127" s="1327"/>
      <c r="I127" s="688"/>
      <c r="J127" s="714">
        <f t="shared" si="5"/>
        <v>0</v>
      </c>
      <c r="K127" s="664"/>
      <c r="L127" s="664"/>
      <c r="M127" s="663"/>
      <c r="N127" s="663"/>
      <c r="O127" s="664"/>
      <c r="P127" s="663"/>
      <c r="Q127" s="742"/>
      <c r="R127" s="664">
        <f>B127</f>
        <v>0</v>
      </c>
      <c r="S127" s="679"/>
      <c r="T127" s="680"/>
      <c r="U127" s="680"/>
      <c r="V127" s="680"/>
      <c r="W127" s="681"/>
      <c r="X127" s="681"/>
      <c r="Y127" s="742"/>
      <c r="Z127" s="743"/>
      <c r="AA127" s="676"/>
    </row>
    <row r="128" spans="1:27" s="265" customFormat="1" ht="30">
      <c r="A128" s="1179" t="s">
        <v>1636</v>
      </c>
      <c r="B128" s="1163"/>
      <c r="C128" s="1164"/>
      <c r="D128" s="1316" t="s">
        <v>1280</v>
      </c>
      <c r="E128" s="1317"/>
      <c r="F128" s="1317"/>
      <c r="G128" s="1317"/>
      <c r="H128" s="1318"/>
      <c r="I128" s="688"/>
      <c r="J128" s="741"/>
      <c r="K128" s="664" t="str">
        <f>A128</f>
        <v xml:space="preserve">D11. Name of the list(s)
</v>
      </c>
      <c r="L128" s="664"/>
      <c r="M128" s="663"/>
      <c r="N128" s="663"/>
      <c r="O128" s="664" t="str">
        <f>D128</f>
        <v>National Essential Medicines List</v>
      </c>
      <c r="P128" s="663"/>
      <c r="Q128" s="742"/>
      <c r="R128" s="663"/>
      <c r="S128" s="679"/>
      <c r="T128" s="680"/>
      <c r="U128" s="680"/>
      <c r="V128" s="680"/>
      <c r="W128" s="681"/>
      <c r="X128" s="681"/>
      <c r="Y128" s="742"/>
      <c r="Z128" s="743"/>
      <c r="AA128" s="676"/>
    </row>
    <row r="129" spans="1:27" s="265" customFormat="1" ht="30">
      <c r="A129" s="1179" t="s">
        <v>1637</v>
      </c>
      <c r="B129" s="1163"/>
      <c r="C129" s="1164"/>
      <c r="D129" s="1170"/>
      <c r="E129" s="1171"/>
      <c r="F129" s="1171"/>
      <c r="G129" s="1171"/>
      <c r="H129" s="1172"/>
      <c r="I129" s="688"/>
      <c r="J129" s="741"/>
      <c r="K129" s="664" t="str">
        <f>A129</f>
        <v xml:space="preserve">D12. Notes about the list(s)
</v>
      </c>
      <c r="L129" s="664"/>
      <c r="M129" s="663"/>
      <c r="N129" s="663"/>
      <c r="O129" s="664">
        <f>D129</f>
        <v>0</v>
      </c>
      <c r="P129" s="663"/>
      <c r="Q129" s="742"/>
      <c r="R129" s="663"/>
      <c r="S129" s="679"/>
      <c r="T129" s="680"/>
      <c r="U129" s="680"/>
      <c r="V129" s="680"/>
      <c r="W129" s="681"/>
      <c r="X129" s="681"/>
      <c r="Y129" s="742"/>
      <c r="Z129" s="743"/>
      <c r="AA129" s="676"/>
    </row>
    <row r="130" spans="1:27" s="244" customFormat="1" ht="21.75" customHeight="1">
      <c r="A130" s="1179" t="s">
        <v>1638</v>
      </c>
      <c r="B130" s="1163"/>
      <c r="C130" s="1163"/>
      <c r="D130" s="1163"/>
      <c r="E130" s="1163"/>
      <c r="F130" s="1163"/>
      <c r="G130" s="1163"/>
      <c r="H130" s="1197"/>
      <c r="I130" s="744"/>
      <c r="J130" s="714"/>
      <c r="K130" s="664"/>
      <c r="L130" s="663"/>
      <c r="M130" s="663"/>
      <c r="N130" s="663"/>
      <c r="O130" s="664"/>
      <c r="P130" s="663"/>
      <c r="Q130" s="663"/>
      <c r="R130" s="663"/>
      <c r="S130" s="663"/>
      <c r="T130" s="673"/>
      <c r="U130" s="673"/>
      <c r="V130" s="673"/>
      <c r="W130" s="674"/>
      <c r="X130" s="672" t="str">
        <f>A130</f>
        <v xml:space="preserve">D13.  Information on country's Poverty Reduction Strategy Paper (PRSP)
</v>
      </c>
      <c r="Y130" s="691"/>
      <c r="Z130" s="692"/>
      <c r="AA130" s="676"/>
    </row>
    <row r="131" spans="1:27" s="265" customFormat="1" ht="30.75" customHeight="1">
      <c r="A131" s="357"/>
      <c r="B131" s="1295" t="s">
        <v>1700</v>
      </c>
      <c r="C131" s="1863"/>
      <c r="D131" s="1863"/>
      <c r="E131" s="1864"/>
      <c r="F131" s="1296">
        <v>2010</v>
      </c>
      <c r="G131" s="1297"/>
      <c r="H131" s="1298"/>
      <c r="I131" s="688"/>
      <c r="J131" s="714">
        <f>G131</f>
        <v>0</v>
      </c>
      <c r="K131" s="664"/>
      <c r="L131" s="664"/>
      <c r="M131" s="663"/>
      <c r="N131" s="663"/>
      <c r="O131" s="664"/>
      <c r="P131" s="663"/>
      <c r="Q131" s="742"/>
      <c r="R131" s="664" t="str">
        <f>B131</f>
        <v>a. What year is the Poverty Reduction Strategy Paper from? (most recent actual PRSP on IMF's site [not progress or summary report])</v>
      </c>
      <c r="S131" s="679"/>
      <c r="T131" s="680"/>
      <c r="U131" s="680"/>
      <c r="V131" s="680"/>
      <c r="W131" s="681"/>
      <c r="X131" s="681"/>
      <c r="Y131" s="742"/>
      <c r="Z131" s="743"/>
      <c r="AA131" s="676"/>
    </row>
    <row r="132" spans="1:27" s="265" customFormat="1" ht="15.75" customHeight="1">
      <c r="A132" s="356"/>
      <c r="B132" s="1163" t="s">
        <v>1613</v>
      </c>
      <c r="C132" s="1163"/>
      <c r="D132" s="1163"/>
      <c r="E132" s="1163"/>
      <c r="F132" s="1164"/>
      <c r="G132" s="1223" t="s">
        <v>399</v>
      </c>
      <c r="H132" s="1225"/>
      <c r="I132" s="688"/>
      <c r="J132" s="714" t="str">
        <f>G132</f>
        <v>No</v>
      </c>
      <c r="K132" s="664"/>
      <c r="L132" s="664"/>
      <c r="M132" s="663"/>
      <c r="N132" s="663"/>
      <c r="O132" s="664"/>
      <c r="P132" s="663"/>
      <c r="Q132" s="742"/>
      <c r="R132" s="663"/>
      <c r="S132" s="679"/>
      <c r="T132" s="680"/>
      <c r="U132" s="680"/>
      <c r="V132" s="680"/>
      <c r="W132" s="681"/>
      <c r="X132" s="681"/>
      <c r="Y132" s="707" t="str">
        <f>B132</f>
        <v>b. Is family planning or reproductive health a priority in the PRSP?</v>
      </c>
      <c r="Z132" s="743"/>
      <c r="AA132" s="676"/>
    </row>
    <row r="133" spans="1:27" s="265" customFormat="1" ht="15.75" customHeight="1">
      <c r="A133" s="356"/>
      <c r="B133" s="1163" t="s">
        <v>1614</v>
      </c>
      <c r="C133" s="1163"/>
      <c r="D133" s="1163"/>
      <c r="E133" s="1163"/>
      <c r="F133" s="1164"/>
      <c r="G133" s="1223" t="s">
        <v>395</v>
      </c>
      <c r="H133" s="1225"/>
      <c r="I133" s="688"/>
      <c r="J133" s="714" t="str">
        <f>G133</f>
        <v>Yes</v>
      </c>
      <c r="K133" s="664"/>
      <c r="L133" s="664"/>
      <c r="M133" s="663"/>
      <c r="N133" s="663"/>
      <c r="O133" s="664"/>
      <c r="P133" s="663"/>
      <c r="Q133" s="742"/>
      <c r="R133" s="663"/>
      <c r="S133" s="679"/>
      <c r="T133" s="680"/>
      <c r="U133" s="680"/>
      <c r="V133" s="680"/>
      <c r="W133" s="681"/>
      <c r="X133" s="681"/>
      <c r="Y133" s="707" t="str">
        <f>B133</f>
        <v>c. Is contraceptive security included in the PRSP?</v>
      </c>
      <c r="Z133" s="743"/>
      <c r="AA133" s="676"/>
    </row>
    <row r="134" spans="1:27" s="265" customFormat="1" ht="15.75" customHeight="1">
      <c r="A134" s="356"/>
      <c r="B134" s="1163" t="s">
        <v>1615</v>
      </c>
      <c r="C134" s="1163"/>
      <c r="D134" s="1163"/>
      <c r="E134" s="1163"/>
      <c r="F134" s="1164"/>
      <c r="G134" s="1223" t="s">
        <v>399</v>
      </c>
      <c r="H134" s="1225"/>
      <c r="I134" s="688"/>
      <c r="J134" s="714" t="str">
        <f>G134</f>
        <v>No</v>
      </c>
      <c r="K134" s="664"/>
      <c r="L134" s="664"/>
      <c r="M134" s="663"/>
      <c r="N134" s="663"/>
      <c r="O134" s="664"/>
      <c r="P134" s="663"/>
      <c r="Q134" s="742"/>
      <c r="R134" s="663"/>
      <c r="S134" s="679"/>
      <c r="T134" s="680"/>
      <c r="U134" s="680"/>
      <c r="V134" s="680"/>
      <c r="W134" s="681"/>
      <c r="X134" s="681"/>
      <c r="Y134" s="707" t="str">
        <f>B134</f>
        <v>d. Is contraceptive prevalence rate (CPR) included as an indicator in the PRSP?</v>
      </c>
      <c r="Z134" s="743"/>
      <c r="AA134" s="676"/>
    </row>
    <row r="135" spans="1:27" s="265" customFormat="1" ht="15.75" customHeight="1">
      <c r="A135" s="356"/>
      <c r="B135" s="1163" t="s">
        <v>1616</v>
      </c>
      <c r="C135" s="1163"/>
      <c r="D135" s="1163"/>
      <c r="E135" s="1163"/>
      <c r="F135" s="1164"/>
      <c r="G135" s="1223" t="s">
        <v>399</v>
      </c>
      <c r="H135" s="1225"/>
      <c r="I135" s="688"/>
      <c r="J135" s="714" t="str">
        <f>G135</f>
        <v>No</v>
      </c>
      <c r="K135" s="664"/>
      <c r="L135" s="664"/>
      <c r="M135" s="663"/>
      <c r="N135" s="663"/>
      <c r="O135" s="664"/>
      <c r="P135" s="663"/>
      <c r="Q135" s="742"/>
      <c r="R135" s="663"/>
      <c r="S135" s="679"/>
      <c r="T135" s="680"/>
      <c r="U135" s="680"/>
      <c r="V135" s="680"/>
      <c r="W135" s="681"/>
      <c r="X135" s="681"/>
      <c r="Y135" s="707" t="str">
        <f>B135</f>
        <v>e. Are contraceptive supply indicators included in the PRSP?</v>
      </c>
      <c r="Z135" s="743"/>
      <c r="AA135" s="676"/>
    </row>
    <row r="136" spans="1:27" s="265" customFormat="1" ht="90.75" thickBot="1">
      <c r="A136" s="291" t="s">
        <v>1617</v>
      </c>
      <c r="B136" s="1163" t="s">
        <v>1618</v>
      </c>
      <c r="C136" s="1164"/>
      <c r="D136" s="1236" t="s">
        <v>1281</v>
      </c>
      <c r="E136" s="1237"/>
      <c r="F136" s="1237"/>
      <c r="G136" s="1237"/>
      <c r="H136" s="1238"/>
      <c r="I136" s="688"/>
      <c r="J136" s="741"/>
      <c r="K136" s="664" t="str">
        <f>B136</f>
        <v>f. Notes about the Poverty Reduction Strategy Paper</v>
      </c>
      <c r="L136" s="664"/>
      <c r="M136" s="663"/>
      <c r="N136" s="663"/>
      <c r="O136" s="664" t="str">
        <f>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36" s="663"/>
      <c r="Q136" s="742"/>
      <c r="R136" s="663"/>
      <c r="S136" s="679"/>
      <c r="T136" s="680"/>
      <c r="U136" s="680"/>
      <c r="V136" s="680"/>
      <c r="W136" s="681"/>
      <c r="X136" s="681"/>
      <c r="Y136" s="742"/>
      <c r="Z136" s="743"/>
      <c r="AA136" s="676"/>
    </row>
    <row r="137" spans="1:27" s="244" customFormat="1" ht="16.5" customHeight="1" thickBot="1">
      <c r="A137" s="1299" t="s">
        <v>255</v>
      </c>
      <c r="B137" s="1300"/>
      <c r="C137" s="1300"/>
      <c r="D137" s="1300"/>
      <c r="E137" s="1300"/>
      <c r="F137" s="1300"/>
      <c r="G137" s="1300"/>
      <c r="H137" s="358"/>
      <c r="I137" s="677"/>
      <c r="J137" s="714"/>
      <c r="K137" s="664"/>
      <c r="L137" s="663"/>
      <c r="M137" s="663"/>
      <c r="N137" s="663"/>
      <c r="O137" s="664"/>
      <c r="P137" s="663"/>
      <c r="Q137" s="663"/>
      <c r="R137" s="663"/>
      <c r="S137" s="663"/>
      <c r="T137" s="673"/>
      <c r="U137" s="673"/>
      <c r="V137" s="673"/>
      <c r="W137" s="674"/>
      <c r="X137" s="674"/>
      <c r="Y137" s="691"/>
      <c r="Z137" s="692"/>
      <c r="AA137" s="676"/>
    </row>
    <row r="138" spans="1:27" s="244" customFormat="1" ht="30" customHeight="1">
      <c r="A138" s="1160" t="s">
        <v>1701</v>
      </c>
      <c r="B138" s="1161"/>
      <c r="C138" s="1161"/>
      <c r="D138" s="1161"/>
      <c r="E138" s="1161"/>
      <c r="F138" s="1162"/>
      <c r="G138" s="1301" t="s">
        <v>399</v>
      </c>
      <c r="H138" s="1302"/>
      <c r="I138" s="686"/>
      <c r="J138" s="714" t="str">
        <f>G138</f>
        <v>No</v>
      </c>
      <c r="K138" s="664"/>
      <c r="L138" s="663"/>
      <c r="M138" s="663"/>
      <c r="N138" s="663"/>
      <c r="O138" s="664"/>
      <c r="P138" s="663"/>
      <c r="Q138" s="663"/>
      <c r="R138" s="663"/>
      <c r="S138" s="663"/>
      <c r="T138" s="673"/>
      <c r="U138" s="673"/>
      <c r="V138" s="673"/>
      <c r="W138" s="674"/>
      <c r="X138" s="674"/>
      <c r="Y138" s="707" t="str">
        <f>A138</f>
        <v>E1. Have stockouts occurred for any contraceptive at the central* level in the last 12 months?  
*(The central level refers to the central level warehouse for the public sector.)</v>
      </c>
      <c r="Z138" s="692"/>
      <c r="AA138" s="676"/>
    </row>
    <row r="139" spans="1:27" s="244" customFormat="1" ht="45">
      <c r="A139" s="1179" t="s">
        <v>1639</v>
      </c>
      <c r="B139" s="1163"/>
      <c r="C139" s="1163"/>
      <c r="D139" s="1163"/>
      <c r="E139" s="1163"/>
      <c r="F139" s="1163"/>
      <c r="G139" s="1163"/>
      <c r="H139" s="1197"/>
      <c r="I139" s="697"/>
      <c r="J139" s="714"/>
      <c r="K139" s="664"/>
      <c r="L139" s="663"/>
      <c r="M139" s="663"/>
      <c r="N139" s="663"/>
      <c r="O139" s="664"/>
      <c r="P139" s="663"/>
      <c r="Q139" s="663"/>
      <c r="R139" s="663"/>
      <c r="S139" s="663"/>
      <c r="T139" s="673"/>
      <c r="U139" s="673"/>
      <c r="V139" s="673"/>
      <c r="W139" s="674"/>
      <c r="X139" s="672"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91"/>
      <c r="Z139" s="692"/>
      <c r="AA139" s="676"/>
    </row>
    <row r="140" spans="1:27" s="244" customFormat="1" ht="15" customHeight="1">
      <c r="A140" s="986"/>
      <c r="B140" s="1163" t="s">
        <v>1599</v>
      </c>
      <c r="C140" s="1163"/>
      <c r="D140" s="1163"/>
      <c r="E140" s="1163"/>
      <c r="F140" s="1164"/>
      <c r="G140" s="1223" t="s">
        <v>399</v>
      </c>
      <c r="H140" s="1225"/>
      <c r="I140" s="686"/>
      <c r="J140" s="714" t="str">
        <f t="shared" ref="J140:J148" si="7">G140</f>
        <v>No</v>
      </c>
      <c r="K140" s="664"/>
      <c r="L140" s="663"/>
      <c r="M140" s="663"/>
      <c r="N140" s="663"/>
      <c r="O140" s="664"/>
      <c r="P140" s="663"/>
      <c r="Q140" s="663"/>
      <c r="R140" s="663"/>
      <c r="S140" s="663"/>
      <c r="T140" s="673"/>
      <c r="U140" s="673"/>
      <c r="V140" s="673"/>
      <c r="W140" s="674"/>
      <c r="X140" s="674"/>
      <c r="Y140" s="707" t="str">
        <f t="shared" ref="Y140:Y148" si="8">B140</f>
        <v>a. Combined oral contraceptives</v>
      </c>
      <c r="Z140" s="692"/>
      <c r="AA140" s="676"/>
    </row>
    <row r="141" spans="1:27" s="244" customFormat="1" ht="15" customHeight="1">
      <c r="A141" s="992"/>
      <c r="B141" s="1163" t="s">
        <v>1600</v>
      </c>
      <c r="C141" s="1163"/>
      <c r="D141" s="1163"/>
      <c r="E141" s="1163"/>
      <c r="F141" s="1164"/>
      <c r="G141" s="1223" t="s">
        <v>399</v>
      </c>
      <c r="H141" s="1225"/>
      <c r="I141" s="686"/>
      <c r="J141" s="714" t="str">
        <f t="shared" si="7"/>
        <v>No</v>
      </c>
      <c r="K141" s="664"/>
      <c r="L141" s="663"/>
      <c r="M141" s="663"/>
      <c r="N141" s="663"/>
      <c r="O141" s="663"/>
      <c r="P141" s="663"/>
      <c r="Q141" s="663"/>
      <c r="R141" s="663"/>
      <c r="S141" s="663"/>
      <c r="T141" s="673"/>
      <c r="U141" s="673"/>
      <c r="V141" s="673"/>
      <c r="W141" s="674"/>
      <c r="X141" s="674"/>
      <c r="Y141" s="707" t="str">
        <f t="shared" si="8"/>
        <v>b. Progestin-only pills</v>
      </c>
      <c r="Z141" s="692"/>
      <c r="AA141" s="676"/>
    </row>
    <row r="142" spans="1:27" s="244" customFormat="1" ht="15" customHeight="1">
      <c r="A142" s="986"/>
      <c r="B142" s="1163" t="s">
        <v>1601</v>
      </c>
      <c r="C142" s="1163"/>
      <c r="D142" s="1163"/>
      <c r="E142" s="1163"/>
      <c r="F142" s="1164"/>
      <c r="G142" s="1223" t="s">
        <v>399</v>
      </c>
      <c r="H142" s="1225"/>
      <c r="I142" s="686"/>
      <c r="J142" s="714" t="str">
        <f t="shared" si="7"/>
        <v>No</v>
      </c>
      <c r="K142" s="664"/>
      <c r="L142" s="663"/>
      <c r="M142" s="663"/>
      <c r="N142" s="663"/>
      <c r="O142" s="663"/>
      <c r="P142" s="663"/>
      <c r="Q142" s="663"/>
      <c r="R142" s="663"/>
      <c r="S142" s="663"/>
      <c r="T142" s="673"/>
      <c r="U142" s="673"/>
      <c r="V142" s="673"/>
      <c r="W142" s="674"/>
      <c r="X142" s="674"/>
      <c r="Y142" s="707" t="str">
        <f t="shared" si="8"/>
        <v>c. Injectables</v>
      </c>
      <c r="Z142" s="692"/>
      <c r="AA142" s="676"/>
    </row>
    <row r="143" spans="1:27" s="244" customFormat="1" ht="15" customHeight="1">
      <c r="A143" s="986"/>
      <c r="B143" s="1163" t="s">
        <v>1602</v>
      </c>
      <c r="C143" s="1163"/>
      <c r="D143" s="1163"/>
      <c r="E143" s="1163"/>
      <c r="F143" s="1164"/>
      <c r="G143" s="1223" t="s">
        <v>399</v>
      </c>
      <c r="H143" s="1225"/>
      <c r="I143" s="686"/>
      <c r="J143" s="714" t="str">
        <f t="shared" si="7"/>
        <v>No</v>
      </c>
      <c r="K143" s="664"/>
      <c r="L143" s="663"/>
      <c r="M143" s="663"/>
      <c r="N143" s="663"/>
      <c r="O143" s="663"/>
      <c r="P143" s="663"/>
      <c r="Q143" s="663"/>
      <c r="R143" s="663"/>
      <c r="S143" s="663"/>
      <c r="T143" s="673"/>
      <c r="U143" s="673"/>
      <c r="V143" s="673"/>
      <c r="W143" s="674"/>
      <c r="X143" s="674"/>
      <c r="Y143" s="707" t="str">
        <f t="shared" si="8"/>
        <v>d. Implants</v>
      </c>
      <c r="Z143" s="692"/>
      <c r="AA143" s="676"/>
    </row>
    <row r="144" spans="1:27" s="244" customFormat="1" ht="15" customHeight="1">
      <c r="A144" s="986"/>
      <c r="B144" s="1163" t="s">
        <v>1603</v>
      </c>
      <c r="C144" s="1163"/>
      <c r="D144" s="1163"/>
      <c r="E144" s="1163"/>
      <c r="F144" s="1164"/>
      <c r="G144" s="1223" t="s">
        <v>399</v>
      </c>
      <c r="H144" s="1225"/>
      <c r="I144" s="686"/>
      <c r="J144" s="714" t="str">
        <f t="shared" si="7"/>
        <v>No</v>
      </c>
      <c r="K144" s="664"/>
      <c r="L144" s="663"/>
      <c r="M144" s="663"/>
      <c r="N144" s="663"/>
      <c r="O144" s="663"/>
      <c r="P144" s="663"/>
      <c r="Q144" s="663"/>
      <c r="R144" s="663"/>
      <c r="S144" s="663"/>
      <c r="T144" s="673"/>
      <c r="U144" s="673"/>
      <c r="V144" s="673"/>
      <c r="W144" s="674"/>
      <c r="X144" s="674"/>
      <c r="Y144" s="707" t="str">
        <f t="shared" si="8"/>
        <v>e. Intrauterine devices (IUDs)</v>
      </c>
      <c r="Z144" s="692"/>
      <c r="AA144" s="676"/>
    </row>
    <row r="145" spans="1:27" s="244" customFormat="1" ht="15" customHeight="1">
      <c r="A145" s="986"/>
      <c r="B145" s="1163" t="s">
        <v>1546</v>
      </c>
      <c r="C145" s="1163"/>
      <c r="D145" s="1163"/>
      <c r="E145" s="1163"/>
      <c r="F145" s="1164"/>
      <c r="G145" s="1223" t="s">
        <v>399</v>
      </c>
      <c r="H145" s="1225"/>
      <c r="I145" s="686"/>
      <c r="J145" s="714" t="str">
        <f t="shared" si="7"/>
        <v>No</v>
      </c>
      <c r="K145" s="664"/>
      <c r="L145" s="663"/>
      <c r="M145" s="663"/>
      <c r="N145" s="663"/>
      <c r="O145" s="663"/>
      <c r="P145" s="663"/>
      <c r="Q145" s="663"/>
      <c r="R145" s="663"/>
      <c r="S145" s="663"/>
      <c r="T145" s="673"/>
      <c r="U145" s="673"/>
      <c r="V145" s="673"/>
      <c r="W145" s="674"/>
      <c r="X145" s="674"/>
      <c r="Y145" s="707" t="str">
        <f t="shared" si="8"/>
        <v>f. Male condoms</v>
      </c>
      <c r="Z145" s="692"/>
      <c r="AA145" s="676"/>
    </row>
    <row r="146" spans="1:27" s="244" customFormat="1" ht="15" customHeight="1">
      <c r="A146" s="986"/>
      <c r="B146" s="1163" t="s">
        <v>1547</v>
      </c>
      <c r="C146" s="1163"/>
      <c r="D146" s="1163"/>
      <c r="E146" s="1163"/>
      <c r="F146" s="1164"/>
      <c r="G146" s="1223" t="s">
        <v>406</v>
      </c>
      <c r="H146" s="1225"/>
      <c r="I146" s="686"/>
      <c r="J146" s="714" t="str">
        <f t="shared" si="7"/>
        <v>Not applicable</v>
      </c>
      <c r="K146" s="664"/>
      <c r="L146" s="663"/>
      <c r="M146" s="663"/>
      <c r="N146" s="663"/>
      <c r="O146" s="663"/>
      <c r="P146" s="663"/>
      <c r="Q146" s="663"/>
      <c r="R146" s="663"/>
      <c r="S146" s="663"/>
      <c r="T146" s="673"/>
      <c r="U146" s="673"/>
      <c r="V146" s="673"/>
      <c r="W146" s="674"/>
      <c r="X146" s="674"/>
      <c r="Y146" s="707" t="str">
        <f t="shared" si="8"/>
        <v>g. Female condoms</v>
      </c>
      <c r="Z146" s="692"/>
      <c r="AA146" s="676"/>
    </row>
    <row r="147" spans="1:27" s="244" customFormat="1" ht="15" customHeight="1">
      <c r="A147" s="986"/>
      <c r="B147" s="1163" t="s">
        <v>1604</v>
      </c>
      <c r="C147" s="1163"/>
      <c r="D147" s="1163"/>
      <c r="E147" s="1163"/>
      <c r="F147" s="1164"/>
      <c r="G147" s="1223" t="s">
        <v>406</v>
      </c>
      <c r="H147" s="1225"/>
      <c r="I147" s="686"/>
      <c r="J147" s="714" t="str">
        <f t="shared" si="7"/>
        <v>Not applicable</v>
      </c>
      <c r="K147" s="664"/>
      <c r="L147" s="663"/>
      <c r="M147" s="663"/>
      <c r="N147" s="663"/>
      <c r="O147" s="663"/>
      <c r="P147" s="663"/>
      <c r="Q147" s="663"/>
      <c r="R147" s="663"/>
      <c r="S147" s="663"/>
      <c r="T147" s="673"/>
      <c r="U147" s="673"/>
      <c r="V147" s="673"/>
      <c r="W147" s="674"/>
      <c r="X147" s="674"/>
      <c r="Y147" s="707" t="str">
        <f t="shared" si="8"/>
        <v>h. Emergency contraceptive pills</v>
      </c>
      <c r="Z147" s="692"/>
      <c r="AA147" s="676"/>
    </row>
    <row r="148" spans="1:27" s="244" customFormat="1" ht="15" customHeight="1">
      <c r="A148" s="986"/>
      <c r="B148" s="1163" t="s">
        <v>1605</v>
      </c>
      <c r="C148" s="1163"/>
      <c r="D148" s="1163"/>
      <c r="E148" s="1163"/>
      <c r="F148" s="1164"/>
      <c r="G148" s="1223" t="s">
        <v>406</v>
      </c>
      <c r="H148" s="1225"/>
      <c r="I148" s="686"/>
      <c r="J148" s="714" t="str">
        <f t="shared" si="7"/>
        <v>Not applicable</v>
      </c>
      <c r="K148" s="664"/>
      <c r="L148" s="663"/>
      <c r="M148" s="663"/>
      <c r="N148" s="663"/>
      <c r="O148" s="663"/>
      <c r="P148" s="663"/>
      <c r="Q148" s="663"/>
      <c r="R148" s="663"/>
      <c r="S148" s="663"/>
      <c r="T148" s="673"/>
      <c r="U148" s="673"/>
      <c r="V148" s="673"/>
      <c r="W148" s="674"/>
      <c r="X148" s="674"/>
      <c r="Y148" s="707" t="str">
        <f t="shared" si="8"/>
        <v>i. CycleBeads</v>
      </c>
      <c r="Z148" s="692"/>
      <c r="AA148" s="676"/>
    </row>
    <row r="149" spans="1:27" s="244" customFormat="1" ht="30">
      <c r="A149" s="986"/>
      <c r="B149" s="1163" t="s">
        <v>1702</v>
      </c>
      <c r="C149" s="1163"/>
      <c r="D149" s="1163"/>
      <c r="E149" s="1163"/>
      <c r="F149" s="1170" t="s">
        <v>445</v>
      </c>
      <c r="G149" s="1171"/>
      <c r="H149" s="1172"/>
      <c r="I149" s="686"/>
      <c r="J149" s="714"/>
      <c r="K149" s="664"/>
      <c r="L149" s="663"/>
      <c r="M149" s="664"/>
      <c r="N149" s="663"/>
      <c r="O149" s="663"/>
      <c r="P149" s="663"/>
      <c r="Q149" s="664" t="str">
        <f>F149</f>
        <v>01/12-12/12</v>
      </c>
      <c r="R149" s="664" t="str">
        <f>B149</f>
        <v xml:space="preserve">j. Time period covered by reports reviewed
(mm/yy - mm/yy) (for example, reports from 01/12-12/12) </v>
      </c>
      <c r="S149" s="663"/>
      <c r="T149" s="673"/>
      <c r="U149" s="673"/>
      <c r="V149" s="673"/>
      <c r="W149" s="674"/>
      <c r="X149" s="674"/>
      <c r="Y149" s="691"/>
      <c r="Z149" s="692"/>
      <c r="AA149" s="676"/>
    </row>
    <row r="150" spans="1:27" s="244" customFormat="1" ht="45">
      <c r="A150" s="291"/>
      <c r="B150" s="1163" t="s">
        <v>1703</v>
      </c>
      <c r="C150" s="1163"/>
      <c r="D150" s="1163"/>
      <c r="E150" s="1163"/>
      <c r="F150" s="1170" t="s">
        <v>1282</v>
      </c>
      <c r="G150" s="1171"/>
      <c r="H150" s="1172"/>
      <c r="I150" s="686"/>
      <c r="J150" s="714"/>
      <c r="K150" s="664"/>
      <c r="L150" s="664"/>
      <c r="M150" s="663"/>
      <c r="N150" s="663"/>
      <c r="O150" s="663"/>
      <c r="P150" s="663"/>
      <c r="Q150" s="664" t="str">
        <f>F150</f>
        <v>MSD physical count</v>
      </c>
      <c r="R150" s="664" t="str">
        <f>B150</f>
        <v>k. Data source
(for example: Procurement Planning and Monitoring Report, Logistics Management Information System, periodic physical inventory, warehouse reports)</v>
      </c>
      <c r="S150" s="663"/>
      <c r="T150" s="673"/>
      <c r="U150" s="673"/>
      <c r="V150" s="673"/>
      <c r="W150" s="674"/>
      <c r="X150" s="674"/>
      <c r="Y150" s="691"/>
      <c r="Z150" s="692"/>
      <c r="AA150" s="676"/>
    </row>
    <row r="151" spans="1:27" s="244" customFormat="1">
      <c r="A151" s="1179" t="s">
        <v>1640</v>
      </c>
      <c r="B151" s="1163"/>
      <c r="C151" s="1163"/>
      <c r="D151" s="1163"/>
      <c r="E151" s="1163"/>
      <c r="F151" s="1163"/>
      <c r="G151" s="1163"/>
      <c r="H151" s="1197"/>
      <c r="I151" s="697"/>
      <c r="J151" s="704"/>
      <c r="K151" s="664"/>
      <c r="L151" s="663"/>
      <c r="M151" s="663"/>
      <c r="N151" s="663"/>
      <c r="O151" s="664"/>
      <c r="P151" s="663"/>
      <c r="Q151" s="663"/>
      <c r="R151" s="663"/>
      <c r="S151" s="663"/>
      <c r="T151" s="673"/>
      <c r="U151" s="673"/>
      <c r="V151" s="673"/>
      <c r="W151" s="674"/>
      <c r="X151" s="674"/>
      <c r="Y151" s="691"/>
      <c r="Z151" s="692"/>
      <c r="AA151" s="676"/>
    </row>
    <row r="152" spans="1:27" s="244" customFormat="1" ht="15" customHeight="1">
      <c r="A152" s="991"/>
      <c r="B152" s="1184" t="s">
        <v>1704</v>
      </c>
      <c r="C152" s="1184"/>
      <c r="D152" s="1184"/>
      <c r="E152" s="1184"/>
      <c r="F152" s="1185"/>
      <c r="G152" s="1311" t="s">
        <v>395</v>
      </c>
      <c r="H152" s="1312"/>
      <c r="I152" s="686"/>
      <c r="J152" s="714" t="str">
        <f>G152</f>
        <v>Yes</v>
      </c>
      <c r="K152" s="664"/>
      <c r="L152" s="663"/>
      <c r="M152" s="663"/>
      <c r="N152" s="663"/>
      <c r="O152" s="664"/>
      <c r="P152" s="663"/>
      <c r="Q152" s="663"/>
      <c r="R152" s="663"/>
      <c r="S152" s="663"/>
      <c r="T152" s="673"/>
      <c r="U152" s="673"/>
      <c r="V152" s="673"/>
      <c r="W152" s="674"/>
      <c r="X152" s="674"/>
      <c r="Y152" s="707" t="str">
        <f>B152</f>
        <v>a. service delivery point level (i.e., public sector health facilities)</v>
      </c>
      <c r="Z152" s="692"/>
      <c r="AA152" s="676"/>
    </row>
    <row r="153" spans="1:27" s="244" customFormat="1" ht="15.75" customHeight="1">
      <c r="A153" s="986"/>
      <c r="B153" s="1163" t="s">
        <v>1705</v>
      </c>
      <c r="C153" s="1163"/>
      <c r="D153" s="1163"/>
      <c r="E153" s="1163"/>
      <c r="F153" s="1164"/>
      <c r="G153" s="1223" t="s">
        <v>399</v>
      </c>
      <c r="H153" s="1225"/>
      <c r="I153" s="686"/>
      <c r="J153" s="670" t="str">
        <f>G153</f>
        <v>No</v>
      </c>
      <c r="K153" s="664"/>
      <c r="L153" s="663"/>
      <c r="M153" s="663"/>
      <c r="N153" s="663"/>
      <c r="O153" s="664"/>
      <c r="P153" s="663"/>
      <c r="Q153" s="663"/>
      <c r="R153" s="663"/>
      <c r="S153" s="663"/>
      <c r="T153" s="673"/>
      <c r="U153" s="673"/>
      <c r="V153" s="673"/>
      <c r="W153" s="674"/>
      <c r="X153" s="674"/>
      <c r="Y153" s="707" t="str">
        <f>B153</f>
        <v>b. central level (i.e., central level warehouse for the public sector)</v>
      </c>
      <c r="Z153" s="692"/>
      <c r="AA153" s="745"/>
    </row>
    <row r="154" spans="1:27" s="244" customFormat="1" ht="30.75" thickBot="1">
      <c r="A154" s="1303" t="s">
        <v>1710</v>
      </c>
      <c r="B154" s="1304"/>
      <c r="C154" s="1305"/>
      <c r="D154" s="1306"/>
      <c r="E154" s="1307"/>
      <c r="F154" s="1307"/>
      <c r="G154" s="1307"/>
      <c r="H154" s="1308"/>
      <c r="I154" s="686"/>
      <c r="J154" s="714"/>
      <c r="K154" s="664" t="str">
        <f>A154</f>
        <v>F. Please note any overall comments about challenges and/or successes with contraceptive security in your country.</v>
      </c>
      <c r="L154" s="663"/>
      <c r="M154" s="663"/>
      <c r="N154" s="663"/>
      <c r="O154" s="664">
        <f>D154</f>
        <v>0</v>
      </c>
      <c r="P154" s="663"/>
      <c r="Q154" s="663"/>
      <c r="R154" s="663"/>
      <c r="S154" s="663"/>
      <c r="T154" s="673"/>
      <c r="U154" s="673"/>
      <c r="V154" s="673"/>
      <c r="W154" s="674"/>
      <c r="X154" s="674"/>
      <c r="Y154" s="691"/>
      <c r="Z154" s="692"/>
      <c r="AA154" s="676"/>
    </row>
    <row r="155" spans="1:27" s="742" customFormat="1" ht="15.75">
      <c r="A155" s="1634"/>
      <c r="B155" s="1634"/>
      <c r="C155" s="1634"/>
      <c r="D155" s="1634"/>
      <c r="E155" s="1634"/>
      <c r="F155" s="1634"/>
      <c r="G155" s="1634"/>
      <c r="H155" s="1634"/>
      <c r="I155" s="688"/>
      <c r="J155" s="741"/>
      <c r="K155" s="664"/>
      <c r="L155" s="664"/>
      <c r="M155" s="663"/>
      <c r="N155" s="663"/>
      <c r="O155" s="664"/>
      <c r="P155" s="663"/>
      <c r="R155" s="663"/>
      <c r="S155" s="679"/>
      <c r="T155" s="680"/>
      <c r="U155" s="680"/>
      <c r="V155" s="680"/>
      <c r="W155" s="681"/>
      <c r="X155" s="681"/>
      <c r="Z155" s="743"/>
      <c r="AA155" s="676"/>
    </row>
    <row r="156" spans="1:27" s="682" customFormat="1" ht="18">
      <c r="A156" s="1310"/>
      <c r="B156" s="1310"/>
      <c r="C156" s="1310"/>
      <c r="D156" s="1310"/>
      <c r="E156" s="1310"/>
      <c r="F156" s="1310"/>
      <c r="G156" s="1310"/>
      <c r="H156" s="1310"/>
      <c r="I156" s="746"/>
      <c r="J156" s="671"/>
      <c r="K156" s="664"/>
      <c r="L156" s="663"/>
      <c r="M156" s="663"/>
      <c r="N156" s="663"/>
      <c r="O156" s="664"/>
      <c r="P156" s="663"/>
      <c r="Q156" s="663"/>
      <c r="R156" s="663"/>
      <c r="S156" s="679"/>
      <c r="T156" s="680"/>
      <c r="U156" s="680"/>
      <c r="V156" s="680"/>
      <c r="W156" s="681"/>
      <c r="X156" s="747">
        <f>A156</f>
        <v>0</v>
      </c>
      <c r="Z156" s="683"/>
      <c r="AA156" s="676"/>
    </row>
    <row r="157" spans="1:27" s="742" customFormat="1" ht="9.75" customHeight="1">
      <c r="A157" s="748"/>
      <c r="B157" s="748"/>
      <c r="C157" s="748"/>
      <c r="D157" s="748"/>
      <c r="E157" s="748"/>
      <c r="F157" s="748"/>
      <c r="G157" s="748"/>
      <c r="H157" s="748"/>
      <c r="I157" s="664"/>
      <c r="J157" s="741"/>
      <c r="K157" s="664"/>
      <c r="L157" s="663"/>
      <c r="M157" s="663"/>
      <c r="N157" s="663"/>
      <c r="O157" s="664"/>
      <c r="P157" s="663"/>
      <c r="Q157" s="663"/>
      <c r="R157" s="663"/>
      <c r="S157" s="679"/>
      <c r="T157" s="680"/>
      <c r="U157" s="680"/>
      <c r="V157" s="680"/>
      <c r="W157" s="681"/>
      <c r="X157" s="681"/>
      <c r="Z157" s="743"/>
      <c r="AA157" s="676"/>
    </row>
    <row r="158" spans="1:27" s="742" customFormat="1" ht="15" customHeight="1">
      <c r="A158" s="748"/>
      <c r="B158" s="748"/>
      <c r="C158" s="748"/>
      <c r="D158" s="748"/>
      <c r="E158" s="748"/>
      <c r="F158" s="748"/>
      <c r="G158" s="748"/>
      <c r="H158" s="748"/>
      <c r="I158" s="664"/>
      <c r="J158" s="671"/>
      <c r="K158" s="664"/>
      <c r="L158" s="663"/>
      <c r="M158" s="663"/>
      <c r="N158" s="663"/>
      <c r="O158" s="664"/>
      <c r="P158" s="663"/>
      <c r="Q158" s="663"/>
      <c r="R158" s="663"/>
      <c r="S158" s="679"/>
      <c r="T158" s="680"/>
      <c r="U158" s="680"/>
      <c r="V158" s="680"/>
      <c r="W158" s="681"/>
      <c r="X158" s="681"/>
      <c r="Z158" s="743"/>
      <c r="AA158" s="676"/>
    </row>
    <row r="159" spans="1:27">
      <c r="A159" s="266"/>
      <c r="B159" s="267"/>
      <c r="C159" s="267"/>
      <c r="D159" s="267"/>
      <c r="E159" s="267"/>
      <c r="F159" s="267"/>
      <c r="G159" s="268"/>
      <c r="H159" s="269"/>
      <c r="I159" s="663"/>
      <c r="O159" s="664"/>
    </row>
    <row r="160" spans="1:27">
      <c r="A160" s="270"/>
      <c r="B160" s="270"/>
      <c r="G160" s="271"/>
      <c r="H160" s="235"/>
      <c r="I160" s="663"/>
    </row>
    <row r="161" spans="1:134">
      <c r="A161" s="270"/>
      <c r="B161" s="270"/>
      <c r="G161" s="271"/>
      <c r="H161" s="235"/>
      <c r="I161" s="663"/>
    </row>
    <row r="162" spans="1:134">
      <c r="A162" s="270"/>
      <c r="B162" s="270"/>
      <c r="G162" s="271"/>
      <c r="H162" s="235"/>
      <c r="I162" s="663"/>
    </row>
    <row r="163" spans="1:134">
      <c r="A163" s="270"/>
      <c r="B163" s="270"/>
      <c r="G163" s="271"/>
      <c r="H163" s="235"/>
      <c r="I163" s="663"/>
    </row>
    <row r="164" spans="1:134">
      <c r="A164" s="270"/>
      <c r="B164" s="270"/>
      <c r="G164" s="271"/>
      <c r="H164" s="235"/>
      <c r="I164" s="663"/>
    </row>
    <row r="165" spans="1:134">
      <c r="A165" s="270"/>
      <c r="B165" s="270"/>
      <c r="G165" s="271"/>
      <c r="H165" s="235"/>
      <c r="I165" s="663"/>
    </row>
    <row r="166" spans="1:134">
      <c r="A166" s="270"/>
      <c r="B166" s="270"/>
      <c r="G166" s="271"/>
      <c r="H166" s="235"/>
      <c r="I166" s="663"/>
    </row>
    <row r="167" spans="1:134">
      <c r="A167" s="270"/>
      <c r="B167" s="270"/>
      <c r="G167" s="271"/>
      <c r="H167" s="235"/>
      <c r="I167" s="663"/>
    </row>
    <row r="168" spans="1:134">
      <c r="A168" s="270"/>
      <c r="B168" s="270"/>
      <c r="G168" s="271"/>
      <c r="H168" s="235"/>
      <c r="I168" s="663"/>
    </row>
    <row r="169" spans="1:134">
      <c r="A169" s="270"/>
      <c r="B169" s="270"/>
      <c r="G169" s="271"/>
      <c r="H169" s="235"/>
      <c r="I169" s="663"/>
    </row>
    <row r="170" spans="1:134">
      <c r="A170" s="270"/>
      <c r="B170" s="270"/>
      <c r="G170" s="271"/>
      <c r="H170" s="235"/>
      <c r="I170" s="663"/>
    </row>
    <row r="171" spans="1:134">
      <c r="A171" s="270"/>
      <c r="B171" s="270"/>
      <c r="G171" s="271"/>
      <c r="H171" s="235"/>
      <c r="I171" s="663"/>
    </row>
    <row r="172" spans="1:134">
      <c r="A172" s="270"/>
      <c r="B172" s="270"/>
      <c r="G172" s="271"/>
      <c r="H172" s="235"/>
      <c r="I172" s="663"/>
    </row>
    <row r="173" spans="1:134" s="270" customFormat="1">
      <c r="G173" s="271"/>
      <c r="H173" s="235"/>
      <c r="I173" s="663"/>
      <c r="J173" s="671"/>
      <c r="K173" s="664"/>
      <c r="L173" s="663"/>
      <c r="M173" s="663"/>
      <c r="N173" s="663"/>
      <c r="O173" s="663"/>
      <c r="P173" s="663"/>
      <c r="Q173" s="663"/>
      <c r="R173" s="663"/>
      <c r="S173" s="679"/>
      <c r="T173" s="680"/>
      <c r="U173" s="680"/>
      <c r="V173" s="680"/>
      <c r="W173" s="681"/>
      <c r="X173" s="681"/>
      <c r="Y173" s="682"/>
      <c r="Z173" s="683"/>
      <c r="AA173" s="676"/>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663"/>
      <c r="J174" s="671"/>
      <c r="K174" s="664"/>
      <c r="L174" s="663"/>
      <c r="M174" s="663"/>
      <c r="N174" s="663"/>
      <c r="O174" s="663"/>
      <c r="P174" s="663"/>
      <c r="Q174" s="663"/>
      <c r="R174" s="663"/>
      <c r="S174" s="679"/>
      <c r="T174" s="680"/>
      <c r="U174" s="680"/>
      <c r="V174" s="680"/>
      <c r="W174" s="681"/>
      <c r="X174" s="681"/>
      <c r="Y174" s="682"/>
      <c r="Z174" s="683"/>
      <c r="AA174" s="676"/>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663"/>
      <c r="J175" s="671"/>
      <c r="K175" s="664"/>
      <c r="L175" s="663"/>
      <c r="M175" s="663"/>
      <c r="N175" s="663"/>
      <c r="O175" s="663"/>
      <c r="P175" s="663"/>
      <c r="Q175" s="663"/>
      <c r="R175" s="663"/>
      <c r="S175" s="679"/>
      <c r="T175" s="680"/>
      <c r="U175" s="680"/>
      <c r="V175" s="680"/>
      <c r="W175" s="681"/>
      <c r="X175" s="681"/>
      <c r="Y175" s="682"/>
      <c r="Z175" s="683"/>
      <c r="AA175" s="676"/>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663"/>
      <c r="J176" s="671"/>
      <c r="K176" s="664"/>
      <c r="L176" s="663"/>
      <c r="M176" s="663"/>
      <c r="N176" s="663"/>
      <c r="O176" s="663"/>
      <c r="P176" s="663"/>
      <c r="Q176" s="663"/>
      <c r="R176" s="663"/>
      <c r="S176" s="679"/>
      <c r="T176" s="680"/>
      <c r="U176" s="680"/>
      <c r="V176" s="680"/>
      <c r="W176" s="681"/>
      <c r="X176" s="681"/>
      <c r="Y176" s="682"/>
      <c r="Z176" s="683"/>
      <c r="AA176" s="6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663"/>
      <c r="J177" s="671"/>
      <c r="K177" s="664"/>
      <c r="L177" s="663"/>
      <c r="M177" s="663"/>
      <c r="N177" s="663"/>
      <c r="O177" s="663"/>
      <c r="P177" s="663"/>
      <c r="Q177" s="663"/>
      <c r="R177" s="663"/>
      <c r="S177" s="679"/>
      <c r="T177" s="680"/>
      <c r="U177" s="680"/>
      <c r="V177" s="680"/>
      <c r="W177" s="681"/>
      <c r="X177" s="681"/>
      <c r="Y177" s="682"/>
      <c r="Z177" s="683"/>
      <c r="AA177" s="676"/>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663"/>
      <c r="J178" s="671"/>
      <c r="K178" s="664"/>
      <c r="L178" s="663"/>
      <c r="M178" s="663"/>
      <c r="N178" s="663"/>
      <c r="O178" s="663"/>
      <c r="P178" s="663"/>
      <c r="Q178" s="663"/>
      <c r="R178" s="663"/>
      <c r="S178" s="679"/>
      <c r="T178" s="680"/>
      <c r="U178" s="680"/>
      <c r="V178" s="680"/>
      <c r="W178" s="681"/>
      <c r="X178" s="681"/>
      <c r="Y178" s="682"/>
      <c r="Z178" s="683"/>
      <c r="AA178" s="676"/>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663"/>
      <c r="J179" s="671"/>
      <c r="K179" s="664"/>
      <c r="L179" s="663"/>
      <c r="M179" s="663"/>
      <c r="N179" s="663"/>
      <c r="O179" s="663"/>
      <c r="P179" s="663"/>
      <c r="Q179" s="663"/>
      <c r="R179" s="663"/>
      <c r="S179" s="679"/>
      <c r="T179" s="680"/>
      <c r="U179" s="680"/>
      <c r="V179" s="680"/>
      <c r="W179" s="681"/>
      <c r="X179" s="681"/>
      <c r="Y179" s="682"/>
      <c r="Z179" s="683"/>
      <c r="AA179" s="676"/>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663"/>
      <c r="J180" s="671"/>
      <c r="K180" s="664"/>
      <c r="L180" s="663"/>
      <c r="M180" s="663"/>
      <c r="N180" s="663"/>
      <c r="O180" s="663"/>
      <c r="P180" s="663"/>
      <c r="Q180" s="663"/>
      <c r="R180" s="663"/>
      <c r="S180" s="679"/>
      <c r="T180" s="680"/>
      <c r="U180" s="680"/>
      <c r="V180" s="680"/>
      <c r="W180" s="681"/>
      <c r="X180" s="681"/>
      <c r="Y180" s="682"/>
      <c r="Z180" s="683"/>
      <c r="AA180" s="676"/>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663"/>
      <c r="J181" s="671"/>
      <c r="K181" s="664"/>
      <c r="L181" s="663"/>
      <c r="M181" s="663"/>
      <c r="N181" s="663"/>
      <c r="O181" s="663"/>
      <c r="P181" s="663"/>
      <c r="Q181" s="663"/>
      <c r="R181" s="663"/>
      <c r="S181" s="679"/>
      <c r="T181" s="680"/>
      <c r="U181" s="680"/>
      <c r="V181" s="680"/>
      <c r="W181" s="681"/>
      <c r="X181" s="681"/>
      <c r="Y181" s="682"/>
      <c r="Z181" s="683"/>
      <c r="AA181" s="676"/>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663"/>
      <c r="J182" s="671"/>
      <c r="K182" s="664"/>
      <c r="L182" s="663"/>
      <c r="M182" s="663"/>
      <c r="N182" s="663"/>
      <c r="O182" s="663"/>
      <c r="P182" s="663"/>
      <c r="Q182" s="663"/>
      <c r="R182" s="663"/>
      <c r="S182" s="679"/>
      <c r="T182" s="680"/>
      <c r="U182" s="680"/>
      <c r="V182" s="680"/>
      <c r="W182" s="681"/>
      <c r="X182" s="681"/>
      <c r="Y182" s="682"/>
      <c r="Z182" s="683"/>
      <c r="AA182" s="676"/>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663"/>
      <c r="J183" s="671"/>
      <c r="K183" s="664"/>
      <c r="L183" s="663"/>
      <c r="M183" s="663"/>
      <c r="N183" s="663"/>
      <c r="O183" s="663"/>
      <c r="P183" s="663"/>
      <c r="Q183" s="663"/>
      <c r="R183" s="663"/>
      <c r="S183" s="679"/>
      <c r="T183" s="680"/>
      <c r="U183" s="680"/>
      <c r="V183" s="680"/>
      <c r="W183" s="681"/>
      <c r="X183" s="681"/>
      <c r="Y183" s="682"/>
      <c r="Z183" s="683"/>
      <c r="AA183" s="676"/>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3">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8:C8"/>
    <mergeCell ref="D8:E8"/>
    <mergeCell ref="G8:H8"/>
    <mergeCell ref="A10:H10"/>
    <mergeCell ref="B18:C18"/>
    <mergeCell ref="F18:H18"/>
    <mergeCell ref="A1:H1"/>
    <mergeCell ref="A2:C2"/>
    <mergeCell ref="D2:E2"/>
    <mergeCell ref="A3:H3"/>
    <mergeCell ref="D4:E4"/>
    <mergeCell ref="F4:H4"/>
    <mergeCell ref="A11:G11"/>
    <mergeCell ref="A12:G12"/>
    <mergeCell ref="A9:H9"/>
    <mergeCell ref="A5:C5"/>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900-000000000000}">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900-000001000000}">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900-000002000000}">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2900-000003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900-000004000000}">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2900-000005000000}">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900-000006000000}">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900-000007000000}">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2900-000008000000}">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2900-000009000000}">
      <formula1>$Q$1:$Q$9</formula1>
    </dataValidation>
  </dataValidations>
  <hyperlinks>
    <hyperlink ref="A5" location="Introduction!A1" display="To jump to the Introduction sheet, click here." xr:uid="{00000000-0004-0000-2900-000000000000}"/>
  </hyperlinks>
  <pageMargins left="1.2" right="0.7" top="0.75" bottom="0.75" header="0.3" footer="0.3"/>
  <pageSetup scale="50" fitToHeight="4" orientation="portrait" r:id="rId1"/>
  <rowBreaks count="2" manualBreakCount="2">
    <brk id="33"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900-00000A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r:uid="{00000000-0002-0000-2900-00000B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256" width="9.140625" style="242"/>
    <col min="257" max="258" width="2.140625" style="242" customWidth="1"/>
    <col min="259" max="259" width="63" style="242" customWidth="1"/>
    <col min="260" max="260" width="7.140625" style="242" customWidth="1"/>
    <col min="261" max="262" width="19" style="242" customWidth="1"/>
    <col min="263" max="264" width="19.7109375" style="242" customWidth="1"/>
    <col min="265" max="281" width="0" style="242" hidden="1" customWidth="1"/>
    <col min="282" max="282" width="1.28515625" style="242" customWidth="1"/>
    <col min="283" max="283" width="13.42578125" style="242" customWidth="1"/>
    <col min="284" max="284" width="13.28515625" style="242" customWidth="1"/>
    <col min="285" max="285" width="15.85546875" style="242" customWidth="1"/>
    <col min="286" max="291" width="11.7109375" style="242" customWidth="1"/>
    <col min="292" max="292" width="24.7109375" style="242" customWidth="1"/>
    <col min="293" max="295" width="11.7109375" style="242" customWidth="1"/>
    <col min="296" max="296" width="20" style="242" customWidth="1"/>
    <col min="297" max="297" width="25.85546875" style="242" customWidth="1"/>
    <col min="298" max="298" width="23.85546875" style="242" customWidth="1"/>
    <col min="299" max="299" width="14.140625" style="242" customWidth="1"/>
    <col min="300" max="325" width="11.7109375" style="242" customWidth="1"/>
    <col min="326" max="326" width="12.42578125" style="242" customWidth="1"/>
    <col min="327" max="330" width="11.7109375" style="242" customWidth="1"/>
    <col min="331" max="331" width="20.7109375" style="242" customWidth="1"/>
    <col min="332" max="332" width="11.7109375" style="242" customWidth="1"/>
    <col min="333" max="333" width="17.42578125" style="242" customWidth="1"/>
    <col min="334" max="347" width="11.7109375" style="242" customWidth="1"/>
    <col min="348" max="348" width="13.42578125" style="242" customWidth="1"/>
    <col min="349" max="363" width="11.7109375" style="242" customWidth="1"/>
    <col min="364" max="364" width="16.28515625" style="242" customWidth="1"/>
    <col min="365" max="373" width="11.7109375" style="242" customWidth="1"/>
    <col min="374" max="374" width="13.42578125" style="242" customWidth="1"/>
    <col min="375" max="375" width="11.7109375" style="242" customWidth="1"/>
    <col min="376" max="376" width="15.140625" style="242" customWidth="1"/>
    <col min="377" max="377" width="13.42578125" style="242" customWidth="1"/>
    <col min="378" max="386" width="11.7109375" style="242" customWidth="1"/>
    <col min="387" max="387" width="13.7109375" style="242" customWidth="1"/>
    <col min="388" max="388" width="12" style="242" customWidth="1"/>
    <col min="389" max="512" width="9.140625" style="242"/>
    <col min="513" max="514" width="2.140625" style="242" customWidth="1"/>
    <col min="515" max="515" width="63" style="242" customWidth="1"/>
    <col min="516" max="516" width="7.140625" style="242" customWidth="1"/>
    <col min="517" max="518" width="19" style="242" customWidth="1"/>
    <col min="519" max="520" width="19.7109375" style="242" customWidth="1"/>
    <col min="521" max="537" width="0" style="242" hidden="1" customWidth="1"/>
    <col min="538" max="538" width="1.28515625" style="242" customWidth="1"/>
    <col min="539" max="539" width="13.42578125" style="242" customWidth="1"/>
    <col min="540" max="540" width="13.28515625" style="242" customWidth="1"/>
    <col min="541" max="541" width="15.85546875" style="242" customWidth="1"/>
    <col min="542" max="547" width="11.7109375" style="242" customWidth="1"/>
    <col min="548" max="548" width="24.7109375" style="242" customWidth="1"/>
    <col min="549" max="551" width="11.7109375" style="242" customWidth="1"/>
    <col min="552" max="552" width="20" style="242" customWidth="1"/>
    <col min="553" max="553" width="25.85546875" style="242" customWidth="1"/>
    <col min="554" max="554" width="23.85546875" style="242" customWidth="1"/>
    <col min="555" max="555" width="14.140625" style="242" customWidth="1"/>
    <col min="556" max="581" width="11.7109375" style="242" customWidth="1"/>
    <col min="582" max="582" width="12.42578125" style="242" customWidth="1"/>
    <col min="583" max="586" width="11.7109375" style="242" customWidth="1"/>
    <col min="587" max="587" width="20.7109375" style="242" customWidth="1"/>
    <col min="588" max="588" width="11.7109375" style="242" customWidth="1"/>
    <col min="589" max="589" width="17.42578125" style="242" customWidth="1"/>
    <col min="590" max="603" width="11.7109375" style="242" customWidth="1"/>
    <col min="604" max="604" width="13.42578125" style="242" customWidth="1"/>
    <col min="605" max="619" width="11.7109375" style="242" customWidth="1"/>
    <col min="620" max="620" width="16.28515625" style="242" customWidth="1"/>
    <col min="621" max="629" width="11.7109375" style="242" customWidth="1"/>
    <col min="630" max="630" width="13.42578125" style="242" customWidth="1"/>
    <col min="631" max="631" width="11.7109375" style="242" customWidth="1"/>
    <col min="632" max="632" width="15.140625" style="242" customWidth="1"/>
    <col min="633" max="633" width="13.42578125" style="242" customWidth="1"/>
    <col min="634" max="642" width="11.7109375" style="242" customWidth="1"/>
    <col min="643" max="643" width="13.7109375" style="242" customWidth="1"/>
    <col min="644" max="644" width="12" style="242" customWidth="1"/>
    <col min="645" max="768" width="9.140625" style="242"/>
    <col min="769" max="770" width="2.140625" style="242" customWidth="1"/>
    <col min="771" max="771" width="63" style="242" customWidth="1"/>
    <col min="772" max="772" width="7.140625" style="242" customWidth="1"/>
    <col min="773" max="774" width="19" style="242" customWidth="1"/>
    <col min="775" max="776" width="19.7109375" style="242" customWidth="1"/>
    <col min="777" max="793" width="0" style="242" hidden="1" customWidth="1"/>
    <col min="794" max="794" width="1.28515625" style="242" customWidth="1"/>
    <col min="795" max="795" width="13.42578125" style="242" customWidth="1"/>
    <col min="796" max="796" width="13.28515625" style="242" customWidth="1"/>
    <col min="797" max="797" width="15.85546875" style="242" customWidth="1"/>
    <col min="798" max="803" width="11.7109375" style="242" customWidth="1"/>
    <col min="804" max="804" width="24.7109375" style="242" customWidth="1"/>
    <col min="805" max="807" width="11.7109375" style="242" customWidth="1"/>
    <col min="808" max="808" width="20" style="242" customWidth="1"/>
    <col min="809" max="809" width="25.85546875" style="242" customWidth="1"/>
    <col min="810" max="810" width="23.85546875" style="242" customWidth="1"/>
    <col min="811" max="811" width="14.140625" style="242" customWidth="1"/>
    <col min="812" max="837" width="11.7109375" style="242" customWidth="1"/>
    <col min="838" max="838" width="12.42578125" style="242" customWidth="1"/>
    <col min="839" max="842" width="11.7109375" style="242" customWidth="1"/>
    <col min="843" max="843" width="20.7109375" style="242" customWidth="1"/>
    <col min="844" max="844" width="11.7109375" style="242" customWidth="1"/>
    <col min="845" max="845" width="17.42578125" style="242" customWidth="1"/>
    <col min="846" max="859" width="11.7109375" style="242" customWidth="1"/>
    <col min="860" max="860" width="13.42578125" style="242" customWidth="1"/>
    <col min="861" max="875" width="11.7109375" style="242" customWidth="1"/>
    <col min="876" max="876" width="16.28515625" style="242" customWidth="1"/>
    <col min="877" max="885" width="11.7109375" style="242" customWidth="1"/>
    <col min="886" max="886" width="13.42578125" style="242" customWidth="1"/>
    <col min="887" max="887" width="11.7109375" style="242" customWidth="1"/>
    <col min="888" max="888" width="15.140625" style="242" customWidth="1"/>
    <col min="889" max="889" width="13.42578125" style="242" customWidth="1"/>
    <col min="890" max="898" width="11.7109375" style="242" customWidth="1"/>
    <col min="899" max="899" width="13.7109375" style="242" customWidth="1"/>
    <col min="900" max="900" width="12" style="242" customWidth="1"/>
    <col min="901" max="1024" width="9.140625" style="242"/>
    <col min="1025" max="1026" width="2.140625" style="242" customWidth="1"/>
    <col min="1027" max="1027" width="63" style="242" customWidth="1"/>
    <col min="1028" max="1028" width="7.140625" style="242" customWidth="1"/>
    <col min="1029" max="1030" width="19" style="242" customWidth="1"/>
    <col min="1031" max="1032" width="19.7109375" style="242" customWidth="1"/>
    <col min="1033" max="1049" width="0" style="242" hidden="1" customWidth="1"/>
    <col min="1050" max="1050" width="1.28515625" style="242" customWidth="1"/>
    <col min="1051" max="1051" width="13.42578125" style="242" customWidth="1"/>
    <col min="1052" max="1052" width="13.28515625" style="242" customWidth="1"/>
    <col min="1053" max="1053" width="15.85546875" style="242" customWidth="1"/>
    <col min="1054" max="1059" width="11.7109375" style="242" customWidth="1"/>
    <col min="1060" max="1060" width="24.7109375" style="242" customWidth="1"/>
    <col min="1061" max="1063" width="11.7109375" style="242" customWidth="1"/>
    <col min="1064" max="1064" width="20" style="242" customWidth="1"/>
    <col min="1065" max="1065" width="25.85546875" style="242" customWidth="1"/>
    <col min="1066" max="1066" width="23.85546875" style="242" customWidth="1"/>
    <col min="1067" max="1067" width="14.140625" style="242" customWidth="1"/>
    <col min="1068" max="1093" width="11.7109375" style="242" customWidth="1"/>
    <col min="1094" max="1094" width="12.42578125" style="242" customWidth="1"/>
    <col min="1095" max="1098" width="11.7109375" style="242" customWidth="1"/>
    <col min="1099" max="1099" width="20.7109375" style="242" customWidth="1"/>
    <col min="1100" max="1100" width="11.7109375" style="242" customWidth="1"/>
    <col min="1101" max="1101" width="17.42578125" style="242" customWidth="1"/>
    <col min="1102" max="1115" width="11.7109375" style="242" customWidth="1"/>
    <col min="1116" max="1116" width="13.42578125" style="242" customWidth="1"/>
    <col min="1117" max="1131" width="11.7109375" style="242" customWidth="1"/>
    <col min="1132" max="1132" width="16.28515625" style="242" customWidth="1"/>
    <col min="1133" max="1141" width="11.7109375" style="242" customWidth="1"/>
    <col min="1142" max="1142" width="13.42578125" style="242" customWidth="1"/>
    <col min="1143" max="1143" width="11.7109375" style="242" customWidth="1"/>
    <col min="1144" max="1144" width="15.140625" style="242" customWidth="1"/>
    <col min="1145" max="1145" width="13.42578125" style="242" customWidth="1"/>
    <col min="1146" max="1154" width="11.7109375" style="242" customWidth="1"/>
    <col min="1155" max="1155" width="13.7109375" style="242" customWidth="1"/>
    <col min="1156" max="1156" width="12" style="242" customWidth="1"/>
    <col min="1157" max="1280" width="9.140625" style="242"/>
    <col min="1281" max="1282" width="2.140625" style="242" customWidth="1"/>
    <col min="1283" max="1283" width="63" style="242" customWidth="1"/>
    <col min="1284" max="1284" width="7.140625" style="242" customWidth="1"/>
    <col min="1285" max="1286" width="19" style="242" customWidth="1"/>
    <col min="1287" max="1288" width="19.7109375" style="242" customWidth="1"/>
    <col min="1289" max="1305" width="0" style="242" hidden="1" customWidth="1"/>
    <col min="1306" max="1306" width="1.28515625" style="242" customWidth="1"/>
    <col min="1307" max="1307" width="13.42578125" style="242" customWidth="1"/>
    <col min="1308" max="1308" width="13.28515625" style="242" customWidth="1"/>
    <col min="1309" max="1309" width="15.85546875" style="242" customWidth="1"/>
    <col min="1310" max="1315" width="11.7109375" style="242" customWidth="1"/>
    <col min="1316" max="1316" width="24.7109375" style="242" customWidth="1"/>
    <col min="1317" max="1319" width="11.7109375" style="242" customWidth="1"/>
    <col min="1320" max="1320" width="20" style="242" customWidth="1"/>
    <col min="1321" max="1321" width="25.85546875" style="242" customWidth="1"/>
    <col min="1322" max="1322" width="23.85546875" style="242" customWidth="1"/>
    <col min="1323" max="1323" width="14.140625" style="242" customWidth="1"/>
    <col min="1324" max="1349" width="11.7109375" style="242" customWidth="1"/>
    <col min="1350" max="1350" width="12.42578125" style="242" customWidth="1"/>
    <col min="1351" max="1354" width="11.7109375" style="242" customWidth="1"/>
    <col min="1355" max="1355" width="20.7109375" style="242" customWidth="1"/>
    <col min="1356" max="1356" width="11.7109375" style="242" customWidth="1"/>
    <col min="1357" max="1357" width="17.42578125" style="242" customWidth="1"/>
    <col min="1358" max="1371" width="11.7109375" style="242" customWidth="1"/>
    <col min="1372" max="1372" width="13.42578125" style="242" customWidth="1"/>
    <col min="1373" max="1387" width="11.7109375" style="242" customWidth="1"/>
    <col min="1388" max="1388" width="16.28515625" style="242" customWidth="1"/>
    <col min="1389" max="1397" width="11.7109375" style="242" customWidth="1"/>
    <col min="1398" max="1398" width="13.42578125" style="242" customWidth="1"/>
    <col min="1399" max="1399" width="11.7109375" style="242" customWidth="1"/>
    <col min="1400" max="1400" width="15.140625" style="242" customWidth="1"/>
    <col min="1401" max="1401" width="13.42578125" style="242" customWidth="1"/>
    <col min="1402" max="1410" width="11.7109375" style="242" customWidth="1"/>
    <col min="1411" max="1411" width="13.7109375" style="242" customWidth="1"/>
    <col min="1412" max="1412" width="12" style="242" customWidth="1"/>
    <col min="1413" max="1536" width="9.140625" style="242"/>
    <col min="1537" max="1538" width="2.140625" style="242" customWidth="1"/>
    <col min="1539" max="1539" width="63" style="242" customWidth="1"/>
    <col min="1540" max="1540" width="7.140625" style="242" customWidth="1"/>
    <col min="1541" max="1542" width="19" style="242" customWidth="1"/>
    <col min="1543" max="1544" width="19.7109375" style="242" customWidth="1"/>
    <col min="1545" max="1561" width="0" style="242" hidden="1" customWidth="1"/>
    <col min="1562" max="1562" width="1.28515625" style="242" customWidth="1"/>
    <col min="1563" max="1563" width="13.42578125" style="242" customWidth="1"/>
    <col min="1564" max="1564" width="13.28515625" style="242" customWidth="1"/>
    <col min="1565" max="1565" width="15.85546875" style="242" customWidth="1"/>
    <col min="1566" max="1571" width="11.7109375" style="242" customWidth="1"/>
    <col min="1572" max="1572" width="24.7109375" style="242" customWidth="1"/>
    <col min="1573" max="1575" width="11.7109375" style="242" customWidth="1"/>
    <col min="1576" max="1576" width="20" style="242" customWidth="1"/>
    <col min="1577" max="1577" width="25.85546875" style="242" customWidth="1"/>
    <col min="1578" max="1578" width="23.85546875" style="242" customWidth="1"/>
    <col min="1579" max="1579" width="14.140625" style="242" customWidth="1"/>
    <col min="1580" max="1605" width="11.7109375" style="242" customWidth="1"/>
    <col min="1606" max="1606" width="12.42578125" style="242" customWidth="1"/>
    <col min="1607" max="1610" width="11.7109375" style="242" customWidth="1"/>
    <col min="1611" max="1611" width="20.7109375" style="242" customWidth="1"/>
    <col min="1612" max="1612" width="11.7109375" style="242" customWidth="1"/>
    <col min="1613" max="1613" width="17.42578125" style="242" customWidth="1"/>
    <col min="1614" max="1627" width="11.7109375" style="242" customWidth="1"/>
    <col min="1628" max="1628" width="13.42578125" style="242" customWidth="1"/>
    <col min="1629" max="1643" width="11.7109375" style="242" customWidth="1"/>
    <col min="1644" max="1644" width="16.28515625" style="242" customWidth="1"/>
    <col min="1645" max="1653" width="11.7109375" style="242" customWidth="1"/>
    <col min="1654" max="1654" width="13.42578125" style="242" customWidth="1"/>
    <col min="1655" max="1655" width="11.7109375" style="242" customWidth="1"/>
    <col min="1656" max="1656" width="15.140625" style="242" customWidth="1"/>
    <col min="1657" max="1657" width="13.42578125" style="242" customWidth="1"/>
    <col min="1658" max="1666" width="11.7109375" style="242" customWidth="1"/>
    <col min="1667" max="1667" width="13.7109375" style="242" customWidth="1"/>
    <col min="1668" max="1668" width="12" style="242" customWidth="1"/>
    <col min="1669" max="1792" width="9.140625" style="242"/>
    <col min="1793" max="1794" width="2.140625" style="242" customWidth="1"/>
    <col min="1795" max="1795" width="63" style="242" customWidth="1"/>
    <col min="1796" max="1796" width="7.140625" style="242" customWidth="1"/>
    <col min="1797" max="1798" width="19" style="242" customWidth="1"/>
    <col min="1799" max="1800" width="19.7109375" style="242" customWidth="1"/>
    <col min="1801" max="1817" width="0" style="242" hidden="1" customWidth="1"/>
    <col min="1818" max="1818" width="1.28515625" style="242" customWidth="1"/>
    <col min="1819" max="1819" width="13.42578125" style="242" customWidth="1"/>
    <col min="1820" max="1820" width="13.28515625" style="242" customWidth="1"/>
    <col min="1821" max="1821" width="15.85546875" style="242" customWidth="1"/>
    <col min="1822" max="1827" width="11.7109375" style="242" customWidth="1"/>
    <col min="1828" max="1828" width="24.7109375" style="242" customWidth="1"/>
    <col min="1829" max="1831" width="11.7109375" style="242" customWidth="1"/>
    <col min="1832" max="1832" width="20" style="242" customWidth="1"/>
    <col min="1833" max="1833" width="25.85546875" style="242" customWidth="1"/>
    <col min="1834" max="1834" width="23.85546875" style="242" customWidth="1"/>
    <col min="1835" max="1835" width="14.140625" style="242" customWidth="1"/>
    <col min="1836" max="1861" width="11.7109375" style="242" customWidth="1"/>
    <col min="1862" max="1862" width="12.42578125" style="242" customWidth="1"/>
    <col min="1863" max="1866" width="11.7109375" style="242" customWidth="1"/>
    <col min="1867" max="1867" width="20.7109375" style="242" customWidth="1"/>
    <col min="1868" max="1868" width="11.7109375" style="242" customWidth="1"/>
    <col min="1869" max="1869" width="17.42578125" style="242" customWidth="1"/>
    <col min="1870" max="1883" width="11.7109375" style="242" customWidth="1"/>
    <col min="1884" max="1884" width="13.42578125" style="242" customWidth="1"/>
    <col min="1885" max="1899" width="11.7109375" style="242" customWidth="1"/>
    <col min="1900" max="1900" width="16.28515625" style="242" customWidth="1"/>
    <col min="1901" max="1909" width="11.7109375" style="242" customWidth="1"/>
    <col min="1910" max="1910" width="13.42578125" style="242" customWidth="1"/>
    <col min="1911" max="1911" width="11.7109375" style="242" customWidth="1"/>
    <col min="1912" max="1912" width="15.140625" style="242" customWidth="1"/>
    <col min="1913" max="1913" width="13.42578125" style="242" customWidth="1"/>
    <col min="1914" max="1922" width="11.7109375" style="242" customWidth="1"/>
    <col min="1923" max="1923" width="13.7109375" style="242" customWidth="1"/>
    <col min="1924" max="1924" width="12" style="242" customWidth="1"/>
    <col min="1925" max="2048" width="9.140625" style="242"/>
    <col min="2049" max="2050" width="2.140625" style="242" customWidth="1"/>
    <col min="2051" max="2051" width="63" style="242" customWidth="1"/>
    <col min="2052" max="2052" width="7.140625" style="242" customWidth="1"/>
    <col min="2053" max="2054" width="19" style="242" customWidth="1"/>
    <col min="2055" max="2056" width="19.7109375" style="242" customWidth="1"/>
    <col min="2057" max="2073" width="0" style="242" hidden="1" customWidth="1"/>
    <col min="2074" max="2074" width="1.28515625" style="242" customWidth="1"/>
    <col min="2075" max="2075" width="13.42578125" style="242" customWidth="1"/>
    <col min="2076" max="2076" width="13.28515625" style="242" customWidth="1"/>
    <col min="2077" max="2077" width="15.85546875" style="242" customWidth="1"/>
    <col min="2078" max="2083" width="11.7109375" style="242" customWidth="1"/>
    <col min="2084" max="2084" width="24.7109375" style="242" customWidth="1"/>
    <col min="2085" max="2087" width="11.7109375" style="242" customWidth="1"/>
    <col min="2088" max="2088" width="20" style="242" customWidth="1"/>
    <col min="2089" max="2089" width="25.85546875" style="242" customWidth="1"/>
    <col min="2090" max="2090" width="23.85546875" style="242" customWidth="1"/>
    <col min="2091" max="2091" width="14.140625" style="242" customWidth="1"/>
    <col min="2092" max="2117" width="11.7109375" style="242" customWidth="1"/>
    <col min="2118" max="2118" width="12.42578125" style="242" customWidth="1"/>
    <col min="2119" max="2122" width="11.7109375" style="242" customWidth="1"/>
    <col min="2123" max="2123" width="20.7109375" style="242" customWidth="1"/>
    <col min="2124" max="2124" width="11.7109375" style="242" customWidth="1"/>
    <col min="2125" max="2125" width="17.42578125" style="242" customWidth="1"/>
    <col min="2126" max="2139" width="11.7109375" style="242" customWidth="1"/>
    <col min="2140" max="2140" width="13.42578125" style="242" customWidth="1"/>
    <col min="2141" max="2155" width="11.7109375" style="242" customWidth="1"/>
    <col min="2156" max="2156" width="16.28515625" style="242" customWidth="1"/>
    <col min="2157" max="2165" width="11.7109375" style="242" customWidth="1"/>
    <col min="2166" max="2166" width="13.42578125" style="242" customWidth="1"/>
    <col min="2167" max="2167" width="11.7109375" style="242" customWidth="1"/>
    <col min="2168" max="2168" width="15.140625" style="242" customWidth="1"/>
    <col min="2169" max="2169" width="13.42578125" style="242" customWidth="1"/>
    <col min="2170" max="2178" width="11.7109375" style="242" customWidth="1"/>
    <col min="2179" max="2179" width="13.7109375" style="242" customWidth="1"/>
    <col min="2180" max="2180" width="12" style="242" customWidth="1"/>
    <col min="2181" max="2304" width="9.140625" style="242"/>
    <col min="2305" max="2306" width="2.140625" style="242" customWidth="1"/>
    <col min="2307" max="2307" width="63" style="242" customWidth="1"/>
    <col min="2308" max="2308" width="7.140625" style="242" customWidth="1"/>
    <col min="2309" max="2310" width="19" style="242" customWidth="1"/>
    <col min="2311" max="2312" width="19.7109375" style="242" customWidth="1"/>
    <col min="2313" max="2329" width="0" style="242" hidden="1" customWidth="1"/>
    <col min="2330" max="2330" width="1.28515625" style="242" customWidth="1"/>
    <col min="2331" max="2331" width="13.42578125" style="242" customWidth="1"/>
    <col min="2332" max="2332" width="13.28515625" style="242" customWidth="1"/>
    <col min="2333" max="2333" width="15.85546875" style="242" customWidth="1"/>
    <col min="2334" max="2339" width="11.7109375" style="242" customWidth="1"/>
    <col min="2340" max="2340" width="24.7109375" style="242" customWidth="1"/>
    <col min="2341" max="2343" width="11.7109375" style="242" customWidth="1"/>
    <col min="2344" max="2344" width="20" style="242" customWidth="1"/>
    <col min="2345" max="2345" width="25.85546875" style="242" customWidth="1"/>
    <col min="2346" max="2346" width="23.85546875" style="242" customWidth="1"/>
    <col min="2347" max="2347" width="14.140625" style="242" customWidth="1"/>
    <col min="2348" max="2373" width="11.7109375" style="242" customWidth="1"/>
    <col min="2374" max="2374" width="12.42578125" style="242" customWidth="1"/>
    <col min="2375" max="2378" width="11.7109375" style="242" customWidth="1"/>
    <col min="2379" max="2379" width="20.7109375" style="242" customWidth="1"/>
    <col min="2380" max="2380" width="11.7109375" style="242" customWidth="1"/>
    <col min="2381" max="2381" width="17.42578125" style="242" customWidth="1"/>
    <col min="2382" max="2395" width="11.7109375" style="242" customWidth="1"/>
    <col min="2396" max="2396" width="13.42578125" style="242" customWidth="1"/>
    <col min="2397" max="2411" width="11.7109375" style="242" customWidth="1"/>
    <col min="2412" max="2412" width="16.28515625" style="242" customWidth="1"/>
    <col min="2413" max="2421" width="11.7109375" style="242" customWidth="1"/>
    <col min="2422" max="2422" width="13.42578125" style="242" customWidth="1"/>
    <col min="2423" max="2423" width="11.7109375" style="242" customWidth="1"/>
    <col min="2424" max="2424" width="15.140625" style="242" customWidth="1"/>
    <col min="2425" max="2425" width="13.42578125" style="242" customWidth="1"/>
    <col min="2426" max="2434" width="11.7109375" style="242" customWidth="1"/>
    <col min="2435" max="2435" width="13.7109375" style="242" customWidth="1"/>
    <col min="2436" max="2436" width="12" style="242" customWidth="1"/>
    <col min="2437" max="2560" width="9.140625" style="242"/>
    <col min="2561" max="2562" width="2.140625" style="242" customWidth="1"/>
    <col min="2563" max="2563" width="63" style="242" customWidth="1"/>
    <col min="2564" max="2564" width="7.140625" style="242" customWidth="1"/>
    <col min="2565" max="2566" width="19" style="242" customWidth="1"/>
    <col min="2567" max="2568" width="19.7109375" style="242" customWidth="1"/>
    <col min="2569" max="2585" width="0" style="242" hidden="1" customWidth="1"/>
    <col min="2586" max="2586" width="1.28515625" style="242" customWidth="1"/>
    <col min="2587" max="2587" width="13.42578125" style="242" customWidth="1"/>
    <col min="2588" max="2588" width="13.28515625" style="242" customWidth="1"/>
    <col min="2589" max="2589" width="15.85546875" style="242" customWidth="1"/>
    <col min="2590" max="2595" width="11.7109375" style="242" customWidth="1"/>
    <col min="2596" max="2596" width="24.7109375" style="242" customWidth="1"/>
    <col min="2597" max="2599" width="11.7109375" style="242" customWidth="1"/>
    <col min="2600" max="2600" width="20" style="242" customWidth="1"/>
    <col min="2601" max="2601" width="25.85546875" style="242" customWidth="1"/>
    <col min="2602" max="2602" width="23.85546875" style="242" customWidth="1"/>
    <col min="2603" max="2603" width="14.140625" style="242" customWidth="1"/>
    <col min="2604" max="2629" width="11.7109375" style="242" customWidth="1"/>
    <col min="2630" max="2630" width="12.42578125" style="242" customWidth="1"/>
    <col min="2631" max="2634" width="11.7109375" style="242" customWidth="1"/>
    <col min="2635" max="2635" width="20.7109375" style="242" customWidth="1"/>
    <col min="2636" max="2636" width="11.7109375" style="242" customWidth="1"/>
    <col min="2637" max="2637" width="17.42578125" style="242" customWidth="1"/>
    <col min="2638" max="2651" width="11.7109375" style="242" customWidth="1"/>
    <col min="2652" max="2652" width="13.42578125" style="242" customWidth="1"/>
    <col min="2653" max="2667" width="11.7109375" style="242" customWidth="1"/>
    <col min="2668" max="2668" width="16.28515625" style="242" customWidth="1"/>
    <col min="2669" max="2677" width="11.7109375" style="242" customWidth="1"/>
    <col min="2678" max="2678" width="13.42578125" style="242" customWidth="1"/>
    <col min="2679" max="2679" width="11.7109375" style="242" customWidth="1"/>
    <col min="2680" max="2680" width="15.140625" style="242" customWidth="1"/>
    <col min="2681" max="2681" width="13.42578125" style="242" customWidth="1"/>
    <col min="2682" max="2690" width="11.7109375" style="242" customWidth="1"/>
    <col min="2691" max="2691" width="13.7109375" style="242" customWidth="1"/>
    <col min="2692" max="2692" width="12" style="242" customWidth="1"/>
    <col min="2693" max="2816" width="9.140625" style="242"/>
    <col min="2817" max="2818" width="2.140625" style="242" customWidth="1"/>
    <col min="2819" max="2819" width="63" style="242" customWidth="1"/>
    <col min="2820" max="2820" width="7.140625" style="242" customWidth="1"/>
    <col min="2821" max="2822" width="19" style="242" customWidth="1"/>
    <col min="2823" max="2824" width="19.7109375" style="242" customWidth="1"/>
    <col min="2825" max="2841" width="0" style="242" hidden="1" customWidth="1"/>
    <col min="2842" max="2842" width="1.28515625" style="242" customWidth="1"/>
    <col min="2843" max="2843" width="13.42578125" style="242" customWidth="1"/>
    <col min="2844" max="2844" width="13.28515625" style="242" customWidth="1"/>
    <col min="2845" max="2845" width="15.85546875" style="242" customWidth="1"/>
    <col min="2846" max="2851" width="11.7109375" style="242" customWidth="1"/>
    <col min="2852" max="2852" width="24.7109375" style="242" customWidth="1"/>
    <col min="2853" max="2855" width="11.7109375" style="242" customWidth="1"/>
    <col min="2856" max="2856" width="20" style="242" customWidth="1"/>
    <col min="2857" max="2857" width="25.85546875" style="242" customWidth="1"/>
    <col min="2858" max="2858" width="23.85546875" style="242" customWidth="1"/>
    <col min="2859" max="2859" width="14.140625" style="242" customWidth="1"/>
    <col min="2860" max="2885" width="11.7109375" style="242" customWidth="1"/>
    <col min="2886" max="2886" width="12.42578125" style="242" customWidth="1"/>
    <col min="2887" max="2890" width="11.7109375" style="242" customWidth="1"/>
    <col min="2891" max="2891" width="20.7109375" style="242" customWidth="1"/>
    <col min="2892" max="2892" width="11.7109375" style="242" customWidth="1"/>
    <col min="2893" max="2893" width="17.42578125" style="242" customWidth="1"/>
    <col min="2894" max="2907" width="11.7109375" style="242" customWidth="1"/>
    <col min="2908" max="2908" width="13.42578125" style="242" customWidth="1"/>
    <col min="2909" max="2923" width="11.7109375" style="242" customWidth="1"/>
    <col min="2924" max="2924" width="16.28515625" style="242" customWidth="1"/>
    <col min="2925" max="2933" width="11.7109375" style="242" customWidth="1"/>
    <col min="2934" max="2934" width="13.42578125" style="242" customWidth="1"/>
    <col min="2935" max="2935" width="11.7109375" style="242" customWidth="1"/>
    <col min="2936" max="2936" width="15.140625" style="242" customWidth="1"/>
    <col min="2937" max="2937" width="13.42578125" style="242" customWidth="1"/>
    <col min="2938" max="2946" width="11.7109375" style="242" customWidth="1"/>
    <col min="2947" max="2947" width="13.7109375" style="242" customWidth="1"/>
    <col min="2948" max="2948" width="12" style="242" customWidth="1"/>
    <col min="2949" max="3072" width="9.140625" style="242"/>
    <col min="3073" max="3074" width="2.140625" style="242" customWidth="1"/>
    <col min="3075" max="3075" width="63" style="242" customWidth="1"/>
    <col min="3076" max="3076" width="7.140625" style="242" customWidth="1"/>
    <col min="3077" max="3078" width="19" style="242" customWidth="1"/>
    <col min="3079" max="3080" width="19.7109375" style="242" customWidth="1"/>
    <col min="3081" max="3097" width="0" style="242" hidden="1" customWidth="1"/>
    <col min="3098" max="3098" width="1.28515625" style="242" customWidth="1"/>
    <col min="3099" max="3099" width="13.42578125" style="242" customWidth="1"/>
    <col min="3100" max="3100" width="13.28515625" style="242" customWidth="1"/>
    <col min="3101" max="3101" width="15.85546875" style="242" customWidth="1"/>
    <col min="3102" max="3107" width="11.7109375" style="242" customWidth="1"/>
    <col min="3108" max="3108" width="24.7109375" style="242" customWidth="1"/>
    <col min="3109" max="3111" width="11.7109375" style="242" customWidth="1"/>
    <col min="3112" max="3112" width="20" style="242" customWidth="1"/>
    <col min="3113" max="3113" width="25.85546875" style="242" customWidth="1"/>
    <col min="3114" max="3114" width="23.85546875" style="242" customWidth="1"/>
    <col min="3115" max="3115" width="14.140625" style="242" customWidth="1"/>
    <col min="3116" max="3141" width="11.7109375" style="242" customWidth="1"/>
    <col min="3142" max="3142" width="12.42578125" style="242" customWidth="1"/>
    <col min="3143" max="3146" width="11.7109375" style="242" customWidth="1"/>
    <col min="3147" max="3147" width="20.7109375" style="242" customWidth="1"/>
    <col min="3148" max="3148" width="11.7109375" style="242" customWidth="1"/>
    <col min="3149" max="3149" width="17.42578125" style="242" customWidth="1"/>
    <col min="3150" max="3163" width="11.7109375" style="242" customWidth="1"/>
    <col min="3164" max="3164" width="13.42578125" style="242" customWidth="1"/>
    <col min="3165" max="3179" width="11.7109375" style="242" customWidth="1"/>
    <col min="3180" max="3180" width="16.28515625" style="242" customWidth="1"/>
    <col min="3181" max="3189" width="11.7109375" style="242" customWidth="1"/>
    <col min="3190" max="3190" width="13.42578125" style="242" customWidth="1"/>
    <col min="3191" max="3191" width="11.7109375" style="242" customWidth="1"/>
    <col min="3192" max="3192" width="15.140625" style="242" customWidth="1"/>
    <col min="3193" max="3193" width="13.42578125" style="242" customWidth="1"/>
    <col min="3194" max="3202" width="11.7109375" style="242" customWidth="1"/>
    <col min="3203" max="3203" width="13.7109375" style="242" customWidth="1"/>
    <col min="3204" max="3204" width="12" style="242" customWidth="1"/>
    <col min="3205" max="3328" width="9.140625" style="242"/>
    <col min="3329" max="3330" width="2.140625" style="242" customWidth="1"/>
    <col min="3331" max="3331" width="63" style="242" customWidth="1"/>
    <col min="3332" max="3332" width="7.140625" style="242" customWidth="1"/>
    <col min="3333" max="3334" width="19" style="242" customWidth="1"/>
    <col min="3335" max="3336" width="19.7109375" style="242" customWidth="1"/>
    <col min="3337" max="3353" width="0" style="242" hidden="1" customWidth="1"/>
    <col min="3354" max="3354" width="1.28515625" style="242" customWidth="1"/>
    <col min="3355" max="3355" width="13.42578125" style="242" customWidth="1"/>
    <col min="3356" max="3356" width="13.28515625" style="242" customWidth="1"/>
    <col min="3357" max="3357" width="15.85546875" style="242" customWidth="1"/>
    <col min="3358" max="3363" width="11.7109375" style="242" customWidth="1"/>
    <col min="3364" max="3364" width="24.7109375" style="242" customWidth="1"/>
    <col min="3365" max="3367" width="11.7109375" style="242" customWidth="1"/>
    <col min="3368" max="3368" width="20" style="242" customWidth="1"/>
    <col min="3369" max="3369" width="25.85546875" style="242" customWidth="1"/>
    <col min="3370" max="3370" width="23.85546875" style="242" customWidth="1"/>
    <col min="3371" max="3371" width="14.140625" style="242" customWidth="1"/>
    <col min="3372" max="3397" width="11.7109375" style="242" customWidth="1"/>
    <col min="3398" max="3398" width="12.42578125" style="242" customWidth="1"/>
    <col min="3399" max="3402" width="11.7109375" style="242" customWidth="1"/>
    <col min="3403" max="3403" width="20.7109375" style="242" customWidth="1"/>
    <col min="3404" max="3404" width="11.7109375" style="242" customWidth="1"/>
    <col min="3405" max="3405" width="17.42578125" style="242" customWidth="1"/>
    <col min="3406" max="3419" width="11.7109375" style="242" customWidth="1"/>
    <col min="3420" max="3420" width="13.42578125" style="242" customWidth="1"/>
    <col min="3421" max="3435" width="11.7109375" style="242" customWidth="1"/>
    <col min="3436" max="3436" width="16.28515625" style="242" customWidth="1"/>
    <col min="3437" max="3445" width="11.7109375" style="242" customWidth="1"/>
    <col min="3446" max="3446" width="13.42578125" style="242" customWidth="1"/>
    <col min="3447" max="3447" width="11.7109375" style="242" customWidth="1"/>
    <col min="3448" max="3448" width="15.140625" style="242" customWidth="1"/>
    <col min="3449" max="3449" width="13.42578125" style="242" customWidth="1"/>
    <col min="3450" max="3458" width="11.7109375" style="242" customWidth="1"/>
    <col min="3459" max="3459" width="13.7109375" style="242" customWidth="1"/>
    <col min="3460" max="3460" width="12" style="242" customWidth="1"/>
    <col min="3461" max="3584" width="9.140625" style="242"/>
    <col min="3585" max="3586" width="2.140625" style="242" customWidth="1"/>
    <col min="3587" max="3587" width="63" style="242" customWidth="1"/>
    <col min="3588" max="3588" width="7.140625" style="242" customWidth="1"/>
    <col min="3589" max="3590" width="19" style="242" customWidth="1"/>
    <col min="3591" max="3592" width="19.7109375" style="242" customWidth="1"/>
    <col min="3593" max="3609" width="0" style="242" hidden="1" customWidth="1"/>
    <col min="3610" max="3610" width="1.28515625" style="242" customWidth="1"/>
    <col min="3611" max="3611" width="13.42578125" style="242" customWidth="1"/>
    <col min="3612" max="3612" width="13.28515625" style="242" customWidth="1"/>
    <col min="3613" max="3613" width="15.85546875" style="242" customWidth="1"/>
    <col min="3614" max="3619" width="11.7109375" style="242" customWidth="1"/>
    <col min="3620" max="3620" width="24.7109375" style="242" customWidth="1"/>
    <col min="3621" max="3623" width="11.7109375" style="242" customWidth="1"/>
    <col min="3624" max="3624" width="20" style="242" customWidth="1"/>
    <col min="3625" max="3625" width="25.85546875" style="242" customWidth="1"/>
    <col min="3626" max="3626" width="23.85546875" style="242" customWidth="1"/>
    <col min="3627" max="3627" width="14.140625" style="242" customWidth="1"/>
    <col min="3628" max="3653" width="11.7109375" style="242" customWidth="1"/>
    <col min="3654" max="3654" width="12.42578125" style="242" customWidth="1"/>
    <col min="3655" max="3658" width="11.7109375" style="242" customWidth="1"/>
    <col min="3659" max="3659" width="20.7109375" style="242" customWidth="1"/>
    <col min="3660" max="3660" width="11.7109375" style="242" customWidth="1"/>
    <col min="3661" max="3661" width="17.42578125" style="242" customWidth="1"/>
    <col min="3662" max="3675" width="11.7109375" style="242" customWidth="1"/>
    <col min="3676" max="3676" width="13.42578125" style="242" customWidth="1"/>
    <col min="3677" max="3691" width="11.7109375" style="242" customWidth="1"/>
    <col min="3692" max="3692" width="16.28515625" style="242" customWidth="1"/>
    <col min="3693" max="3701" width="11.7109375" style="242" customWidth="1"/>
    <col min="3702" max="3702" width="13.42578125" style="242" customWidth="1"/>
    <col min="3703" max="3703" width="11.7109375" style="242" customWidth="1"/>
    <col min="3704" max="3704" width="15.140625" style="242" customWidth="1"/>
    <col min="3705" max="3705" width="13.42578125" style="242" customWidth="1"/>
    <col min="3706" max="3714" width="11.7109375" style="242" customWidth="1"/>
    <col min="3715" max="3715" width="13.7109375" style="242" customWidth="1"/>
    <col min="3716" max="3716" width="12" style="242" customWidth="1"/>
    <col min="3717" max="3840" width="9.140625" style="242"/>
    <col min="3841" max="3842" width="2.140625" style="242" customWidth="1"/>
    <col min="3843" max="3843" width="63" style="242" customWidth="1"/>
    <col min="3844" max="3844" width="7.140625" style="242" customWidth="1"/>
    <col min="3845" max="3846" width="19" style="242" customWidth="1"/>
    <col min="3847" max="3848" width="19.7109375" style="242" customWidth="1"/>
    <col min="3849" max="3865" width="0" style="242" hidden="1" customWidth="1"/>
    <col min="3866" max="3866" width="1.28515625" style="242" customWidth="1"/>
    <col min="3867" max="3867" width="13.42578125" style="242" customWidth="1"/>
    <col min="3868" max="3868" width="13.28515625" style="242" customWidth="1"/>
    <col min="3869" max="3869" width="15.85546875" style="242" customWidth="1"/>
    <col min="3870" max="3875" width="11.7109375" style="242" customWidth="1"/>
    <col min="3876" max="3876" width="24.7109375" style="242" customWidth="1"/>
    <col min="3877" max="3879" width="11.7109375" style="242" customWidth="1"/>
    <col min="3880" max="3880" width="20" style="242" customWidth="1"/>
    <col min="3881" max="3881" width="25.85546875" style="242" customWidth="1"/>
    <col min="3882" max="3882" width="23.85546875" style="242" customWidth="1"/>
    <col min="3883" max="3883" width="14.140625" style="242" customWidth="1"/>
    <col min="3884" max="3909" width="11.7109375" style="242" customWidth="1"/>
    <col min="3910" max="3910" width="12.42578125" style="242" customWidth="1"/>
    <col min="3911" max="3914" width="11.7109375" style="242" customWidth="1"/>
    <col min="3915" max="3915" width="20.7109375" style="242" customWidth="1"/>
    <col min="3916" max="3916" width="11.7109375" style="242" customWidth="1"/>
    <col min="3917" max="3917" width="17.42578125" style="242" customWidth="1"/>
    <col min="3918" max="3931" width="11.7109375" style="242" customWidth="1"/>
    <col min="3932" max="3932" width="13.42578125" style="242" customWidth="1"/>
    <col min="3933" max="3947" width="11.7109375" style="242" customWidth="1"/>
    <col min="3948" max="3948" width="16.28515625" style="242" customWidth="1"/>
    <col min="3949" max="3957" width="11.7109375" style="242" customWidth="1"/>
    <col min="3958" max="3958" width="13.42578125" style="242" customWidth="1"/>
    <col min="3959" max="3959" width="11.7109375" style="242" customWidth="1"/>
    <col min="3960" max="3960" width="15.140625" style="242" customWidth="1"/>
    <col min="3961" max="3961" width="13.42578125" style="242" customWidth="1"/>
    <col min="3962" max="3970" width="11.7109375" style="242" customWidth="1"/>
    <col min="3971" max="3971" width="13.7109375" style="242" customWidth="1"/>
    <col min="3972" max="3972" width="12" style="242" customWidth="1"/>
    <col min="3973" max="4096" width="9.140625" style="242"/>
    <col min="4097" max="4098" width="2.140625" style="242" customWidth="1"/>
    <col min="4099" max="4099" width="63" style="242" customWidth="1"/>
    <col min="4100" max="4100" width="7.140625" style="242" customWidth="1"/>
    <col min="4101" max="4102" width="19" style="242" customWidth="1"/>
    <col min="4103" max="4104" width="19.7109375" style="242" customWidth="1"/>
    <col min="4105" max="4121" width="0" style="242" hidden="1" customWidth="1"/>
    <col min="4122" max="4122" width="1.28515625" style="242" customWidth="1"/>
    <col min="4123" max="4123" width="13.42578125" style="242" customWidth="1"/>
    <col min="4124" max="4124" width="13.28515625" style="242" customWidth="1"/>
    <col min="4125" max="4125" width="15.85546875" style="242" customWidth="1"/>
    <col min="4126" max="4131" width="11.7109375" style="242" customWidth="1"/>
    <col min="4132" max="4132" width="24.7109375" style="242" customWidth="1"/>
    <col min="4133" max="4135" width="11.7109375" style="242" customWidth="1"/>
    <col min="4136" max="4136" width="20" style="242" customWidth="1"/>
    <col min="4137" max="4137" width="25.85546875" style="242" customWidth="1"/>
    <col min="4138" max="4138" width="23.85546875" style="242" customWidth="1"/>
    <col min="4139" max="4139" width="14.140625" style="242" customWidth="1"/>
    <col min="4140" max="4165" width="11.7109375" style="242" customWidth="1"/>
    <col min="4166" max="4166" width="12.42578125" style="242" customWidth="1"/>
    <col min="4167" max="4170" width="11.7109375" style="242" customWidth="1"/>
    <col min="4171" max="4171" width="20.7109375" style="242" customWidth="1"/>
    <col min="4172" max="4172" width="11.7109375" style="242" customWidth="1"/>
    <col min="4173" max="4173" width="17.42578125" style="242" customWidth="1"/>
    <col min="4174" max="4187" width="11.7109375" style="242" customWidth="1"/>
    <col min="4188" max="4188" width="13.42578125" style="242" customWidth="1"/>
    <col min="4189" max="4203" width="11.7109375" style="242" customWidth="1"/>
    <col min="4204" max="4204" width="16.28515625" style="242" customWidth="1"/>
    <col min="4205" max="4213" width="11.7109375" style="242" customWidth="1"/>
    <col min="4214" max="4214" width="13.42578125" style="242" customWidth="1"/>
    <col min="4215" max="4215" width="11.7109375" style="242" customWidth="1"/>
    <col min="4216" max="4216" width="15.140625" style="242" customWidth="1"/>
    <col min="4217" max="4217" width="13.42578125" style="242" customWidth="1"/>
    <col min="4218" max="4226" width="11.7109375" style="242" customWidth="1"/>
    <col min="4227" max="4227" width="13.7109375" style="242" customWidth="1"/>
    <col min="4228" max="4228" width="12" style="242" customWidth="1"/>
    <col min="4229" max="4352" width="9.140625" style="242"/>
    <col min="4353" max="4354" width="2.140625" style="242" customWidth="1"/>
    <col min="4355" max="4355" width="63" style="242" customWidth="1"/>
    <col min="4356" max="4356" width="7.140625" style="242" customWidth="1"/>
    <col min="4357" max="4358" width="19" style="242" customWidth="1"/>
    <col min="4359" max="4360" width="19.7109375" style="242" customWidth="1"/>
    <col min="4361" max="4377" width="0" style="242" hidden="1" customWidth="1"/>
    <col min="4378" max="4378" width="1.28515625" style="242" customWidth="1"/>
    <col min="4379" max="4379" width="13.42578125" style="242" customWidth="1"/>
    <col min="4380" max="4380" width="13.28515625" style="242" customWidth="1"/>
    <col min="4381" max="4381" width="15.85546875" style="242" customWidth="1"/>
    <col min="4382" max="4387" width="11.7109375" style="242" customWidth="1"/>
    <col min="4388" max="4388" width="24.7109375" style="242" customWidth="1"/>
    <col min="4389" max="4391" width="11.7109375" style="242" customWidth="1"/>
    <col min="4392" max="4392" width="20" style="242" customWidth="1"/>
    <col min="4393" max="4393" width="25.85546875" style="242" customWidth="1"/>
    <col min="4394" max="4394" width="23.85546875" style="242" customWidth="1"/>
    <col min="4395" max="4395" width="14.140625" style="242" customWidth="1"/>
    <col min="4396" max="4421" width="11.7109375" style="242" customWidth="1"/>
    <col min="4422" max="4422" width="12.42578125" style="242" customWidth="1"/>
    <col min="4423" max="4426" width="11.7109375" style="242" customWidth="1"/>
    <col min="4427" max="4427" width="20.7109375" style="242" customWidth="1"/>
    <col min="4428" max="4428" width="11.7109375" style="242" customWidth="1"/>
    <col min="4429" max="4429" width="17.42578125" style="242" customWidth="1"/>
    <col min="4430" max="4443" width="11.7109375" style="242" customWidth="1"/>
    <col min="4444" max="4444" width="13.42578125" style="242" customWidth="1"/>
    <col min="4445" max="4459" width="11.7109375" style="242" customWidth="1"/>
    <col min="4460" max="4460" width="16.28515625" style="242" customWidth="1"/>
    <col min="4461" max="4469" width="11.7109375" style="242" customWidth="1"/>
    <col min="4470" max="4470" width="13.42578125" style="242" customWidth="1"/>
    <col min="4471" max="4471" width="11.7109375" style="242" customWidth="1"/>
    <col min="4472" max="4472" width="15.140625" style="242" customWidth="1"/>
    <col min="4473" max="4473" width="13.42578125" style="242" customWidth="1"/>
    <col min="4474" max="4482" width="11.7109375" style="242" customWidth="1"/>
    <col min="4483" max="4483" width="13.7109375" style="242" customWidth="1"/>
    <col min="4484" max="4484" width="12" style="242" customWidth="1"/>
    <col min="4485" max="4608" width="9.140625" style="242"/>
    <col min="4609" max="4610" width="2.140625" style="242" customWidth="1"/>
    <col min="4611" max="4611" width="63" style="242" customWidth="1"/>
    <col min="4612" max="4612" width="7.140625" style="242" customWidth="1"/>
    <col min="4613" max="4614" width="19" style="242" customWidth="1"/>
    <col min="4615" max="4616" width="19.7109375" style="242" customWidth="1"/>
    <col min="4617" max="4633" width="0" style="242" hidden="1" customWidth="1"/>
    <col min="4634" max="4634" width="1.28515625" style="242" customWidth="1"/>
    <col min="4635" max="4635" width="13.42578125" style="242" customWidth="1"/>
    <col min="4636" max="4636" width="13.28515625" style="242" customWidth="1"/>
    <col min="4637" max="4637" width="15.85546875" style="242" customWidth="1"/>
    <col min="4638" max="4643" width="11.7109375" style="242" customWidth="1"/>
    <col min="4644" max="4644" width="24.7109375" style="242" customWidth="1"/>
    <col min="4645" max="4647" width="11.7109375" style="242" customWidth="1"/>
    <col min="4648" max="4648" width="20" style="242" customWidth="1"/>
    <col min="4649" max="4649" width="25.85546875" style="242" customWidth="1"/>
    <col min="4650" max="4650" width="23.85546875" style="242" customWidth="1"/>
    <col min="4651" max="4651" width="14.140625" style="242" customWidth="1"/>
    <col min="4652" max="4677" width="11.7109375" style="242" customWidth="1"/>
    <col min="4678" max="4678" width="12.42578125" style="242" customWidth="1"/>
    <col min="4679" max="4682" width="11.7109375" style="242" customWidth="1"/>
    <col min="4683" max="4683" width="20.7109375" style="242" customWidth="1"/>
    <col min="4684" max="4684" width="11.7109375" style="242" customWidth="1"/>
    <col min="4685" max="4685" width="17.42578125" style="242" customWidth="1"/>
    <col min="4686" max="4699" width="11.7109375" style="242" customWidth="1"/>
    <col min="4700" max="4700" width="13.42578125" style="242" customWidth="1"/>
    <col min="4701" max="4715" width="11.7109375" style="242" customWidth="1"/>
    <col min="4716" max="4716" width="16.28515625" style="242" customWidth="1"/>
    <col min="4717" max="4725" width="11.7109375" style="242" customWidth="1"/>
    <col min="4726" max="4726" width="13.42578125" style="242" customWidth="1"/>
    <col min="4727" max="4727" width="11.7109375" style="242" customWidth="1"/>
    <col min="4728" max="4728" width="15.140625" style="242" customWidth="1"/>
    <col min="4729" max="4729" width="13.42578125" style="242" customWidth="1"/>
    <col min="4730" max="4738" width="11.7109375" style="242" customWidth="1"/>
    <col min="4739" max="4739" width="13.7109375" style="242" customWidth="1"/>
    <col min="4740" max="4740" width="12" style="242" customWidth="1"/>
    <col min="4741" max="4864" width="9.140625" style="242"/>
    <col min="4865" max="4866" width="2.140625" style="242" customWidth="1"/>
    <col min="4867" max="4867" width="63" style="242" customWidth="1"/>
    <col min="4868" max="4868" width="7.140625" style="242" customWidth="1"/>
    <col min="4869" max="4870" width="19" style="242" customWidth="1"/>
    <col min="4871" max="4872" width="19.7109375" style="242" customWidth="1"/>
    <col min="4873" max="4889" width="0" style="242" hidden="1" customWidth="1"/>
    <col min="4890" max="4890" width="1.28515625" style="242" customWidth="1"/>
    <col min="4891" max="4891" width="13.42578125" style="242" customWidth="1"/>
    <col min="4892" max="4892" width="13.28515625" style="242" customWidth="1"/>
    <col min="4893" max="4893" width="15.85546875" style="242" customWidth="1"/>
    <col min="4894" max="4899" width="11.7109375" style="242" customWidth="1"/>
    <col min="4900" max="4900" width="24.7109375" style="242" customWidth="1"/>
    <col min="4901" max="4903" width="11.7109375" style="242" customWidth="1"/>
    <col min="4904" max="4904" width="20" style="242" customWidth="1"/>
    <col min="4905" max="4905" width="25.85546875" style="242" customWidth="1"/>
    <col min="4906" max="4906" width="23.85546875" style="242" customWidth="1"/>
    <col min="4907" max="4907" width="14.140625" style="242" customWidth="1"/>
    <col min="4908" max="4933" width="11.7109375" style="242" customWidth="1"/>
    <col min="4934" max="4934" width="12.42578125" style="242" customWidth="1"/>
    <col min="4935" max="4938" width="11.7109375" style="242" customWidth="1"/>
    <col min="4939" max="4939" width="20.7109375" style="242" customWidth="1"/>
    <col min="4940" max="4940" width="11.7109375" style="242" customWidth="1"/>
    <col min="4941" max="4941" width="17.42578125" style="242" customWidth="1"/>
    <col min="4942" max="4955" width="11.7109375" style="242" customWidth="1"/>
    <col min="4956" max="4956" width="13.42578125" style="242" customWidth="1"/>
    <col min="4957" max="4971" width="11.7109375" style="242" customWidth="1"/>
    <col min="4972" max="4972" width="16.28515625" style="242" customWidth="1"/>
    <col min="4973" max="4981" width="11.7109375" style="242" customWidth="1"/>
    <col min="4982" max="4982" width="13.42578125" style="242" customWidth="1"/>
    <col min="4983" max="4983" width="11.7109375" style="242" customWidth="1"/>
    <col min="4984" max="4984" width="15.140625" style="242" customWidth="1"/>
    <col min="4985" max="4985" width="13.42578125" style="242" customWidth="1"/>
    <col min="4986" max="4994" width="11.7109375" style="242" customWidth="1"/>
    <col min="4995" max="4995" width="13.7109375" style="242" customWidth="1"/>
    <col min="4996" max="4996" width="12" style="242" customWidth="1"/>
    <col min="4997" max="5120" width="9.140625" style="242"/>
    <col min="5121" max="5122" width="2.140625" style="242" customWidth="1"/>
    <col min="5123" max="5123" width="63" style="242" customWidth="1"/>
    <col min="5124" max="5124" width="7.140625" style="242" customWidth="1"/>
    <col min="5125" max="5126" width="19" style="242" customWidth="1"/>
    <col min="5127" max="5128" width="19.7109375" style="242" customWidth="1"/>
    <col min="5129" max="5145" width="0" style="242" hidden="1" customWidth="1"/>
    <col min="5146" max="5146" width="1.28515625" style="242" customWidth="1"/>
    <col min="5147" max="5147" width="13.42578125" style="242" customWidth="1"/>
    <col min="5148" max="5148" width="13.28515625" style="242" customWidth="1"/>
    <col min="5149" max="5149" width="15.85546875" style="242" customWidth="1"/>
    <col min="5150" max="5155" width="11.7109375" style="242" customWidth="1"/>
    <col min="5156" max="5156" width="24.7109375" style="242" customWidth="1"/>
    <col min="5157" max="5159" width="11.7109375" style="242" customWidth="1"/>
    <col min="5160" max="5160" width="20" style="242" customWidth="1"/>
    <col min="5161" max="5161" width="25.85546875" style="242" customWidth="1"/>
    <col min="5162" max="5162" width="23.85546875" style="242" customWidth="1"/>
    <col min="5163" max="5163" width="14.140625" style="242" customWidth="1"/>
    <col min="5164" max="5189" width="11.7109375" style="242" customWidth="1"/>
    <col min="5190" max="5190" width="12.42578125" style="242" customWidth="1"/>
    <col min="5191" max="5194" width="11.7109375" style="242" customWidth="1"/>
    <col min="5195" max="5195" width="20.7109375" style="242" customWidth="1"/>
    <col min="5196" max="5196" width="11.7109375" style="242" customWidth="1"/>
    <col min="5197" max="5197" width="17.42578125" style="242" customWidth="1"/>
    <col min="5198" max="5211" width="11.7109375" style="242" customWidth="1"/>
    <col min="5212" max="5212" width="13.42578125" style="242" customWidth="1"/>
    <col min="5213" max="5227" width="11.7109375" style="242" customWidth="1"/>
    <col min="5228" max="5228" width="16.28515625" style="242" customWidth="1"/>
    <col min="5229" max="5237" width="11.7109375" style="242" customWidth="1"/>
    <col min="5238" max="5238" width="13.42578125" style="242" customWidth="1"/>
    <col min="5239" max="5239" width="11.7109375" style="242" customWidth="1"/>
    <col min="5240" max="5240" width="15.140625" style="242" customWidth="1"/>
    <col min="5241" max="5241" width="13.42578125" style="242" customWidth="1"/>
    <col min="5242" max="5250" width="11.7109375" style="242" customWidth="1"/>
    <col min="5251" max="5251" width="13.7109375" style="242" customWidth="1"/>
    <col min="5252" max="5252" width="12" style="242" customWidth="1"/>
    <col min="5253" max="5376" width="9.140625" style="242"/>
    <col min="5377" max="5378" width="2.140625" style="242" customWidth="1"/>
    <col min="5379" max="5379" width="63" style="242" customWidth="1"/>
    <col min="5380" max="5380" width="7.140625" style="242" customWidth="1"/>
    <col min="5381" max="5382" width="19" style="242" customWidth="1"/>
    <col min="5383" max="5384" width="19.7109375" style="242" customWidth="1"/>
    <col min="5385" max="5401" width="0" style="242" hidden="1" customWidth="1"/>
    <col min="5402" max="5402" width="1.28515625" style="242" customWidth="1"/>
    <col min="5403" max="5403" width="13.42578125" style="242" customWidth="1"/>
    <col min="5404" max="5404" width="13.28515625" style="242" customWidth="1"/>
    <col min="5405" max="5405" width="15.85546875" style="242" customWidth="1"/>
    <col min="5406" max="5411" width="11.7109375" style="242" customWidth="1"/>
    <col min="5412" max="5412" width="24.7109375" style="242" customWidth="1"/>
    <col min="5413" max="5415" width="11.7109375" style="242" customWidth="1"/>
    <col min="5416" max="5416" width="20" style="242" customWidth="1"/>
    <col min="5417" max="5417" width="25.85546875" style="242" customWidth="1"/>
    <col min="5418" max="5418" width="23.85546875" style="242" customWidth="1"/>
    <col min="5419" max="5419" width="14.140625" style="242" customWidth="1"/>
    <col min="5420" max="5445" width="11.7109375" style="242" customWidth="1"/>
    <col min="5446" max="5446" width="12.42578125" style="242" customWidth="1"/>
    <col min="5447" max="5450" width="11.7109375" style="242" customWidth="1"/>
    <col min="5451" max="5451" width="20.7109375" style="242" customWidth="1"/>
    <col min="5452" max="5452" width="11.7109375" style="242" customWidth="1"/>
    <col min="5453" max="5453" width="17.42578125" style="242" customWidth="1"/>
    <col min="5454" max="5467" width="11.7109375" style="242" customWidth="1"/>
    <col min="5468" max="5468" width="13.42578125" style="242" customWidth="1"/>
    <col min="5469" max="5483" width="11.7109375" style="242" customWidth="1"/>
    <col min="5484" max="5484" width="16.28515625" style="242" customWidth="1"/>
    <col min="5485" max="5493" width="11.7109375" style="242" customWidth="1"/>
    <col min="5494" max="5494" width="13.42578125" style="242" customWidth="1"/>
    <col min="5495" max="5495" width="11.7109375" style="242" customWidth="1"/>
    <col min="5496" max="5496" width="15.140625" style="242" customWidth="1"/>
    <col min="5497" max="5497" width="13.42578125" style="242" customWidth="1"/>
    <col min="5498" max="5506" width="11.7109375" style="242" customWidth="1"/>
    <col min="5507" max="5507" width="13.7109375" style="242" customWidth="1"/>
    <col min="5508" max="5508" width="12" style="242" customWidth="1"/>
    <col min="5509" max="5632" width="9.140625" style="242"/>
    <col min="5633" max="5634" width="2.140625" style="242" customWidth="1"/>
    <col min="5635" max="5635" width="63" style="242" customWidth="1"/>
    <col min="5636" max="5636" width="7.140625" style="242" customWidth="1"/>
    <col min="5637" max="5638" width="19" style="242" customWidth="1"/>
    <col min="5639" max="5640" width="19.7109375" style="242" customWidth="1"/>
    <col min="5641" max="5657" width="0" style="242" hidden="1" customWidth="1"/>
    <col min="5658" max="5658" width="1.28515625" style="242" customWidth="1"/>
    <col min="5659" max="5659" width="13.42578125" style="242" customWidth="1"/>
    <col min="5660" max="5660" width="13.28515625" style="242" customWidth="1"/>
    <col min="5661" max="5661" width="15.85546875" style="242" customWidth="1"/>
    <col min="5662" max="5667" width="11.7109375" style="242" customWidth="1"/>
    <col min="5668" max="5668" width="24.7109375" style="242" customWidth="1"/>
    <col min="5669" max="5671" width="11.7109375" style="242" customWidth="1"/>
    <col min="5672" max="5672" width="20" style="242" customWidth="1"/>
    <col min="5673" max="5673" width="25.85546875" style="242" customWidth="1"/>
    <col min="5674" max="5674" width="23.85546875" style="242" customWidth="1"/>
    <col min="5675" max="5675" width="14.140625" style="242" customWidth="1"/>
    <col min="5676" max="5701" width="11.7109375" style="242" customWidth="1"/>
    <col min="5702" max="5702" width="12.42578125" style="242" customWidth="1"/>
    <col min="5703" max="5706" width="11.7109375" style="242" customWidth="1"/>
    <col min="5707" max="5707" width="20.7109375" style="242" customWidth="1"/>
    <col min="5708" max="5708" width="11.7109375" style="242" customWidth="1"/>
    <col min="5709" max="5709" width="17.42578125" style="242" customWidth="1"/>
    <col min="5710" max="5723" width="11.7109375" style="242" customWidth="1"/>
    <col min="5724" max="5724" width="13.42578125" style="242" customWidth="1"/>
    <col min="5725" max="5739" width="11.7109375" style="242" customWidth="1"/>
    <col min="5740" max="5740" width="16.28515625" style="242" customWidth="1"/>
    <col min="5741" max="5749" width="11.7109375" style="242" customWidth="1"/>
    <col min="5750" max="5750" width="13.42578125" style="242" customWidth="1"/>
    <col min="5751" max="5751" width="11.7109375" style="242" customWidth="1"/>
    <col min="5752" max="5752" width="15.140625" style="242" customWidth="1"/>
    <col min="5753" max="5753" width="13.42578125" style="242" customWidth="1"/>
    <col min="5754" max="5762" width="11.7109375" style="242" customWidth="1"/>
    <col min="5763" max="5763" width="13.7109375" style="242" customWidth="1"/>
    <col min="5764" max="5764" width="12" style="242" customWidth="1"/>
    <col min="5765" max="5888" width="9.140625" style="242"/>
    <col min="5889" max="5890" width="2.140625" style="242" customWidth="1"/>
    <col min="5891" max="5891" width="63" style="242" customWidth="1"/>
    <col min="5892" max="5892" width="7.140625" style="242" customWidth="1"/>
    <col min="5893" max="5894" width="19" style="242" customWidth="1"/>
    <col min="5895" max="5896" width="19.7109375" style="242" customWidth="1"/>
    <col min="5897" max="5913" width="0" style="242" hidden="1" customWidth="1"/>
    <col min="5914" max="5914" width="1.28515625" style="242" customWidth="1"/>
    <col min="5915" max="5915" width="13.42578125" style="242" customWidth="1"/>
    <col min="5916" max="5916" width="13.28515625" style="242" customWidth="1"/>
    <col min="5917" max="5917" width="15.85546875" style="242" customWidth="1"/>
    <col min="5918" max="5923" width="11.7109375" style="242" customWidth="1"/>
    <col min="5924" max="5924" width="24.7109375" style="242" customWidth="1"/>
    <col min="5925" max="5927" width="11.7109375" style="242" customWidth="1"/>
    <col min="5928" max="5928" width="20" style="242" customWidth="1"/>
    <col min="5929" max="5929" width="25.85546875" style="242" customWidth="1"/>
    <col min="5930" max="5930" width="23.85546875" style="242" customWidth="1"/>
    <col min="5931" max="5931" width="14.140625" style="242" customWidth="1"/>
    <col min="5932" max="5957" width="11.7109375" style="242" customWidth="1"/>
    <col min="5958" max="5958" width="12.42578125" style="242" customWidth="1"/>
    <col min="5959" max="5962" width="11.7109375" style="242" customWidth="1"/>
    <col min="5963" max="5963" width="20.7109375" style="242" customWidth="1"/>
    <col min="5964" max="5964" width="11.7109375" style="242" customWidth="1"/>
    <col min="5965" max="5965" width="17.42578125" style="242" customWidth="1"/>
    <col min="5966" max="5979" width="11.7109375" style="242" customWidth="1"/>
    <col min="5980" max="5980" width="13.42578125" style="242" customWidth="1"/>
    <col min="5981" max="5995" width="11.7109375" style="242" customWidth="1"/>
    <col min="5996" max="5996" width="16.28515625" style="242" customWidth="1"/>
    <col min="5997" max="6005" width="11.7109375" style="242" customWidth="1"/>
    <col min="6006" max="6006" width="13.42578125" style="242" customWidth="1"/>
    <col min="6007" max="6007" width="11.7109375" style="242" customWidth="1"/>
    <col min="6008" max="6008" width="15.140625" style="242" customWidth="1"/>
    <col min="6009" max="6009" width="13.42578125" style="242" customWidth="1"/>
    <col min="6010" max="6018" width="11.7109375" style="242" customWidth="1"/>
    <col min="6019" max="6019" width="13.7109375" style="242" customWidth="1"/>
    <col min="6020" max="6020" width="12" style="242" customWidth="1"/>
    <col min="6021" max="6144" width="9.140625" style="242"/>
    <col min="6145" max="6146" width="2.140625" style="242" customWidth="1"/>
    <col min="6147" max="6147" width="63" style="242" customWidth="1"/>
    <col min="6148" max="6148" width="7.140625" style="242" customWidth="1"/>
    <col min="6149" max="6150" width="19" style="242" customWidth="1"/>
    <col min="6151" max="6152" width="19.7109375" style="242" customWidth="1"/>
    <col min="6153" max="6169" width="0" style="242" hidden="1" customWidth="1"/>
    <col min="6170" max="6170" width="1.28515625" style="242" customWidth="1"/>
    <col min="6171" max="6171" width="13.42578125" style="242" customWidth="1"/>
    <col min="6172" max="6172" width="13.28515625" style="242" customWidth="1"/>
    <col min="6173" max="6173" width="15.85546875" style="242" customWidth="1"/>
    <col min="6174" max="6179" width="11.7109375" style="242" customWidth="1"/>
    <col min="6180" max="6180" width="24.7109375" style="242" customWidth="1"/>
    <col min="6181" max="6183" width="11.7109375" style="242" customWidth="1"/>
    <col min="6184" max="6184" width="20" style="242" customWidth="1"/>
    <col min="6185" max="6185" width="25.85546875" style="242" customWidth="1"/>
    <col min="6186" max="6186" width="23.85546875" style="242" customWidth="1"/>
    <col min="6187" max="6187" width="14.140625" style="242" customWidth="1"/>
    <col min="6188" max="6213" width="11.7109375" style="242" customWidth="1"/>
    <col min="6214" max="6214" width="12.42578125" style="242" customWidth="1"/>
    <col min="6215" max="6218" width="11.7109375" style="242" customWidth="1"/>
    <col min="6219" max="6219" width="20.7109375" style="242" customWidth="1"/>
    <col min="6220" max="6220" width="11.7109375" style="242" customWidth="1"/>
    <col min="6221" max="6221" width="17.42578125" style="242" customWidth="1"/>
    <col min="6222" max="6235" width="11.7109375" style="242" customWidth="1"/>
    <col min="6236" max="6236" width="13.42578125" style="242" customWidth="1"/>
    <col min="6237" max="6251" width="11.7109375" style="242" customWidth="1"/>
    <col min="6252" max="6252" width="16.28515625" style="242" customWidth="1"/>
    <col min="6253" max="6261" width="11.7109375" style="242" customWidth="1"/>
    <col min="6262" max="6262" width="13.42578125" style="242" customWidth="1"/>
    <col min="6263" max="6263" width="11.7109375" style="242" customWidth="1"/>
    <col min="6264" max="6264" width="15.140625" style="242" customWidth="1"/>
    <col min="6265" max="6265" width="13.42578125" style="242" customWidth="1"/>
    <col min="6266" max="6274" width="11.7109375" style="242" customWidth="1"/>
    <col min="6275" max="6275" width="13.7109375" style="242" customWidth="1"/>
    <col min="6276" max="6276" width="12" style="242" customWidth="1"/>
    <col min="6277" max="6400" width="9.140625" style="242"/>
    <col min="6401" max="6402" width="2.140625" style="242" customWidth="1"/>
    <col min="6403" max="6403" width="63" style="242" customWidth="1"/>
    <col min="6404" max="6404" width="7.140625" style="242" customWidth="1"/>
    <col min="6405" max="6406" width="19" style="242" customWidth="1"/>
    <col min="6407" max="6408" width="19.7109375" style="242" customWidth="1"/>
    <col min="6409" max="6425" width="0" style="242" hidden="1" customWidth="1"/>
    <col min="6426" max="6426" width="1.28515625" style="242" customWidth="1"/>
    <col min="6427" max="6427" width="13.42578125" style="242" customWidth="1"/>
    <col min="6428" max="6428" width="13.28515625" style="242" customWidth="1"/>
    <col min="6429" max="6429" width="15.85546875" style="242" customWidth="1"/>
    <col min="6430" max="6435" width="11.7109375" style="242" customWidth="1"/>
    <col min="6436" max="6436" width="24.7109375" style="242" customWidth="1"/>
    <col min="6437" max="6439" width="11.7109375" style="242" customWidth="1"/>
    <col min="6440" max="6440" width="20" style="242" customWidth="1"/>
    <col min="6441" max="6441" width="25.85546875" style="242" customWidth="1"/>
    <col min="6442" max="6442" width="23.85546875" style="242" customWidth="1"/>
    <col min="6443" max="6443" width="14.140625" style="242" customWidth="1"/>
    <col min="6444" max="6469" width="11.7109375" style="242" customWidth="1"/>
    <col min="6470" max="6470" width="12.42578125" style="242" customWidth="1"/>
    <col min="6471" max="6474" width="11.7109375" style="242" customWidth="1"/>
    <col min="6475" max="6475" width="20.7109375" style="242" customWidth="1"/>
    <col min="6476" max="6476" width="11.7109375" style="242" customWidth="1"/>
    <col min="6477" max="6477" width="17.42578125" style="242" customWidth="1"/>
    <col min="6478" max="6491" width="11.7109375" style="242" customWidth="1"/>
    <col min="6492" max="6492" width="13.42578125" style="242" customWidth="1"/>
    <col min="6493" max="6507" width="11.7109375" style="242" customWidth="1"/>
    <col min="6508" max="6508" width="16.28515625" style="242" customWidth="1"/>
    <col min="6509" max="6517" width="11.7109375" style="242" customWidth="1"/>
    <col min="6518" max="6518" width="13.42578125" style="242" customWidth="1"/>
    <col min="6519" max="6519" width="11.7109375" style="242" customWidth="1"/>
    <col min="6520" max="6520" width="15.140625" style="242" customWidth="1"/>
    <col min="6521" max="6521" width="13.42578125" style="242" customWidth="1"/>
    <col min="6522" max="6530" width="11.7109375" style="242" customWidth="1"/>
    <col min="6531" max="6531" width="13.7109375" style="242" customWidth="1"/>
    <col min="6532" max="6532" width="12" style="242" customWidth="1"/>
    <col min="6533" max="6656" width="9.140625" style="242"/>
    <col min="6657" max="6658" width="2.140625" style="242" customWidth="1"/>
    <col min="6659" max="6659" width="63" style="242" customWidth="1"/>
    <col min="6660" max="6660" width="7.140625" style="242" customWidth="1"/>
    <col min="6661" max="6662" width="19" style="242" customWidth="1"/>
    <col min="6663" max="6664" width="19.7109375" style="242" customWidth="1"/>
    <col min="6665" max="6681" width="0" style="242" hidden="1" customWidth="1"/>
    <col min="6682" max="6682" width="1.28515625" style="242" customWidth="1"/>
    <col min="6683" max="6683" width="13.42578125" style="242" customWidth="1"/>
    <col min="6684" max="6684" width="13.28515625" style="242" customWidth="1"/>
    <col min="6685" max="6685" width="15.85546875" style="242" customWidth="1"/>
    <col min="6686" max="6691" width="11.7109375" style="242" customWidth="1"/>
    <col min="6692" max="6692" width="24.7109375" style="242" customWidth="1"/>
    <col min="6693" max="6695" width="11.7109375" style="242" customWidth="1"/>
    <col min="6696" max="6696" width="20" style="242" customWidth="1"/>
    <col min="6697" max="6697" width="25.85546875" style="242" customWidth="1"/>
    <col min="6698" max="6698" width="23.85546875" style="242" customWidth="1"/>
    <col min="6699" max="6699" width="14.140625" style="242" customWidth="1"/>
    <col min="6700" max="6725" width="11.7109375" style="242" customWidth="1"/>
    <col min="6726" max="6726" width="12.42578125" style="242" customWidth="1"/>
    <col min="6727" max="6730" width="11.7109375" style="242" customWidth="1"/>
    <col min="6731" max="6731" width="20.7109375" style="242" customWidth="1"/>
    <col min="6732" max="6732" width="11.7109375" style="242" customWidth="1"/>
    <col min="6733" max="6733" width="17.42578125" style="242" customWidth="1"/>
    <col min="6734" max="6747" width="11.7109375" style="242" customWidth="1"/>
    <col min="6748" max="6748" width="13.42578125" style="242" customWidth="1"/>
    <col min="6749" max="6763" width="11.7109375" style="242" customWidth="1"/>
    <col min="6764" max="6764" width="16.28515625" style="242" customWidth="1"/>
    <col min="6765" max="6773" width="11.7109375" style="242" customWidth="1"/>
    <col min="6774" max="6774" width="13.42578125" style="242" customWidth="1"/>
    <col min="6775" max="6775" width="11.7109375" style="242" customWidth="1"/>
    <col min="6776" max="6776" width="15.140625" style="242" customWidth="1"/>
    <col min="6777" max="6777" width="13.42578125" style="242" customWidth="1"/>
    <col min="6778" max="6786" width="11.7109375" style="242" customWidth="1"/>
    <col min="6787" max="6787" width="13.7109375" style="242" customWidth="1"/>
    <col min="6788" max="6788" width="12" style="242" customWidth="1"/>
    <col min="6789" max="6912" width="9.140625" style="242"/>
    <col min="6913" max="6914" width="2.140625" style="242" customWidth="1"/>
    <col min="6915" max="6915" width="63" style="242" customWidth="1"/>
    <col min="6916" max="6916" width="7.140625" style="242" customWidth="1"/>
    <col min="6917" max="6918" width="19" style="242" customWidth="1"/>
    <col min="6919" max="6920" width="19.7109375" style="242" customWidth="1"/>
    <col min="6921" max="6937" width="0" style="242" hidden="1" customWidth="1"/>
    <col min="6938" max="6938" width="1.28515625" style="242" customWidth="1"/>
    <col min="6939" max="6939" width="13.42578125" style="242" customWidth="1"/>
    <col min="6940" max="6940" width="13.28515625" style="242" customWidth="1"/>
    <col min="6941" max="6941" width="15.85546875" style="242" customWidth="1"/>
    <col min="6942" max="6947" width="11.7109375" style="242" customWidth="1"/>
    <col min="6948" max="6948" width="24.7109375" style="242" customWidth="1"/>
    <col min="6949" max="6951" width="11.7109375" style="242" customWidth="1"/>
    <col min="6952" max="6952" width="20" style="242" customWidth="1"/>
    <col min="6953" max="6953" width="25.85546875" style="242" customWidth="1"/>
    <col min="6954" max="6954" width="23.85546875" style="242" customWidth="1"/>
    <col min="6955" max="6955" width="14.140625" style="242" customWidth="1"/>
    <col min="6956" max="6981" width="11.7109375" style="242" customWidth="1"/>
    <col min="6982" max="6982" width="12.42578125" style="242" customWidth="1"/>
    <col min="6983" max="6986" width="11.7109375" style="242" customWidth="1"/>
    <col min="6987" max="6987" width="20.7109375" style="242" customWidth="1"/>
    <col min="6988" max="6988" width="11.7109375" style="242" customWidth="1"/>
    <col min="6989" max="6989" width="17.42578125" style="242" customWidth="1"/>
    <col min="6990" max="7003" width="11.7109375" style="242" customWidth="1"/>
    <col min="7004" max="7004" width="13.42578125" style="242" customWidth="1"/>
    <col min="7005" max="7019" width="11.7109375" style="242" customWidth="1"/>
    <col min="7020" max="7020" width="16.28515625" style="242" customWidth="1"/>
    <col min="7021" max="7029" width="11.7109375" style="242" customWidth="1"/>
    <col min="7030" max="7030" width="13.42578125" style="242" customWidth="1"/>
    <col min="7031" max="7031" width="11.7109375" style="242" customWidth="1"/>
    <col min="7032" max="7032" width="15.140625" style="242" customWidth="1"/>
    <col min="7033" max="7033" width="13.42578125" style="242" customWidth="1"/>
    <col min="7034" max="7042" width="11.7109375" style="242" customWidth="1"/>
    <col min="7043" max="7043" width="13.7109375" style="242" customWidth="1"/>
    <col min="7044" max="7044" width="12" style="242" customWidth="1"/>
    <col min="7045" max="7168" width="9.140625" style="242"/>
    <col min="7169" max="7170" width="2.140625" style="242" customWidth="1"/>
    <col min="7171" max="7171" width="63" style="242" customWidth="1"/>
    <col min="7172" max="7172" width="7.140625" style="242" customWidth="1"/>
    <col min="7173" max="7174" width="19" style="242" customWidth="1"/>
    <col min="7175" max="7176" width="19.7109375" style="242" customWidth="1"/>
    <col min="7177" max="7193" width="0" style="242" hidden="1" customWidth="1"/>
    <col min="7194" max="7194" width="1.28515625" style="242" customWidth="1"/>
    <col min="7195" max="7195" width="13.42578125" style="242" customWidth="1"/>
    <col min="7196" max="7196" width="13.28515625" style="242" customWidth="1"/>
    <col min="7197" max="7197" width="15.85546875" style="242" customWidth="1"/>
    <col min="7198" max="7203" width="11.7109375" style="242" customWidth="1"/>
    <col min="7204" max="7204" width="24.7109375" style="242" customWidth="1"/>
    <col min="7205" max="7207" width="11.7109375" style="242" customWidth="1"/>
    <col min="7208" max="7208" width="20" style="242" customWidth="1"/>
    <col min="7209" max="7209" width="25.85546875" style="242" customWidth="1"/>
    <col min="7210" max="7210" width="23.85546875" style="242" customWidth="1"/>
    <col min="7211" max="7211" width="14.140625" style="242" customWidth="1"/>
    <col min="7212" max="7237" width="11.7109375" style="242" customWidth="1"/>
    <col min="7238" max="7238" width="12.42578125" style="242" customWidth="1"/>
    <col min="7239" max="7242" width="11.7109375" style="242" customWidth="1"/>
    <col min="7243" max="7243" width="20.7109375" style="242" customWidth="1"/>
    <col min="7244" max="7244" width="11.7109375" style="242" customWidth="1"/>
    <col min="7245" max="7245" width="17.42578125" style="242" customWidth="1"/>
    <col min="7246" max="7259" width="11.7109375" style="242" customWidth="1"/>
    <col min="7260" max="7260" width="13.42578125" style="242" customWidth="1"/>
    <col min="7261" max="7275" width="11.7109375" style="242" customWidth="1"/>
    <col min="7276" max="7276" width="16.28515625" style="242" customWidth="1"/>
    <col min="7277" max="7285" width="11.7109375" style="242" customWidth="1"/>
    <col min="7286" max="7286" width="13.42578125" style="242" customWidth="1"/>
    <col min="7287" max="7287" width="11.7109375" style="242" customWidth="1"/>
    <col min="7288" max="7288" width="15.140625" style="242" customWidth="1"/>
    <col min="7289" max="7289" width="13.42578125" style="242" customWidth="1"/>
    <col min="7290" max="7298" width="11.7109375" style="242" customWidth="1"/>
    <col min="7299" max="7299" width="13.7109375" style="242" customWidth="1"/>
    <col min="7300" max="7300" width="12" style="242" customWidth="1"/>
    <col min="7301" max="7424" width="9.140625" style="242"/>
    <col min="7425" max="7426" width="2.140625" style="242" customWidth="1"/>
    <col min="7427" max="7427" width="63" style="242" customWidth="1"/>
    <col min="7428" max="7428" width="7.140625" style="242" customWidth="1"/>
    <col min="7429" max="7430" width="19" style="242" customWidth="1"/>
    <col min="7431" max="7432" width="19.7109375" style="242" customWidth="1"/>
    <col min="7433" max="7449" width="0" style="242" hidden="1" customWidth="1"/>
    <col min="7450" max="7450" width="1.28515625" style="242" customWidth="1"/>
    <col min="7451" max="7451" width="13.42578125" style="242" customWidth="1"/>
    <col min="7452" max="7452" width="13.28515625" style="242" customWidth="1"/>
    <col min="7453" max="7453" width="15.85546875" style="242" customWidth="1"/>
    <col min="7454" max="7459" width="11.7109375" style="242" customWidth="1"/>
    <col min="7460" max="7460" width="24.7109375" style="242" customWidth="1"/>
    <col min="7461" max="7463" width="11.7109375" style="242" customWidth="1"/>
    <col min="7464" max="7464" width="20" style="242" customWidth="1"/>
    <col min="7465" max="7465" width="25.85546875" style="242" customWidth="1"/>
    <col min="7466" max="7466" width="23.85546875" style="242" customWidth="1"/>
    <col min="7467" max="7467" width="14.140625" style="242" customWidth="1"/>
    <col min="7468" max="7493" width="11.7109375" style="242" customWidth="1"/>
    <col min="7494" max="7494" width="12.42578125" style="242" customWidth="1"/>
    <col min="7495" max="7498" width="11.7109375" style="242" customWidth="1"/>
    <col min="7499" max="7499" width="20.7109375" style="242" customWidth="1"/>
    <col min="7500" max="7500" width="11.7109375" style="242" customWidth="1"/>
    <col min="7501" max="7501" width="17.42578125" style="242" customWidth="1"/>
    <col min="7502" max="7515" width="11.7109375" style="242" customWidth="1"/>
    <col min="7516" max="7516" width="13.42578125" style="242" customWidth="1"/>
    <col min="7517" max="7531" width="11.7109375" style="242" customWidth="1"/>
    <col min="7532" max="7532" width="16.28515625" style="242" customWidth="1"/>
    <col min="7533" max="7541" width="11.7109375" style="242" customWidth="1"/>
    <col min="7542" max="7542" width="13.42578125" style="242" customWidth="1"/>
    <col min="7543" max="7543" width="11.7109375" style="242" customWidth="1"/>
    <col min="7544" max="7544" width="15.140625" style="242" customWidth="1"/>
    <col min="7545" max="7545" width="13.42578125" style="242" customWidth="1"/>
    <col min="7546" max="7554" width="11.7109375" style="242" customWidth="1"/>
    <col min="7555" max="7555" width="13.7109375" style="242" customWidth="1"/>
    <col min="7556" max="7556" width="12" style="242" customWidth="1"/>
    <col min="7557" max="7680" width="9.140625" style="242"/>
    <col min="7681" max="7682" width="2.140625" style="242" customWidth="1"/>
    <col min="7683" max="7683" width="63" style="242" customWidth="1"/>
    <col min="7684" max="7684" width="7.140625" style="242" customWidth="1"/>
    <col min="7685" max="7686" width="19" style="242" customWidth="1"/>
    <col min="7687" max="7688" width="19.7109375" style="242" customWidth="1"/>
    <col min="7689" max="7705" width="0" style="242" hidden="1" customWidth="1"/>
    <col min="7706" max="7706" width="1.28515625" style="242" customWidth="1"/>
    <col min="7707" max="7707" width="13.42578125" style="242" customWidth="1"/>
    <col min="7708" max="7708" width="13.28515625" style="242" customWidth="1"/>
    <col min="7709" max="7709" width="15.85546875" style="242" customWidth="1"/>
    <col min="7710" max="7715" width="11.7109375" style="242" customWidth="1"/>
    <col min="7716" max="7716" width="24.7109375" style="242" customWidth="1"/>
    <col min="7717" max="7719" width="11.7109375" style="242" customWidth="1"/>
    <col min="7720" max="7720" width="20" style="242" customWidth="1"/>
    <col min="7721" max="7721" width="25.85546875" style="242" customWidth="1"/>
    <col min="7722" max="7722" width="23.85546875" style="242" customWidth="1"/>
    <col min="7723" max="7723" width="14.140625" style="242" customWidth="1"/>
    <col min="7724" max="7749" width="11.7109375" style="242" customWidth="1"/>
    <col min="7750" max="7750" width="12.42578125" style="242" customWidth="1"/>
    <col min="7751" max="7754" width="11.7109375" style="242" customWidth="1"/>
    <col min="7755" max="7755" width="20.7109375" style="242" customWidth="1"/>
    <col min="7756" max="7756" width="11.7109375" style="242" customWidth="1"/>
    <col min="7757" max="7757" width="17.42578125" style="242" customWidth="1"/>
    <col min="7758" max="7771" width="11.7109375" style="242" customWidth="1"/>
    <col min="7772" max="7772" width="13.42578125" style="242" customWidth="1"/>
    <col min="7773" max="7787" width="11.7109375" style="242" customWidth="1"/>
    <col min="7788" max="7788" width="16.28515625" style="242" customWidth="1"/>
    <col min="7789" max="7797" width="11.7109375" style="242" customWidth="1"/>
    <col min="7798" max="7798" width="13.42578125" style="242" customWidth="1"/>
    <col min="7799" max="7799" width="11.7109375" style="242" customWidth="1"/>
    <col min="7800" max="7800" width="15.140625" style="242" customWidth="1"/>
    <col min="7801" max="7801" width="13.42578125" style="242" customWidth="1"/>
    <col min="7802" max="7810" width="11.7109375" style="242" customWidth="1"/>
    <col min="7811" max="7811" width="13.7109375" style="242" customWidth="1"/>
    <col min="7812" max="7812" width="12" style="242" customWidth="1"/>
    <col min="7813" max="7936" width="9.140625" style="242"/>
    <col min="7937" max="7938" width="2.140625" style="242" customWidth="1"/>
    <col min="7939" max="7939" width="63" style="242" customWidth="1"/>
    <col min="7940" max="7940" width="7.140625" style="242" customWidth="1"/>
    <col min="7941" max="7942" width="19" style="242" customWidth="1"/>
    <col min="7943" max="7944" width="19.7109375" style="242" customWidth="1"/>
    <col min="7945" max="7961" width="0" style="242" hidden="1" customWidth="1"/>
    <col min="7962" max="7962" width="1.28515625" style="242" customWidth="1"/>
    <col min="7963" max="7963" width="13.42578125" style="242" customWidth="1"/>
    <col min="7964" max="7964" width="13.28515625" style="242" customWidth="1"/>
    <col min="7965" max="7965" width="15.85546875" style="242" customWidth="1"/>
    <col min="7966" max="7971" width="11.7109375" style="242" customWidth="1"/>
    <col min="7972" max="7972" width="24.7109375" style="242" customWidth="1"/>
    <col min="7973" max="7975" width="11.7109375" style="242" customWidth="1"/>
    <col min="7976" max="7976" width="20" style="242" customWidth="1"/>
    <col min="7977" max="7977" width="25.85546875" style="242" customWidth="1"/>
    <col min="7978" max="7978" width="23.85546875" style="242" customWidth="1"/>
    <col min="7979" max="7979" width="14.140625" style="242" customWidth="1"/>
    <col min="7980" max="8005" width="11.7109375" style="242" customWidth="1"/>
    <col min="8006" max="8006" width="12.42578125" style="242" customWidth="1"/>
    <col min="8007" max="8010" width="11.7109375" style="242" customWidth="1"/>
    <col min="8011" max="8011" width="20.7109375" style="242" customWidth="1"/>
    <col min="8012" max="8012" width="11.7109375" style="242" customWidth="1"/>
    <col min="8013" max="8013" width="17.42578125" style="242" customWidth="1"/>
    <col min="8014" max="8027" width="11.7109375" style="242" customWidth="1"/>
    <col min="8028" max="8028" width="13.42578125" style="242" customWidth="1"/>
    <col min="8029" max="8043" width="11.7109375" style="242" customWidth="1"/>
    <col min="8044" max="8044" width="16.28515625" style="242" customWidth="1"/>
    <col min="8045" max="8053" width="11.7109375" style="242" customWidth="1"/>
    <col min="8054" max="8054" width="13.42578125" style="242" customWidth="1"/>
    <col min="8055" max="8055" width="11.7109375" style="242" customWidth="1"/>
    <col min="8056" max="8056" width="15.140625" style="242" customWidth="1"/>
    <col min="8057" max="8057" width="13.42578125" style="242" customWidth="1"/>
    <col min="8058" max="8066" width="11.7109375" style="242" customWidth="1"/>
    <col min="8067" max="8067" width="13.7109375" style="242" customWidth="1"/>
    <col min="8068" max="8068" width="12" style="242" customWidth="1"/>
    <col min="8069" max="8192" width="9.140625" style="242"/>
    <col min="8193" max="8194" width="2.140625" style="242" customWidth="1"/>
    <col min="8195" max="8195" width="63" style="242" customWidth="1"/>
    <col min="8196" max="8196" width="7.140625" style="242" customWidth="1"/>
    <col min="8197" max="8198" width="19" style="242" customWidth="1"/>
    <col min="8199" max="8200" width="19.7109375" style="242" customWidth="1"/>
    <col min="8201" max="8217" width="0" style="242" hidden="1" customWidth="1"/>
    <col min="8218" max="8218" width="1.28515625" style="242" customWidth="1"/>
    <col min="8219" max="8219" width="13.42578125" style="242" customWidth="1"/>
    <col min="8220" max="8220" width="13.28515625" style="242" customWidth="1"/>
    <col min="8221" max="8221" width="15.85546875" style="242" customWidth="1"/>
    <col min="8222" max="8227" width="11.7109375" style="242" customWidth="1"/>
    <col min="8228" max="8228" width="24.7109375" style="242" customWidth="1"/>
    <col min="8229" max="8231" width="11.7109375" style="242" customWidth="1"/>
    <col min="8232" max="8232" width="20" style="242" customWidth="1"/>
    <col min="8233" max="8233" width="25.85546875" style="242" customWidth="1"/>
    <col min="8234" max="8234" width="23.85546875" style="242" customWidth="1"/>
    <col min="8235" max="8235" width="14.140625" style="242" customWidth="1"/>
    <col min="8236" max="8261" width="11.7109375" style="242" customWidth="1"/>
    <col min="8262" max="8262" width="12.42578125" style="242" customWidth="1"/>
    <col min="8263" max="8266" width="11.7109375" style="242" customWidth="1"/>
    <col min="8267" max="8267" width="20.7109375" style="242" customWidth="1"/>
    <col min="8268" max="8268" width="11.7109375" style="242" customWidth="1"/>
    <col min="8269" max="8269" width="17.42578125" style="242" customWidth="1"/>
    <col min="8270" max="8283" width="11.7109375" style="242" customWidth="1"/>
    <col min="8284" max="8284" width="13.42578125" style="242" customWidth="1"/>
    <col min="8285" max="8299" width="11.7109375" style="242" customWidth="1"/>
    <col min="8300" max="8300" width="16.28515625" style="242" customWidth="1"/>
    <col min="8301" max="8309" width="11.7109375" style="242" customWidth="1"/>
    <col min="8310" max="8310" width="13.42578125" style="242" customWidth="1"/>
    <col min="8311" max="8311" width="11.7109375" style="242" customWidth="1"/>
    <col min="8312" max="8312" width="15.140625" style="242" customWidth="1"/>
    <col min="8313" max="8313" width="13.42578125" style="242" customWidth="1"/>
    <col min="8314" max="8322" width="11.7109375" style="242" customWidth="1"/>
    <col min="8323" max="8323" width="13.7109375" style="242" customWidth="1"/>
    <col min="8324" max="8324" width="12" style="242" customWidth="1"/>
    <col min="8325" max="8448" width="9.140625" style="242"/>
    <col min="8449" max="8450" width="2.140625" style="242" customWidth="1"/>
    <col min="8451" max="8451" width="63" style="242" customWidth="1"/>
    <col min="8452" max="8452" width="7.140625" style="242" customWidth="1"/>
    <col min="8453" max="8454" width="19" style="242" customWidth="1"/>
    <col min="8455" max="8456" width="19.7109375" style="242" customWidth="1"/>
    <col min="8457" max="8473" width="0" style="242" hidden="1" customWidth="1"/>
    <col min="8474" max="8474" width="1.28515625" style="242" customWidth="1"/>
    <col min="8475" max="8475" width="13.42578125" style="242" customWidth="1"/>
    <col min="8476" max="8476" width="13.28515625" style="242" customWidth="1"/>
    <col min="8477" max="8477" width="15.85546875" style="242" customWidth="1"/>
    <col min="8478" max="8483" width="11.7109375" style="242" customWidth="1"/>
    <col min="8484" max="8484" width="24.7109375" style="242" customWidth="1"/>
    <col min="8485" max="8487" width="11.7109375" style="242" customWidth="1"/>
    <col min="8488" max="8488" width="20" style="242" customWidth="1"/>
    <col min="8489" max="8489" width="25.85546875" style="242" customWidth="1"/>
    <col min="8490" max="8490" width="23.85546875" style="242" customWidth="1"/>
    <col min="8491" max="8491" width="14.140625" style="242" customWidth="1"/>
    <col min="8492" max="8517" width="11.7109375" style="242" customWidth="1"/>
    <col min="8518" max="8518" width="12.42578125" style="242" customWidth="1"/>
    <col min="8519" max="8522" width="11.7109375" style="242" customWidth="1"/>
    <col min="8523" max="8523" width="20.7109375" style="242" customWidth="1"/>
    <col min="8524" max="8524" width="11.7109375" style="242" customWidth="1"/>
    <col min="8525" max="8525" width="17.42578125" style="242" customWidth="1"/>
    <col min="8526" max="8539" width="11.7109375" style="242" customWidth="1"/>
    <col min="8540" max="8540" width="13.42578125" style="242" customWidth="1"/>
    <col min="8541" max="8555" width="11.7109375" style="242" customWidth="1"/>
    <col min="8556" max="8556" width="16.28515625" style="242" customWidth="1"/>
    <col min="8557" max="8565" width="11.7109375" style="242" customWidth="1"/>
    <col min="8566" max="8566" width="13.42578125" style="242" customWidth="1"/>
    <col min="8567" max="8567" width="11.7109375" style="242" customWidth="1"/>
    <col min="8568" max="8568" width="15.140625" style="242" customWidth="1"/>
    <col min="8569" max="8569" width="13.42578125" style="242" customWidth="1"/>
    <col min="8570" max="8578" width="11.7109375" style="242" customWidth="1"/>
    <col min="8579" max="8579" width="13.7109375" style="242" customWidth="1"/>
    <col min="8580" max="8580" width="12" style="242" customWidth="1"/>
    <col min="8581" max="8704" width="9.140625" style="242"/>
    <col min="8705" max="8706" width="2.140625" style="242" customWidth="1"/>
    <col min="8707" max="8707" width="63" style="242" customWidth="1"/>
    <col min="8708" max="8708" width="7.140625" style="242" customWidth="1"/>
    <col min="8709" max="8710" width="19" style="242" customWidth="1"/>
    <col min="8711" max="8712" width="19.7109375" style="242" customWidth="1"/>
    <col min="8713" max="8729" width="0" style="242" hidden="1" customWidth="1"/>
    <col min="8730" max="8730" width="1.28515625" style="242" customWidth="1"/>
    <col min="8731" max="8731" width="13.42578125" style="242" customWidth="1"/>
    <col min="8732" max="8732" width="13.28515625" style="242" customWidth="1"/>
    <col min="8733" max="8733" width="15.85546875" style="242" customWidth="1"/>
    <col min="8734" max="8739" width="11.7109375" style="242" customWidth="1"/>
    <col min="8740" max="8740" width="24.7109375" style="242" customWidth="1"/>
    <col min="8741" max="8743" width="11.7109375" style="242" customWidth="1"/>
    <col min="8744" max="8744" width="20" style="242" customWidth="1"/>
    <col min="8745" max="8745" width="25.85546875" style="242" customWidth="1"/>
    <col min="8746" max="8746" width="23.85546875" style="242" customWidth="1"/>
    <col min="8747" max="8747" width="14.140625" style="242" customWidth="1"/>
    <col min="8748" max="8773" width="11.7109375" style="242" customWidth="1"/>
    <col min="8774" max="8774" width="12.42578125" style="242" customWidth="1"/>
    <col min="8775" max="8778" width="11.7109375" style="242" customWidth="1"/>
    <col min="8779" max="8779" width="20.7109375" style="242" customWidth="1"/>
    <col min="8780" max="8780" width="11.7109375" style="242" customWidth="1"/>
    <col min="8781" max="8781" width="17.42578125" style="242" customWidth="1"/>
    <col min="8782" max="8795" width="11.7109375" style="242" customWidth="1"/>
    <col min="8796" max="8796" width="13.42578125" style="242" customWidth="1"/>
    <col min="8797" max="8811" width="11.7109375" style="242" customWidth="1"/>
    <col min="8812" max="8812" width="16.28515625" style="242" customWidth="1"/>
    <col min="8813" max="8821" width="11.7109375" style="242" customWidth="1"/>
    <col min="8822" max="8822" width="13.42578125" style="242" customWidth="1"/>
    <col min="8823" max="8823" width="11.7109375" style="242" customWidth="1"/>
    <col min="8824" max="8824" width="15.140625" style="242" customWidth="1"/>
    <col min="8825" max="8825" width="13.42578125" style="242" customWidth="1"/>
    <col min="8826" max="8834" width="11.7109375" style="242" customWidth="1"/>
    <col min="8835" max="8835" width="13.7109375" style="242" customWidth="1"/>
    <col min="8836" max="8836" width="12" style="242" customWidth="1"/>
    <col min="8837" max="8960" width="9.140625" style="242"/>
    <col min="8961" max="8962" width="2.140625" style="242" customWidth="1"/>
    <col min="8963" max="8963" width="63" style="242" customWidth="1"/>
    <col min="8964" max="8964" width="7.140625" style="242" customWidth="1"/>
    <col min="8965" max="8966" width="19" style="242" customWidth="1"/>
    <col min="8967" max="8968" width="19.7109375" style="242" customWidth="1"/>
    <col min="8969" max="8985" width="0" style="242" hidden="1" customWidth="1"/>
    <col min="8986" max="8986" width="1.28515625" style="242" customWidth="1"/>
    <col min="8987" max="8987" width="13.42578125" style="242" customWidth="1"/>
    <col min="8988" max="8988" width="13.28515625" style="242" customWidth="1"/>
    <col min="8989" max="8989" width="15.85546875" style="242" customWidth="1"/>
    <col min="8990" max="8995" width="11.7109375" style="242" customWidth="1"/>
    <col min="8996" max="8996" width="24.7109375" style="242" customWidth="1"/>
    <col min="8997" max="8999" width="11.7109375" style="242" customWidth="1"/>
    <col min="9000" max="9000" width="20" style="242" customWidth="1"/>
    <col min="9001" max="9001" width="25.85546875" style="242" customWidth="1"/>
    <col min="9002" max="9002" width="23.85546875" style="242" customWidth="1"/>
    <col min="9003" max="9003" width="14.140625" style="242" customWidth="1"/>
    <col min="9004" max="9029" width="11.7109375" style="242" customWidth="1"/>
    <col min="9030" max="9030" width="12.42578125" style="242" customWidth="1"/>
    <col min="9031" max="9034" width="11.7109375" style="242" customWidth="1"/>
    <col min="9035" max="9035" width="20.7109375" style="242" customWidth="1"/>
    <col min="9036" max="9036" width="11.7109375" style="242" customWidth="1"/>
    <col min="9037" max="9037" width="17.42578125" style="242" customWidth="1"/>
    <col min="9038" max="9051" width="11.7109375" style="242" customWidth="1"/>
    <col min="9052" max="9052" width="13.42578125" style="242" customWidth="1"/>
    <col min="9053" max="9067" width="11.7109375" style="242" customWidth="1"/>
    <col min="9068" max="9068" width="16.28515625" style="242" customWidth="1"/>
    <col min="9069" max="9077" width="11.7109375" style="242" customWidth="1"/>
    <col min="9078" max="9078" width="13.42578125" style="242" customWidth="1"/>
    <col min="9079" max="9079" width="11.7109375" style="242" customWidth="1"/>
    <col min="9080" max="9080" width="15.140625" style="242" customWidth="1"/>
    <col min="9081" max="9081" width="13.42578125" style="242" customWidth="1"/>
    <col min="9082" max="9090" width="11.7109375" style="242" customWidth="1"/>
    <col min="9091" max="9091" width="13.7109375" style="242" customWidth="1"/>
    <col min="9092" max="9092" width="12" style="242" customWidth="1"/>
    <col min="9093" max="9216" width="9.140625" style="242"/>
    <col min="9217" max="9218" width="2.140625" style="242" customWidth="1"/>
    <col min="9219" max="9219" width="63" style="242" customWidth="1"/>
    <col min="9220" max="9220" width="7.140625" style="242" customWidth="1"/>
    <col min="9221" max="9222" width="19" style="242" customWidth="1"/>
    <col min="9223" max="9224" width="19.7109375" style="242" customWidth="1"/>
    <col min="9225" max="9241" width="0" style="242" hidden="1" customWidth="1"/>
    <col min="9242" max="9242" width="1.28515625" style="242" customWidth="1"/>
    <col min="9243" max="9243" width="13.42578125" style="242" customWidth="1"/>
    <col min="9244" max="9244" width="13.28515625" style="242" customWidth="1"/>
    <col min="9245" max="9245" width="15.85546875" style="242" customWidth="1"/>
    <col min="9246" max="9251" width="11.7109375" style="242" customWidth="1"/>
    <col min="9252" max="9252" width="24.7109375" style="242" customWidth="1"/>
    <col min="9253" max="9255" width="11.7109375" style="242" customWidth="1"/>
    <col min="9256" max="9256" width="20" style="242" customWidth="1"/>
    <col min="9257" max="9257" width="25.85546875" style="242" customWidth="1"/>
    <col min="9258" max="9258" width="23.85546875" style="242" customWidth="1"/>
    <col min="9259" max="9259" width="14.140625" style="242" customWidth="1"/>
    <col min="9260" max="9285" width="11.7109375" style="242" customWidth="1"/>
    <col min="9286" max="9286" width="12.42578125" style="242" customWidth="1"/>
    <col min="9287" max="9290" width="11.7109375" style="242" customWidth="1"/>
    <col min="9291" max="9291" width="20.7109375" style="242" customWidth="1"/>
    <col min="9292" max="9292" width="11.7109375" style="242" customWidth="1"/>
    <col min="9293" max="9293" width="17.42578125" style="242" customWidth="1"/>
    <col min="9294" max="9307" width="11.7109375" style="242" customWidth="1"/>
    <col min="9308" max="9308" width="13.42578125" style="242" customWidth="1"/>
    <col min="9309" max="9323" width="11.7109375" style="242" customWidth="1"/>
    <col min="9324" max="9324" width="16.28515625" style="242" customWidth="1"/>
    <col min="9325" max="9333" width="11.7109375" style="242" customWidth="1"/>
    <col min="9334" max="9334" width="13.42578125" style="242" customWidth="1"/>
    <col min="9335" max="9335" width="11.7109375" style="242" customWidth="1"/>
    <col min="9336" max="9336" width="15.140625" style="242" customWidth="1"/>
    <col min="9337" max="9337" width="13.42578125" style="242" customWidth="1"/>
    <col min="9338" max="9346" width="11.7109375" style="242" customWidth="1"/>
    <col min="9347" max="9347" width="13.7109375" style="242" customWidth="1"/>
    <col min="9348" max="9348" width="12" style="242" customWidth="1"/>
    <col min="9349" max="9472" width="9.140625" style="242"/>
    <col min="9473" max="9474" width="2.140625" style="242" customWidth="1"/>
    <col min="9475" max="9475" width="63" style="242" customWidth="1"/>
    <col min="9476" max="9476" width="7.140625" style="242" customWidth="1"/>
    <col min="9477" max="9478" width="19" style="242" customWidth="1"/>
    <col min="9479" max="9480" width="19.7109375" style="242" customWidth="1"/>
    <col min="9481" max="9497" width="0" style="242" hidden="1" customWidth="1"/>
    <col min="9498" max="9498" width="1.28515625" style="242" customWidth="1"/>
    <col min="9499" max="9499" width="13.42578125" style="242" customWidth="1"/>
    <col min="9500" max="9500" width="13.28515625" style="242" customWidth="1"/>
    <col min="9501" max="9501" width="15.85546875" style="242" customWidth="1"/>
    <col min="9502" max="9507" width="11.7109375" style="242" customWidth="1"/>
    <col min="9508" max="9508" width="24.7109375" style="242" customWidth="1"/>
    <col min="9509" max="9511" width="11.7109375" style="242" customWidth="1"/>
    <col min="9512" max="9512" width="20" style="242" customWidth="1"/>
    <col min="9513" max="9513" width="25.85546875" style="242" customWidth="1"/>
    <col min="9514" max="9514" width="23.85546875" style="242" customWidth="1"/>
    <col min="9515" max="9515" width="14.140625" style="242" customWidth="1"/>
    <col min="9516" max="9541" width="11.7109375" style="242" customWidth="1"/>
    <col min="9542" max="9542" width="12.42578125" style="242" customWidth="1"/>
    <col min="9543" max="9546" width="11.7109375" style="242" customWidth="1"/>
    <col min="9547" max="9547" width="20.7109375" style="242" customWidth="1"/>
    <col min="9548" max="9548" width="11.7109375" style="242" customWidth="1"/>
    <col min="9549" max="9549" width="17.42578125" style="242" customWidth="1"/>
    <col min="9550" max="9563" width="11.7109375" style="242" customWidth="1"/>
    <col min="9564" max="9564" width="13.42578125" style="242" customWidth="1"/>
    <col min="9565" max="9579" width="11.7109375" style="242" customWidth="1"/>
    <col min="9580" max="9580" width="16.28515625" style="242" customWidth="1"/>
    <col min="9581" max="9589" width="11.7109375" style="242" customWidth="1"/>
    <col min="9590" max="9590" width="13.42578125" style="242" customWidth="1"/>
    <col min="9591" max="9591" width="11.7109375" style="242" customWidth="1"/>
    <col min="9592" max="9592" width="15.140625" style="242" customWidth="1"/>
    <col min="9593" max="9593" width="13.42578125" style="242" customWidth="1"/>
    <col min="9594" max="9602" width="11.7109375" style="242" customWidth="1"/>
    <col min="9603" max="9603" width="13.7109375" style="242" customWidth="1"/>
    <col min="9604" max="9604" width="12" style="242" customWidth="1"/>
    <col min="9605" max="9728" width="9.140625" style="242"/>
    <col min="9729" max="9730" width="2.140625" style="242" customWidth="1"/>
    <col min="9731" max="9731" width="63" style="242" customWidth="1"/>
    <col min="9732" max="9732" width="7.140625" style="242" customWidth="1"/>
    <col min="9733" max="9734" width="19" style="242" customWidth="1"/>
    <col min="9735" max="9736" width="19.7109375" style="242" customWidth="1"/>
    <col min="9737" max="9753" width="0" style="242" hidden="1" customWidth="1"/>
    <col min="9754" max="9754" width="1.28515625" style="242" customWidth="1"/>
    <col min="9755" max="9755" width="13.42578125" style="242" customWidth="1"/>
    <col min="9756" max="9756" width="13.28515625" style="242" customWidth="1"/>
    <col min="9757" max="9757" width="15.85546875" style="242" customWidth="1"/>
    <col min="9758" max="9763" width="11.7109375" style="242" customWidth="1"/>
    <col min="9764" max="9764" width="24.7109375" style="242" customWidth="1"/>
    <col min="9765" max="9767" width="11.7109375" style="242" customWidth="1"/>
    <col min="9768" max="9768" width="20" style="242" customWidth="1"/>
    <col min="9769" max="9769" width="25.85546875" style="242" customWidth="1"/>
    <col min="9770" max="9770" width="23.85546875" style="242" customWidth="1"/>
    <col min="9771" max="9771" width="14.140625" style="242" customWidth="1"/>
    <col min="9772" max="9797" width="11.7109375" style="242" customWidth="1"/>
    <col min="9798" max="9798" width="12.42578125" style="242" customWidth="1"/>
    <col min="9799" max="9802" width="11.7109375" style="242" customWidth="1"/>
    <col min="9803" max="9803" width="20.7109375" style="242" customWidth="1"/>
    <col min="9804" max="9804" width="11.7109375" style="242" customWidth="1"/>
    <col min="9805" max="9805" width="17.42578125" style="242" customWidth="1"/>
    <col min="9806" max="9819" width="11.7109375" style="242" customWidth="1"/>
    <col min="9820" max="9820" width="13.42578125" style="242" customWidth="1"/>
    <col min="9821" max="9835" width="11.7109375" style="242" customWidth="1"/>
    <col min="9836" max="9836" width="16.28515625" style="242" customWidth="1"/>
    <col min="9837" max="9845" width="11.7109375" style="242" customWidth="1"/>
    <col min="9846" max="9846" width="13.42578125" style="242" customWidth="1"/>
    <col min="9847" max="9847" width="11.7109375" style="242" customWidth="1"/>
    <col min="9848" max="9848" width="15.140625" style="242" customWidth="1"/>
    <col min="9849" max="9849" width="13.42578125" style="242" customWidth="1"/>
    <col min="9850" max="9858" width="11.7109375" style="242" customWidth="1"/>
    <col min="9859" max="9859" width="13.7109375" style="242" customWidth="1"/>
    <col min="9860" max="9860" width="12" style="242" customWidth="1"/>
    <col min="9861" max="9984" width="9.140625" style="242"/>
    <col min="9985" max="9986" width="2.140625" style="242" customWidth="1"/>
    <col min="9987" max="9987" width="63" style="242" customWidth="1"/>
    <col min="9988" max="9988" width="7.140625" style="242" customWidth="1"/>
    <col min="9989" max="9990" width="19" style="242" customWidth="1"/>
    <col min="9991" max="9992" width="19.7109375" style="242" customWidth="1"/>
    <col min="9993" max="10009" width="0" style="242" hidden="1" customWidth="1"/>
    <col min="10010" max="10010" width="1.28515625" style="242" customWidth="1"/>
    <col min="10011" max="10011" width="13.42578125" style="242" customWidth="1"/>
    <col min="10012" max="10012" width="13.28515625" style="242" customWidth="1"/>
    <col min="10013" max="10013" width="15.85546875" style="242" customWidth="1"/>
    <col min="10014" max="10019" width="11.7109375" style="242" customWidth="1"/>
    <col min="10020" max="10020" width="24.7109375" style="242" customWidth="1"/>
    <col min="10021" max="10023" width="11.7109375" style="242" customWidth="1"/>
    <col min="10024" max="10024" width="20" style="242" customWidth="1"/>
    <col min="10025" max="10025" width="25.85546875" style="242" customWidth="1"/>
    <col min="10026" max="10026" width="23.85546875" style="242" customWidth="1"/>
    <col min="10027" max="10027" width="14.140625" style="242" customWidth="1"/>
    <col min="10028" max="10053" width="11.7109375" style="242" customWidth="1"/>
    <col min="10054" max="10054" width="12.42578125" style="242" customWidth="1"/>
    <col min="10055" max="10058" width="11.7109375" style="242" customWidth="1"/>
    <col min="10059" max="10059" width="20.7109375" style="242" customWidth="1"/>
    <col min="10060" max="10060" width="11.7109375" style="242" customWidth="1"/>
    <col min="10061" max="10061" width="17.42578125" style="242" customWidth="1"/>
    <col min="10062" max="10075" width="11.7109375" style="242" customWidth="1"/>
    <col min="10076" max="10076" width="13.42578125" style="242" customWidth="1"/>
    <col min="10077" max="10091" width="11.7109375" style="242" customWidth="1"/>
    <col min="10092" max="10092" width="16.28515625" style="242" customWidth="1"/>
    <col min="10093" max="10101" width="11.7109375" style="242" customWidth="1"/>
    <col min="10102" max="10102" width="13.42578125" style="242" customWidth="1"/>
    <col min="10103" max="10103" width="11.7109375" style="242" customWidth="1"/>
    <col min="10104" max="10104" width="15.140625" style="242" customWidth="1"/>
    <col min="10105" max="10105" width="13.42578125" style="242" customWidth="1"/>
    <col min="10106" max="10114" width="11.7109375" style="242" customWidth="1"/>
    <col min="10115" max="10115" width="13.7109375" style="242" customWidth="1"/>
    <col min="10116" max="10116" width="12" style="242" customWidth="1"/>
    <col min="10117" max="10240" width="9.140625" style="242"/>
    <col min="10241" max="10242" width="2.140625" style="242" customWidth="1"/>
    <col min="10243" max="10243" width="63" style="242" customWidth="1"/>
    <col min="10244" max="10244" width="7.140625" style="242" customWidth="1"/>
    <col min="10245" max="10246" width="19" style="242" customWidth="1"/>
    <col min="10247" max="10248" width="19.7109375" style="242" customWidth="1"/>
    <col min="10249" max="10265" width="0" style="242" hidden="1" customWidth="1"/>
    <col min="10266" max="10266" width="1.28515625" style="242" customWidth="1"/>
    <col min="10267" max="10267" width="13.42578125" style="242" customWidth="1"/>
    <col min="10268" max="10268" width="13.28515625" style="242" customWidth="1"/>
    <col min="10269" max="10269" width="15.85546875" style="242" customWidth="1"/>
    <col min="10270" max="10275" width="11.7109375" style="242" customWidth="1"/>
    <col min="10276" max="10276" width="24.7109375" style="242" customWidth="1"/>
    <col min="10277" max="10279" width="11.7109375" style="242" customWidth="1"/>
    <col min="10280" max="10280" width="20" style="242" customWidth="1"/>
    <col min="10281" max="10281" width="25.85546875" style="242" customWidth="1"/>
    <col min="10282" max="10282" width="23.85546875" style="242" customWidth="1"/>
    <col min="10283" max="10283" width="14.140625" style="242" customWidth="1"/>
    <col min="10284" max="10309" width="11.7109375" style="242" customWidth="1"/>
    <col min="10310" max="10310" width="12.42578125" style="242" customWidth="1"/>
    <col min="10311" max="10314" width="11.7109375" style="242" customWidth="1"/>
    <col min="10315" max="10315" width="20.7109375" style="242" customWidth="1"/>
    <col min="10316" max="10316" width="11.7109375" style="242" customWidth="1"/>
    <col min="10317" max="10317" width="17.42578125" style="242" customWidth="1"/>
    <col min="10318" max="10331" width="11.7109375" style="242" customWidth="1"/>
    <col min="10332" max="10332" width="13.42578125" style="242" customWidth="1"/>
    <col min="10333" max="10347" width="11.7109375" style="242" customWidth="1"/>
    <col min="10348" max="10348" width="16.28515625" style="242" customWidth="1"/>
    <col min="10349" max="10357" width="11.7109375" style="242" customWidth="1"/>
    <col min="10358" max="10358" width="13.42578125" style="242" customWidth="1"/>
    <col min="10359" max="10359" width="11.7109375" style="242" customWidth="1"/>
    <col min="10360" max="10360" width="15.140625" style="242" customWidth="1"/>
    <col min="10361" max="10361" width="13.42578125" style="242" customWidth="1"/>
    <col min="10362" max="10370" width="11.7109375" style="242" customWidth="1"/>
    <col min="10371" max="10371" width="13.7109375" style="242" customWidth="1"/>
    <col min="10372" max="10372" width="12" style="242" customWidth="1"/>
    <col min="10373" max="10496" width="9.140625" style="242"/>
    <col min="10497" max="10498" width="2.140625" style="242" customWidth="1"/>
    <col min="10499" max="10499" width="63" style="242" customWidth="1"/>
    <col min="10500" max="10500" width="7.140625" style="242" customWidth="1"/>
    <col min="10501" max="10502" width="19" style="242" customWidth="1"/>
    <col min="10503" max="10504" width="19.7109375" style="242" customWidth="1"/>
    <col min="10505" max="10521" width="0" style="242" hidden="1" customWidth="1"/>
    <col min="10522" max="10522" width="1.28515625" style="242" customWidth="1"/>
    <col min="10523" max="10523" width="13.42578125" style="242" customWidth="1"/>
    <col min="10524" max="10524" width="13.28515625" style="242" customWidth="1"/>
    <col min="10525" max="10525" width="15.85546875" style="242" customWidth="1"/>
    <col min="10526" max="10531" width="11.7109375" style="242" customWidth="1"/>
    <col min="10532" max="10532" width="24.7109375" style="242" customWidth="1"/>
    <col min="10533" max="10535" width="11.7109375" style="242" customWidth="1"/>
    <col min="10536" max="10536" width="20" style="242" customWidth="1"/>
    <col min="10537" max="10537" width="25.85546875" style="242" customWidth="1"/>
    <col min="10538" max="10538" width="23.85546875" style="242" customWidth="1"/>
    <col min="10539" max="10539" width="14.140625" style="242" customWidth="1"/>
    <col min="10540" max="10565" width="11.7109375" style="242" customWidth="1"/>
    <col min="10566" max="10566" width="12.42578125" style="242" customWidth="1"/>
    <col min="10567" max="10570" width="11.7109375" style="242" customWidth="1"/>
    <col min="10571" max="10571" width="20.7109375" style="242" customWidth="1"/>
    <col min="10572" max="10572" width="11.7109375" style="242" customWidth="1"/>
    <col min="10573" max="10573" width="17.42578125" style="242" customWidth="1"/>
    <col min="10574" max="10587" width="11.7109375" style="242" customWidth="1"/>
    <col min="10588" max="10588" width="13.42578125" style="242" customWidth="1"/>
    <col min="10589" max="10603" width="11.7109375" style="242" customWidth="1"/>
    <col min="10604" max="10604" width="16.28515625" style="242" customWidth="1"/>
    <col min="10605" max="10613" width="11.7109375" style="242" customWidth="1"/>
    <col min="10614" max="10614" width="13.42578125" style="242" customWidth="1"/>
    <col min="10615" max="10615" width="11.7109375" style="242" customWidth="1"/>
    <col min="10616" max="10616" width="15.140625" style="242" customWidth="1"/>
    <col min="10617" max="10617" width="13.42578125" style="242" customWidth="1"/>
    <col min="10618" max="10626" width="11.7109375" style="242" customWidth="1"/>
    <col min="10627" max="10627" width="13.7109375" style="242" customWidth="1"/>
    <col min="10628" max="10628" width="12" style="242" customWidth="1"/>
    <col min="10629" max="10752" width="9.140625" style="242"/>
    <col min="10753" max="10754" width="2.140625" style="242" customWidth="1"/>
    <col min="10755" max="10755" width="63" style="242" customWidth="1"/>
    <col min="10756" max="10756" width="7.140625" style="242" customWidth="1"/>
    <col min="10757" max="10758" width="19" style="242" customWidth="1"/>
    <col min="10759" max="10760" width="19.7109375" style="242" customWidth="1"/>
    <col min="10761" max="10777" width="0" style="242" hidden="1" customWidth="1"/>
    <col min="10778" max="10778" width="1.28515625" style="242" customWidth="1"/>
    <col min="10779" max="10779" width="13.42578125" style="242" customWidth="1"/>
    <col min="10780" max="10780" width="13.28515625" style="242" customWidth="1"/>
    <col min="10781" max="10781" width="15.85546875" style="242" customWidth="1"/>
    <col min="10782" max="10787" width="11.7109375" style="242" customWidth="1"/>
    <col min="10788" max="10788" width="24.7109375" style="242" customWidth="1"/>
    <col min="10789" max="10791" width="11.7109375" style="242" customWidth="1"/>
    <col min="10792" max="10792" width="20" style="242" customWidth="1"/>
    <col min="10793" max="10793" width="25.85546875" style="242" customWidth="1"/>
    <col min="10794" max="10794" width="23.85546875" style="242" customWidth="1"/>
    <col min="10795" max="10795" width="14.140625" style="242" customWidth="1"/>
    <col min="10796" max="10821" width="11.7109375" style="242" customWidth="1"/>
    <col min="10822" max="10822" width="12.42578125" style="242" customWidth="1"/>
    <col min="10823" max="10826" width="11.7109375" style="242" customWidth="1"/>
    <col min="10827" max="10827" width="20.7109375" style="242" customWidth="1"/>
    <col min="10828" max="10828" width="11.7109375" style="242" customWidth="1"/>
    <col min="10829" max="10829" width="17.42578125" style="242" customWidth="1"/>
    <col min="10830" max="10843" width="11.7109375" style="242" customWidth="1"/>
    <col min="10844" max="10844" width="13.42578125" style="242" customWidth="1"/>
    <col min="10845" max="10859" width="11.7109375" style="242" customWidth="1"/>
    <col min="10860" max="10860" width="16.28515625" style="242" customWidth="1"/>
    <col min="10861" max="10869" width="11.7109375" style="242" customWidth="1"/>
    <col min="10870" max="10870" width="13.42578125" style="242" customWidth="1"/>
    <col min="10871" max="10871" width="11.7109375" style="242" customWidth="1"/>
    <col min="10872" max="10872" width="15.140625" style="242" customWidth="1"/>
    <col min="10873" max="10873" width="13.42578125" style="242" customWidth="1"/>
    <col min="10874" max="10882" width="11.7109375" style="242" customWidth="1"/>
    <col min="10883" max="10883" width="13.7109375" style="242" customWidth="1"/>
    <col min="10884" max="10884" width="12" style="242" customWidth="1"/>
    <col min="10885" max="11008" width="9.140625" style="242"/>
    <col min="11009" max="11010" width="2.140625" style="242" customWidth="1"/>
    <col min="11011" max="11011" width="63" style="242" customWidth="1"/>
    <col min="11012" max="11012" width="7.140625" style="242" customWidth="1"/>
    <col min="11013" max="11014" width="19" style="242" customWidth="1"/>
    <col min="11015" max="11016" width="19.7109375" style="242" customWidth="1"/>
    <col min="11017" max="11033" width="0" style="242" hidden="1" customWidth="1"/>
    <col min="11034" max="11034" width="1.28515625" style="242" customWidth="1"/>
    <col min="11035" max="11035" width="13.42578125" style="242" customWidth="1"/>
    <col min="11036" max="11036" width="13.28515625" style="242" customWidth="1"/>
    <col min="11037" max="11037" width="15.85546875" style="242" customWidth="1"/>
    <col min="11038" max="11043" width="11.7109375" style="242" customWidth="1"/>
    <col min="11044" max="11044" width="24.7109375" style="242" customWidth="1"/>
    <col min="11045" max="11047" width="11.7109375" style="242" customWidth="1"/>
    <col min="11048" max="11048" width="20" style="242" customWidth="1"/>
    <col min="11049" max="11049" width="25.85546875" style="242" customWidth="1"/>
    <col min="11050" max="11050" width="23.85546875" style="242" customWidth="1"/>
    <col min="11051" max="11051" width="14.140625" style="242" customWidth="1"/>
    <col min="11052" max="11077" width="11.7109375" style="242" customWidth="1"/>
    <col min="11078" max="11078" width="12.42578125" style="242" customWidth="1"/>
    <col min="11079" max="11082" width="11.7109375" style="242" customWidth="1"/>
    <col min="11083" max="11083" width="20.7109375" style="242" customWidth="1"/>
    <col min="11084" max="11084" width="11.7109375" style="242" customWidth="1"/>
    <col min="11085" max="11085" width="17.42578125" style="242" customWidth="1"/>
    <col min="11086" max="11099" width="11.7109375" style="242" customWidth="1"/>
    <col min="11100" max="11100" width="13.42578125" style="242" customWidth="1"/>
    <col min="11101" max="11115" width="11.7109375" style="242" customWidth="1"/>
    <col min="11116" max="11116" width="16.28515625" style="242" customWidth="1"/>
    <col min="11117" max="11125" width="11.7109375" style="242" customWidth="1"/>
    <col min="11126" max="11126" width="13.42578125" style="242" customWidth="1"/>
    <col min="11127" max="11127" width="11.7109375" style="242" customWidth="1"/>
    <col min="11128" max="11128" width="15.140625" style="242" customWidth="1"/>
    <col min="11129" max="11129" width="13.42578125" style="242" customWidth="1"/>
    <col min="11130" max="11138" width="11.7109375" style="242" customWidth="1"/>
    <col min="11139" max="11139" width="13.7109375" style="242" customWidth="1"/>
    <col min="11140" max="11140" width="12" style="242" customWidth="1"/>
    <col min="11141" max="11264" width="9.140625" style="242"/>
    <col min="11265" max="11266" width="2.140625" style="242" customWidth="1"/>
    <col min="11267" max="11267" width="63" style="242" customWidth="1"/>
    <col min="11268" max="11268" width="7.140625" style="242" customWidth="1"/>
    <col min="11269" max="11270" width="19" style="242" customWidth="1"/>
    <col min="11271" max="11272" width="19.7109375" style="242" customWidth="1"/>
    <col min="11273" max="11289" width="0" style="242" hidden="1" customWidth="1"/>
    <col min="11290" max="11290" width="1.28515625" style="242" customWidth="1"/>
    <col min="11291" max="11291" width="13.42578125" style="242" customWidth="1"/>
    <col min="11292" max="11292" width="13.28515625" style="242" customWidth="1"/>
    <col min="11293" max="11293" width="15.85546875" style="242" customWidth="1"/>
    <col min="11294" max="11299" width="11.7109375" style="242" customWidth="1"/>
    <col min="11300" max="11300" width="24.7109375" style="242" customWidth="1"/>
    <col min="11301" max="11303" width="11.7109375" style="242" customWidth="1"/>
    <col min="11304" max="11304" width="20" style="242" customWidth="1"/>
    <col min="11305" max="11305" width="25.85546875" style="242" customWidth="1"/>
    <col min="11306" max="11306" width="23.85546875" style="242" customWidth="1"/>
    <col min="11307" max="11307" width="14.140625" style="242" customWidth="1"/>
    <col min="11308" max="11333" width="11.7109375" style="242" customWidth="1"/>
    <col min="11334" max="11334" width="12.42578125" style="242" customWidth="1"/>
    <col min="11335" max="11338" width="11.7109375" style="242" customWidth="1"/>
    <col min="11339" max="11339" width="20.7109375" style="242" customWidth="1"/>
    <col min="11340" max="11340" width="11.7109375" style="242" customWidth="1"/>
    <col min="11341" max="11341" width="17.42578125" style="242" customWidth="1"/>
    <col min="11342" max="11355" width="11.7109375" style="242" customWidth="1"/>
    <col min="11356" max="11356" width="13.42578125" style="242" customWidth="1"/>
    <col min="11357" max="11371" width="11.7109375" style="242" customWidth="1"/>
    <col min="11372" max="11372" width="16.28515625" style="242" customWidth="1"/>
    <col min="11373" max="11381" width="11.7109375" style="242" customWidth="1"/>
    <col min="11382" max="11382" width="13.42578125" style="242" customWidth="1"/>
    <col min="11383" max="11383" width="11.7109375" style="242" customWidth="1"/>
    <col min="11384" max="11384" width="15.140625" style="242" customWidth="1"/>
    <col min="11385" max="11385" width="13.42578125" style="242" customWidth="1"/>
    <col min="11386" max="11394" width="11.7109375" style="242" customWidth="1"/>
    <col min="11395" max="11395" width="13.7109375" style="242" customWidth="1"/>
    <col min="11396" max="11396" width="12" style="242" customWidth="1"/>
    <col min="11397" max="11520" width="9.140625" style="242"/>
    <col min="11521" max="11522" width="2.140625" style="242" customWidth="1"/>
    <col min="11523" max="11523" width="63" style="242" customWidth="1"/>
    <col min="11524" max="11524" width="7.140625" style="242" customWidth="1"/>
    <col min="11525" max="11526" width="19" style="242" customWidth="1"/>
    <col min="11527" max="11528" width="19.7109375" style="242" customWidth="1"/>
    <col min="11529" max="11545" width="0" style="242" hidden="1" customWidth="1"/>
    <col min="11546" max="11546" width="1.28515625" style="242" customWidth="1"/>
    <col min="11547" max="11547" width="13.42578125" style="242" customWidth="1"/>
    <col min="11548" max="11548" width="13.28515625" style="242" customWidth="1"/>
    <col min="11549" max="11549" width="15.85546875" style="242" customWidth="1"/>
    <col min="11550" max="11555" width="11.7109375" style="242" customWidth="1"/>
    <col min="11556" max="11556" width="24.7109375" style="242" customWidth="1"/>
    <col min="11557" max="11559" width="11.7109375" style="242" customWidth="1"/>
    <col min="11560" max="11560" width="20" style="242" customWidth="1"/>
    <col min="11561" max="11561" width="25.85546875" style="242" customWidth="1"/>
    <col min="11562" max="11562" width="23.85546875" style="242" customWidth="1"/>
    <col min="11563" max="11563" width="14.140625" style="242" customWidth="1"/>
    <col min="11564" max="11589" width="11.7109375" style="242" customWidth="1"/>
    <col min="11590" max="11590" width="12.42578125" style="242" customWidth="1"/>
    <col min="11591" max="11594" width="11.7109375" style="242" customWidth="1"/>
    <col min="11595" max="11595" width="20.7109375" style="242" customWidth="1"/>
    <col min="11596" max="11596" width="11.7109375" style="242" customWidth="1"/>
    <col min="11597" max="11597" width="17.42578125" style="242" customWidth="1"/>
    <col min="11598" max="11611" width="11.7109375" style="242" customWidth="1"/>
    <col min="11612" max="11612" width="13.42578125" style="242" customWidth="1"/>
    <col min="11613" max="11627" width="11.7109375" style="242" customWidth="1"/>
    <col min="11628" max="11628" width="16.28515625" style="242" customWidth="1"/>
    <col min="11629" max="11637" width="11.7109375" style="242" customWidth="1"/>
    <col min="11638" max="11638" width="13.42578125" style="242" customWidth="1"/>
    <col min="11639" max="11639" width="11.7109375" style="242" customWidth="1"/>
    <col min="11640" max="11640" width="15.140625" style="242" customWidth="1"/>
    <col min="11641" max="11641" width="13.42578125" style="242" customWidth="1"/>
    <col min="11642" max="11650" width="11.7109375" style="242" customWidth="1"/>
    <col min="11651" max="11651" width="13.7109375" style="242" customWidth="1"/>
    <col min="11652" max="11652" width="12" style="242" customWidth="1"/>
    <col min="11653" max="11776" width="9.140625" style="242"/>
    <col min="11777" max="11778" width="2.140625" style="242" customWidth="1"/>
    <col min="11779" max="11779" width="63" style="242" customWidth="1"/>
    <col min="11780" max="11780" width="7.140625" style="242" customWidth="1"/>
    <col min="11781" max="11782" width="19" style="242" customWidth="1"/>
    <col min="11783" max="11784" width="19.7109375" style="242" customWidth="1"/>
    <col min="11785" max="11801" width="0" style="242" hidden="1" customWidth="1"/>
    <col min="11802" max="11802" width="1.28515625" style="242" customWidth="1"/>
    <col min="11803" max="11803" width="13.42578125" style="242" customWidth="1"/>
    <col min="11804" max="11804" width="13.28515625" style="242" customWidth="1"/>
    <col min="11805" max="11805" width="15.85546875" style="242" customWidth="1"/>
    <col min="11806" max="11811" width="11.7109375" style="242" customWidth="1"/>
    <col min="11812" max="11812" width="24.7109375" style="242" customWidth="1"/>
    <col min="11813" max="11815" width="11.7109375" style="242" customWidth="1"/>
    <col min="11816" max="11816" width="20" style="242" customWidth="1"/>
    <col min="11817" max="11817" width="25.85546875" style="242" customWidth="1"/>
    <col min="11818" max="11818" width="23.85546875" style="242" customWidth="1"/>
    <col min="11819" max="11819" width="14.140625" style="242" customWidth="1"/>
    <col min="11820" max="11845" width="11.7109375" style="242" customWidth="1"/>
    <col min="11846" max="11846" width="12.42578125" style="242" customWidth="1"/>
    <col min="11847" max="11850" width="11.7109375" style="242" customWidth="1"/>
    <col min="11851" max="11851" width="20.7109375" style="242" customWidth="1"/>
    <col min="11852" max="11852" width="11.7109375" style="242" customWidth="1"/>
    <col min="11853" max="11853" width="17.42578125" style="242" customWidth="1"/>
    <col min="11854" max="11867" width="11.7109375" style="242" customWidth="1"/>
    <col min="11868" max="11868" width="13.42578125" style="242" customWidth="1"/>
    <col min="11869" max="11883" width="11.7109375" style="242" customWidth="1"/>
    <col min="11884" max="11884" width="16.28515625" style="242" customWidth="1"/>
    <col min="11885" max="11893" width="11.7109375" style="242" customWidth="1"/>
    <col min="11894" max="11894" width="13.42578125" style="242" customWidth="1"/>
    <col min="11895" max="11895" width="11.7109375" style="242" customWidth="1"/>
    <col min="11896" max="11896" width="15.140625" style="242" customWidth="1"/>
    <col min="11897" max="11897" width="13.42578125" style="242" customWidth="1"/>
    <col min="11898" max="11906" width="11.7109375" style="242" customWidth="1"/>
    <col min="11907" max="11907" width="13.7109375" style="242" customWidth="1"/>
    <col min="11908" max="11908" width="12" style="242" customWidth="1"/>
    <col min="11909" max="12032" width="9.140625" style="242"/>
    <col min="12033" max="12034" width="2.140625" style="242" customWidth="1"/>
    <col min="12035" max="12035" width="63" style="242" customWidth="1"/>
    <col min="12036" max="12036" width="7.140625" style="242" customWidth="1"/>
    <col min="12037" max="12038" width="19" style="242" customWidth="1"/>
    <col min="12039" max="12040" width="19.7109375" style="242" customWidth="1"/>
    <col min="12041" max="12057" width="0" style="242" hidden="1" customWidth="1"/>
    <col min="12058" max="12058" width="1.28515625" style="242" customWidth="1"/>
    <col min="12059" max="12059" width="13.42578125" style="242" customWidth="1"/>
    <col min="12060" max="12060" width="13.28515625" style="242" customWidth="1"/>
    <col min="12061" max="12061" width="15.85546875" style="242" customWidth="1"/>
    <col min="12062" max="12067" width="11.7109375" style="242" customWidth="1"/>
    <col min="12068" max="12068" width="24.7109375" style="242" customWidth="1"/>
    <col min="12069" max="12071" width="11.7109375" style="242" customWidth="1"/>
    <col min="12072" max="12072" width="20" style="242" customWidth="1"/>
    <col min="12073" max="12073" width="25.85546875" style="242" customWidth="1"/>
    <col min="12074" max="12074" width="23.85546875" style="242" customWidth="1"/>
    <col min="12075" max="12075" width="14.140625" style="242" customWidth="1"/>
    <col min="12076" max="12101" width="11.7109375" style="242" customWidth="1"/>
    <col min="12102" max="12102" width="12.42578125" style="242" customWidth="1"/>
    <col min="12103" max="12106" width="11.7109375" style="242" customWidth="1"/>
    <col min="12107" max="12107" width="20.7109375" style="242" customWidth="1"/>
    <col min="12108" max="12108" width="11.7109375" style="242" customWidth="1"/>
    <col min="12109" max="12109" width="17.42578125" style="242" customWidth="1"/>
    <col min="12110" max="12123" width="11.7109375" style="242" customWidth="1"/>
    <col min="12124" max="12124" width="13.42578125" style="242" customWidth="1"/>
    <col min="12125" max="12139" width="11.7109375" style="242" customWidth="1"/>
    <col min="12140" max="12140" width="16.28515625" style="242" customWidth="1"/>
    <col min="12141" max="12149" width="11.7109375" style="242" customWidth="1"/>
    <col min="12150" max="12150" width="13.42578125" style="242" customWidth="1"/>
    <col min="12151" max="12151" width="11.7109375" style="242" customWidth="1"/>
    <col min="12152" max="12152" width="15.140625" style="242" customWidth="1"/>
    <col min="12153" max="12153" width="13.42578125" style="242" customWidth="1"/>
    <col min="12154" max="12162" width="11.7109375" style="242" customWidth="1"/>
    <col min="12163" max="12163" width="13.7109375" style="242" customWidth="1"/>
    <col min="12164" max="12164" width="12" style="242" customWidth="1"/>
    <col min="12165" max="12288" width="9.140625" style="242"/>
    <col min="12289" max="12290" width="2.140625" style="242" customWidth="1"/>
    <col min="12291" max="12291" width="63" style="242" customWidth="1"/>
    <col min="12292" max="12292" width="7.140625" style="242" customWidth="1"/>
    <col min="12293" max="12294" width="19" style="242" customWidth="1"/>
    <col min="12295" max="12296" width="19.7109375" style="242" customWidth="1"/>
    <col min="12297" max="12313" width="0" style="242" hidden="1" customWidth="1"/>
    <col min="12314" max="12314" width="1.28515625" style="242" customWidth="1"/>
    <col min="12315" max="12315" width="13.42578125" style="242" customWidth="1"/>
    <col min="12316" max="12316" width="13.28515625" style="242" customWidth="1"/>
    <col min="12317" max="12317" width="15.85546875" style="242" customWidth="1"/>
    <col min="12318" max="12323" width="11.7109375" style="242" customWidth="1"/>
    <col min="12324" max="12324" width="24.7109375" style="242" customWidth="1"/>
    <col min="12325" max="12327" width="11.7109375" style="242" customWidth="1"/>
    <col min="12328" max="12328" width="20" style="242" customWidth="1"/>
    <col min="12329" max="12329" width="25.85546875" style="242" customWidth="1"/>
    <col min="12330" max="12330" width="23.85546875" style="242" customWidth="1"/>
    <col min="12331" max="12331" width="14.140625" style="242" customWidth="1"/>
    <col min="12332" max="12357" width="11.7109375" style="242" customWidth="1"/>
    <col min="12358" max="12358" width="12.42578125" style="242" customWidth="1"/>
    <col min="12359" max="12362" width="11.7109375" style="242" customWidth="1"/>
    <col min="12363" max="12363" width="20.7109375" style="242" customWidth="1"/>
    <col min="12364" max="12364" width="11.7109375" style="242" customWidth="1"/>
    <col min="12365" max="12365" width="17.42578125" style="242" customWidth="1"/>
    <col min="12366" max="12379" width="11.7109375" style="242" customWidth="1"/>
    <col min="12380" max="12380" width="13.42578125" style="242" customWidth="1"/>
    <col min="12381" max="12395" width="11.7109375" style="242" customWidth="1"/>
    <col min="12396" max="12396" width="16.28515625" style="242" customWidth="1"/>
    <col min="12397" max="12405" width="11.7109375" style="242" customWidth="1"/>
    <col min="12406" max="12406" width="13.42578125" style="242" customWidth="1"/>
    <col min="12407" max="12407" width="11.7109375" style="242" customWidth="1"/>
    <col min="12408" max="12408" width="15.140625" style="242" customWidth="1"/>
    <col min="12409" max="12409" width="13.42578125" style="242" customWidth="1"/>
    <col min="12410" max="12418" width="11.7109375" style="242" customWidth="1"/>
    <col min="12419" max="12419" width="13.7109375" style="242" customWidth="1"/>
    <col min="12420" max="12420" width="12" style="242" customWidth="1"/>
    <col min="12421" max="12544" width="9.140625" style="242"/>
    <col min="12545" max="12546" width="2.140625" style="242" customWidth="1"/>
    <col min="12547" max="12547" width="63" style="242" customWidth="1"/>
    <col min="12548" max="12548" width="7.140625" style="242" customWidth="1"/>
    <col min="12549" max="12550" width="19" style="242" customWidth="1"/>
    <col min="12551" max="12552" width="19.7109375" style="242" customWidth="1"/>
    <col min="12553" max="12569" width="0" style="242" hidden="1" customWidth="1"/>
    <col min="12570" max="12570" width="1.28515625" style="242" customWidth="1"/>
    <col min="12571" max="12571" width="13.42578125" style="242" customWidth="1"/>
    <col min="12572" max="12572" width="13.28515625" style="242" customWidth="1"/>
    <col min="12573" max="12573" width="15.85546875" style="242" customWidth="1"/>
    <col min="12574" max="12579" width="11.7109375" style="242" customWidth="1"/>
    <col min="12580" max="12580" width="24.7109375" style="242" customWidth="1"/>
    <col min="12581" max="12583" width="11.7109375" style="242" customWidth="1"/>
    <col min="12584" max="12584" width="20" style="242" customWidth="1"/>
    <col min="12585" max="12585" width="25.85546875" style="242" customWidth="1"/>
    <col min="12586" max="12586" width="23.85546875" style="242" customWidth="1"/>
    <col min="12587" max="12587" width="14.140625" style="242" customWidth="1"/>
    <col min="12588" max="12613" width="11.7109375" style="242" customWidth="1"/>
    <col min="12614" max="12614" width="12.42578125" style="242" customWidth="1"/>
    <col min="12615" max="12618" width="11.7109375" style="242" customWidth="1"/>
    <col min="12619" max="12619" width="20.7109375" style="242" customWidth="1"/>
    <col min="12620" max="12620" width="11.7109375" style="242" customWidth="1"/>
    <col min="12621" max="12621" width="17.42578125" style="242" customWidth="1"/>
    <col min="12622" max="12635" width="11.7109375" style="242" customWidth="1"/>
    <col min="12636" max="12636" width="13.42578125" style="242" customWidth="1"/>
    <col min="12637" max="12651" width="11.7109375" style="242" customWidth="1"/>
    <col min="12652" max="12652" width="16.28515625" style="242" customWidth="1"/>
    <col min="12653" max="12661" width="11.7109375" style="242" customWidth="1"/>
    <col min="12662" max="12662" width="13.42578125" style="242" customWidth="1"/>
    <col min="12663" max="12663" width="11.7109375" style="242" customWidth="1"/>
    <col min="12664" max="12664" width="15.140625" style="242" customWidth="1"/>
    <col min="12665" max="12665" width="13.42578125" style="242" customWidth="1"/>
    <col min="12666" max="12674" width="11.7109375" style="242" customWidth="1"/>
    <col min="12675" max="12675" width="13.7109375" style="242" customWidth="1"/>
    <col min="12676" max="12676" width="12" style="242" customWidth="1"/>
    <col min="12677" max="12800" width="9.140625" style="242"/>
    <col min="12801" max="12802" width="2.140625" style="242" customWidth="1"/>
    <col min="12803" max="12803" width="63" style="242" customWidth="1"/>
    <col min="12804" max="12804" width="7.140625" style="242" customWidth="1"/>
    <col min="12805" max="12806" width="19" style="242" customWidth="1"/>
    <col min="12807" max="12808" width="19.7109375" style="242" customWidth="1"/>
    <col min="12809" max="12825" width="0" style="242" hidden="1" customWidth="1"/>
    <col min="12826" max="12826" width="1.28515625" style="242" customWidth="1"/>
    <col min="12827" max="12827" width="13.42578125" style="242" customWidth="1"/>
    <col min="12828" max="12828" width="13.28515625" style="242" customWidth="1"/>
    <col min="12829" max="12829" width="15.85546875" style="242" customWidth="1"/>
    <col min="12830" max="12835" width="11.7109375" style="242" customWidth="1"/>
    <col min="12836" max="12836" width="24.7109375" style="242" customWidth="1"/>
    <col min="12837" max="12839" width="11.7109375" style="242" customWidth="1"/>
    <col min="12840" max="12840" width="20" style="242" customWidth="1"/>
    <col min="12841" max="12841" width="25.85546875" style="242" customWidth="1"/>
    <col min="12842" max="12842" width="23.85546875" style="242" customWidth="1"/>
    <col min="12843" max="12843" width="14.140625" style="242" customWidth="1"/>
    <col min="12844" max="12869" width="11.7109375" style="242" customWidth="1"/>
    <col min="12870" max="12870" width="12.42578125" style="242" customWidth="1"/>
    <col min="12871" max="12874" width="11.7109375" style="242" customWidth="1"/>
    <col min="12875" max="12875" width="20.7109375" style="242" customWidth="1"/>
    <col min="12876" max="12876" width="11.7109375" style="242" customWidth="1"/>
    <col min="12877" max="12877" width="17.42578125" style="242" customWidth="1"/>
    <col min="12878" max="12891" width="11.7109375" style="242" customWidth="1"/>
    <col min="12892" max="12892" width="13.42578125" style="242" customWidth="1"/>
    <col min="12893" max="12907" width="11.7109375" style="242" customWidth="1"/>
    <col min="12908" max="12908" width="16.28515625" style="242" customWidth="1"/>
    <col min="12909" max="12917" width="11.7109375" style="242" customWidth="1"/>
    <col min="12918" max="12918" width="13.42578125" style="242" customWidth="1"/>
    <col min="12919" max="12919" width="11.7109375" style="242" customWidth="1"/>
    <col min="12920" max="12920" width="15.140625" style="242" customWidth="1"/>
    <col min="12921" max="12921" width="13.42578125" style="242" customWidth="1"/>
    <col min="12922" max="12930" width="11.7109375" style="242" customWidth="1"/>
    <col min="12931" max="12931" width="13.7109375" style="242" customWidth="1"/>
    <col min="12932" max="12932" width="12" style="242" customWidth="1"/>
    <col min="12933" max="13056" width="9.140625" style="242"/>
    <col min="13057" max="13058" width="2.140625" style="242" customWidth="1"/>
    <col min="13059" max="13059" width="63" style="242" customWidth="1"/>
    <col min="13060" max="13060" width="7.140625" style="242" customWidth="1"/>
    <col min="13061" max="13062" width="19" style="242" customWidth="1"/>
    <col min="13063" max="13064" width="19.7109375" style="242" customWidth="1"/>
    <col min="13065" max="13081" width="0" style="242" hidden="1" customWidth="1"/>
    <col min="13082" max="13082" width="1.28515625" style="242" customWidth="1"/>
    <col min="13083" max="13083" width="13.42578125" style="242" customWidth="1"/>
    <col min="13084" max="13084" width="13.28515625" style="242" customWidth="1"/>
    <col min="13085" max="13085" width="15.85546875" style="242" customWidth="1"/>
    <col min="13086" max="13091" width="11.7109375" style="242" customWidth="1"/>
    <col min="13092" max="13092" width="24.7109375" style="242" customWidth="1"/>
    <col min="13093" max="13095" width="11.7109375" style="242" customWidth="1"/>
    <col min="13096" max="13096" width="20" style="242" customWidth="1"/>
    <col min="13097" max="13097" width="25.85546875" style="242" customWidth="1"/>
    <col min="13098" max="13098" width="23.85546875" style="242" customWidth="1"/>
    <col min="13099" max="13099" width="14.140625" style="242" customWidth="1"/>
    <col min="13100" max="13125" width="11.7109375" style="242" customWidth="1"/>
    <col min="13126" max="13126" width="12.42578125" style="242" customWidth="1"/>
    <col min="13127" max="13130" width="11.7109375" style="242" customWidth="1"/>
    <col min="13131" max="13131" width="20.7109375" style="242" customWidth="1"/>
    <col min="13132" max="13132" width="11.7109375" style="242" customWidth="1"/>
    <col min="13133" max="13133" width="17.42578125" style="242" customWidth="1"/>
    <col min="13134" max="13147" width="11.7109375" style="242" customWidth="1"/>
    <col min="13148" max="13148" width="13.42578125" style="242" customWidth="1"/>
    <col min="13149" max="13163" width="11.7109375" style="242" customWidth="1"/>
    <col min="13164" max="13164" width="16.28515625" style="242" customWidth="1"/>
    <col min="13165" max="13173" width="11.7109375" style="242" customWidth="1"/>
    <col min="13174" max="13174" width="13.42578125" style="242" customWidth="1"/>
    <col min="13175" max="13175" width="11.7109375" style="242" customWidth="1"/>
    <col min="13176" max="13176" width="15.140625" style="242" customWidth="1"/>
    <col min="13177" max="13177" width="13.42578125" style="242" customWidth="1"/>
    <col min="13178" max="13186" width="11.7109375" style="242" customWidth="1"/>
    <col min="13187" max="13187" width="13.7109375" style="242" customWidth="1"/>
    <col min="13188" max="13188" width="12" style="242" customWidth="1"/>
    <col min="13189" max="13312" width="9.140625" style="242"/>
    <col min="13313" max="13314" width="2.140625" style="242" customWidth="1"/>
    <col min="13315" max="13315" width="63" style="242" customWidth="1"/>
    <col min="13316" max="13316" width="7.140625" style="242" customWidth="1"/>
    <col min="13317" max="13318" width="19" style="242" customWidth="1"/>
    <col min="13319" max="13320" width="19.7109375" style="242" customWidth="1"/>
    <col min="13321" max="13337" width="0" style="242" hidden="1" customWidth="1"/>
    <col min="13338" max="13338" width="1.28515625" style="242" customWidth="1"/>
    <col min="13339" max="13339" width="13.42578125" style="242" customWidth="1"/>
    <col min="13340" max="13340" width="13.28515625" style="242" customWidth="1"/>
    <col min="13341" max="13341" width="15.85546875" style="242" customWidth="1"/>
    <col min="13342" max="13347" width="11.7109375" style="242" customWidth="1"/>
    <col min="13348" max="13348" width="24.7109375" style="242" customWidth="1"/>
    <col min="13349" max="13351" width="11.7109375" style="242" customWidth="1"/>
    <col min="13352" max="13352" width="20" style="242" customWidth="1"/>
    <col min="13353" max="13353" width="25.85546875" style="242" customWidth="1"/>
    <col min="13354" max="13354" width="23.85546875" style="242" customWidth="1"/>
    <col min="13355" max="13355" width="14.140625" style="242" customWidth="1"/>
    <col min="13356" max="13381" width="11.7109375" style="242" customWidth="1"/>
    <col min="13382" max="13382" width="12.42578125" style="242" customWidth="1"/>
    <col min="13383" max="13386" width="11.7109375" style="242" customWidth="1"/>
    <col min="13387" max="13387" width="20.7109375" style="242" customWidth="1"/>
    <col min="13388" max="13388" width="11.7109375" style="242" customWidth="1"/>
    <col min="13389" max="13389" width="17.42578125" style="242" customWidth="1"/>
    <col min="13390" max="13403" width="11.7109375" style="242" customWidth="1"/>
    <col min="13404" max="13404" width="13.42578125" style="242" customWidth="1"/>
    <col min="13405" max="13419" width="11.7109375" style="242" customWidth="1"/>
    <col min="13420" max="13420" width="16.28515625" style="242" customWidth="1"/>
    <col min="13421" max="13429" width="11.7109375" style="242" customWidth="1"/>
    <col min="13430" max="13430" width="13.42578125" style="242" customWidth="1"/>
    <col min="13431" max="13431" width="11.7109375" style="242" customWidth="1"/>
    <col min="13432" max="13432" width="15.140625" style="242" customWidth="1"/>
    <col min="13433" max="13433" width="13.42578125" style="242" customWidth="1"/>
    <col min="13434" max="13442" width="11.7109375" style="242" customWidth="1"/>
    <col min="13443" max="13443" width="13.7109375" style="242" customWidth="1"/>
    <col min="13444" max="13444" width="12" style="242" customWidth="1"/>
    <col min="13445" max="13568" width="9.140625" style="242"/>
    <col min="13569" max="13570" width="2.140625" style="242" customWidth="1"/>
    <col min="13571" max="13571" width="63" style="242" customWidth="1"/>
    <col min="13572" max="13572" width="7.140625" style="242" customWidth="1"/>
    <col min="13573" max="13574" width="19" style="242" customWidth="1"/>
    <col min="13575" max="13576" width="19.7109375" style="242" customWidth="1"/>
    <col min="13577" max="13593" width="0" style="242" hidden="1" customWidth="1"/>
    <col min="13594" max="13594" width="1.28515625" style="242" customWidth="1"/>
    <col min="13595" max="13595" width="13.42578125" style="242" customWidth="1"/>
    <col min="13596" max="13596" width="13.28515625" style="242" customWidth="1"/>
    <col min="13597" max="13597" width="15.85546875" style="242" customWidth="1"/>
    <col min="13598" max="13603" width="11.7109375" style="242" customWidth="1"/>
    <col min="13604" max="13604" width="24.7109375" style="242" customWidth="1"/>
    <col min="13605" max="13607" width="11.7109375" style="242" customWidth="1"/>
    <col min="13608" max="13608" width="20" style="242" customWidth="1"/>
    <col min="13609" max="13609" width="25.85546875" style="242" customWidth="1"/>
    <col min="13610" max="13610" width="23.85546875" style="242" customWidth="1"/>
    <col min="13611" max="13611" width="14.140625" style="242" customWidth="1"/>
    <col min="13612" max="13637" width="11.7109375" style="242" customWidth="1"/>
    <col min="13638" max="13638" width="12.42578125" style="242" customWidth="1"/>
    <col min="13639" max="13642" width="11.7109375" style="242" customWidth="1"/>
    <col min="13643" max="13643" width="20.7109375" style="242" customWidth="1"/>
    <col min="13644" max="13644" width="11.7109375" style="242" customWidth="1"/>
    <col min="13645" max="13645" width="17.42578125" style="242" customWidth="1"/>
    <col min="13646" max="13659" width="11.7109375" style="242" customWidth="1"/>
    <col min="13660" max="13660" width="13.42578125" style="242" customWidth="1"/>
    <col min="13661" max="13675" width="11.7109375" style="242" customWidth="1"/>
    <col min="13676" max="13676" width="16.28515625" style="242" customWidth="1"/>
    <col min="13677" max="13685" width="11.7109375" style="242" customWidth="1"/>
    <col min="13686" max="13686" width="13.42578125" style="242" customWidth="1"/>
    <col min="13687" max="13687" width="11.7109375" style="242" customWidth="1"/>
    <col min="13688" max="13688" width="15.140625" style="242" customWidth="1"/>
    <col min="13689" max="13689" width="13.42578125" style="242" customWidth="1"/>
    <col min="13690" max="13698" width="11.7109375" style="242" customWidth="1"/>
    <col min="13699" max="13699" width="13.7109375" style="242" customWidth="1"/>
    <col min="13700" max="13700" width="12" style="242" customWidth="1"/>
    <col min="13701" max="13824" width="9.140625" style="242"/>
    <col min="13825" max="13826" width="2.140625" style="242" customWidth="1"/>
    <col min="13827" max="13827" width="63" style="242" customWidth="1"/>
    <col min="13828" max="13828" width="7.140625" style="242" customWidth="1"/>
    <col min="13829" max="13830" width="19" style="242" customWidth="1"/>
    <col min="13831" max="13832" width="19.7109375" style="242" customWidth="1"/>
    <col min="13833" max="13849" width="0" style="242" hidden="1" customWidth="1"/>
    <col min="13850" max="13850" width="1.28515625" style="242" customWidth="1"/>
    <col min="13851" max="13851" width="13.42578125" style="242" customWidth="1"/>
    <col min="13852" max="13852" width="13.28515625" style="242" customWidth="1"/>
    <col min="13853" max="13853" width="15.85546875" style="242" customWidth="1"/>
    <col min="13854" max="13859" width="11.7109375" style="242" customWidth="1"/>
    <col min="13860" max="13860" width="24.7109375" style="242" customWidth="1"/>
    <col min="13861" max="13863" width="11.7109375" style="242" customWidth="1"/>
    <col min="13864" max="13864" width="20" style="242" customWidth="1"/>
    <col min="13865" max="13865" width="25.85546875" style="242" customWidth="1"/>
    <col min="13866" max="13866" width="23.85546875" style="242" customWidth="1"/>
    <col min="13867" max="13867" width="14.140625" style="242" customWidth="1"/>
    <col min="13868" max="13893" width="11.7109375" style="242" customWidth="1"/>
    <col min="13894" max="13894" width="12.42578125" style="242" customWidth="1"/>
    <col min="13895" max="13898" width="11.7109375" style="242" customWidth="1"/>
    <col min="13899" max="13899" width="20.7109375" style="242" customWidth="1"/>
    <col min="13900" max="13900" width="11.7109375" style="242" customWidth="1"/>
    <col min="13901" max="13901" width="17.42578125" style="242" customWidth="1"/>
    <col min="13902" max="13915" width="11.7109375" style="242" customWidth="1"/>
    <col min="13916" max="13916" width="13.42578125" style="242" customWidth="1"/>
    <col min="13917" max="13931" width="11.7109375" style="242" customWidth="1"/>
    <col min="13932" max="13932" width="16.28515625" style="242" customWidth="1"/>
    <col min="13933" max="13941" width="11.7109375" style="242" customWidth="1"/>
    <col min="13942" max="13942" width="13.42578125" style="242" customWidth="1"/>
    <col min="13943" max="13943" width="11.7109375" style="242" customWidth="1"/>
    <col min="13944" max="13944" width="15.140625" style="242" customWidth="1"/>
    <col min="13945" max="13945" width="13.42578125" style="242" customWidth="1"/>
    <col min="13946" max="13954" width="11.7109375" style="242" customWidth="1"/>
    <col min="13955" max="13955" width="13.7109375" style="242" customWidth="1"/>
    <col min="13956" max="13956" width="12" style="242" customWidth="1"/>
    <col min="13957" max="14080" width="9.140625" style="242"/>
    <col min="14081" max="14082" width="2.140625" style="242" customWidth="1"/>
    <col min="14083" max="14083" width="63" style="242" customWidth="1"/>
    <col min="14084" max="14084" width="7.140625" style="242" customWidth="1"/>
    <col min="14085" max="14086" width="19" style="242" customWidth="1"/>
    <col min="14087" max="14088" width="19.7109375" style="242" customWidth="1"/>
    <col min="14089" max="14105" width="0" style="242" hidden="1" customWidth="1"/>
    <col min="14106" max="14106" width="1.28515625" style="242" customWidth="1"/>
    <col min="14107" max="14107" width="13.42578125" style="242" customWidth="1"/>
    <col min="14108" max="14108" width="13.28515625" style="242" customWidth="1"/>
    <col min="14109" max="14109" width="15.85546875" style="242" customWidth="1"/>
    <col min="14110" max="14115" width="11.7109375" style="242" customWidth="1"/>
    <col min="14116" max="14116" width="24.7109375" style="242" customWidth="1"/>
    <col min="14117" max="14119" width="11.7109375" style="242" customWidth="1"/>
    <col min="14120" max="14120" width="20" style="242" customWidth="1"/>
    <col min="14121" max="14121" width="25.85546875" style="242" customWidth="1"/>
    <col min="14122" max="14122" width="23.85546875" style="242" customWidth="1"/>
    <col min="14123" max="14123" width="14.140625" style="242" customWidth="1"/>
    <col min="14124" max="14149" width="11.7109375" style="242" customWidth="1"/>
    <col min="14150" max="14150" width="12.42578125" style="242" customWidth="1"/>
    <col min="14151" max="14154" width="11.7109375" style="242" customWidth="1"/>
    <col min="14155" max="14155" width="20.7109375" style="242" customWidth="1"/>
    <col min="14156" max="14156" width="11.7109375" style="242" customWidth="1"/>
    <col min="14157" max="14157" width="17.42578125" style="242" customWidth="1"/>
    <col min="14158" max="14171" width="11.7109375" style="242" customWidth="1"/>
    <col min="14172" max="14172" width="13.42578125" style="242" customWidth="1"/>
    <col min="14173" max="14187" width="11.7109375" style="242" customWidth="1"/>
    <col min="14188" max="14188" width="16.28515625" style="242" customWidth="1"/>
    <col min="14189" max="14197" width="11.7109375" style="242" customWidth="1"/>
    <col min="14198" max="14198" width="13.42578125" style="242" customWidth="1"/>
    <col min="14199" max="14199" width="11.7109375" style="242" customWidth="1"/>
    <col min="14200" max="14200" width="15.140625" style="242" customWidth="1"/>
    <col min="14201" max="14201" width="13.42578125" style="242" customWidth="1"/>
    <col min="14202" max="14210" width="11.7109375" style="242" customWidth="1"/>
    <col min="14211" max="14211" width="13.7109375" style="242" customWidth="1"/>
    <col min="14212" max="14212" width="12" style="242" customWidth="1"/>
    <col min="14213" max="14336" width="9.140625" style="242"/>
    <col min="14337" max="14338" width="2.140625" style="242" customWidth="1"/>
    <col min="14339" max="14339" width="63" style="242" customWidth="1"/>
    <col min="14340" max="14340" width="7.140625" style="242" customWidth="1"/>
    <col min="14341" max="14342" width="19" style="242" customWidth="1"/>
    <col min="14343" max="14344" width="19.7109375" style="242" customWidth="1"/>
    <col min="14345" max="14361" width="0" style="242" hidden="1" customWidth="1"/>
    <col min="14362" max="14362" width="1.28515625" style="242" customWidth="1"/>
    <col min="14363" max="14363" width="13.42578125" style="242" customWidth="1"/>
    <col min="14364" max="14364" width="13.28515625" style="242" customWidth="1"/>
    <col min="14365" max="14365" width="15.85546875" style="242" customWidth="1"/>
    <col min="14366" max="14371" width="11.7109375" style="242" customWidth="1"/>
    <col min="14372" max="14372" width="24.7109375" style="242" customWidth="1"/>
    <col min="14373" max="14375" width="11.7109375" style="242" customWidth="1"/>
    <col min="14376" max="14376" width="20" style="242" customWidth="1"/>
    <col min="14377" max="14377" width="25.85546875" style="242" customWidth="1"/>
    <col min="14378" max="14378" width="23.85546875" style="242" customWidth="1"/>
    <col min="14379" max="14379" width="14.140625" style="242" customWidth="1"/>
    <col min="14380" max="14405" width="11.7109375" style="242" customWidth="1"/>
    <col min="14406" max="14406" width="12.42578125" style="242" customWidth="1"/>
    <col min="14407" max="14410" width="11.7109375" style="242" customWidth="1"/>
    <col min="14411" max="14411" width="20.7109375" style="242" customWidth="1"/>
    <col min="14412" max="14412" width="11.7109375" style="242" customWidth="1"/>
    <col min="14413" max="14413" width="17.42578125" style="242" customWidth="1"/>
    <col min="14414" max="14427" width="11.7109375" style="242" customWidth="1"/>
    <col min="14428" max="14428" width="13.42578125" style="242" customWidth="1"/>
    <col min="14429" max="14443" width="11.7109375" style="242" customWidth="1"/>
    <col min="14444" max="14444" width="16.28515625" style="242" customWidth="1"/>
    <col min="14445" max="14453" width="11.7109375" style="242" customWidth="1"/>
    <col min="14454" max="14454" width="13.42578125" style="242" customWidth="1"/>
    <col min="14455" max="14455" width="11.7109375" style="242" customWidth="1"/>
    <col min="14456" max="14456" width="15.140625" style="242" customWidth="1"/>
    <col min="14457" max="14457" width="13.42578125" style="242" customWidth="1"/>
    <col min="14458" max="14466" width="11.7109375" style="242" customWidth="1"/>
    <col min="14467" max="14467" width="13.7109375" style="242" customWidth="1"/>
    <col min="14468" max="14468" width="12" style="242" customWidth="1"/>
    <col min="14469" max="14592" width="9.140625" style="242"/>
    <col min="14593" max="14594" width="2.140625" style="242" customWidth="1"/>
    <col min="14595" max="14595" width="63" style="242" customWidth="1"/>
    <col min="14596" max="14596" width="7.140625" style="242" customWidth="1"/>
    <col min="14597" max="14598" width="19" style="242" customWidth="1"/>
    <col min="14599" max="14600" width="19.7109375" style="242" customWidth="1"/>
    <col min="14601" max="14617" width="0" style="242" hidden="1" customWidth="1"/>
    <col min="14618" max="14618" width="1.28515625" style="242" customWidth="1"/>
    <col min="14619" max="14619" width="13.42578125" style="242" customWidth="1"/>
    <col min="14620" max="14620" width="13.28515625" style="242" customWidth="1"/>
    <col min="14621" max="14621" width="15.85546875" style="242" customWidth="1"/>
    <col min="14622" max="14627" width="11.7109375" style="242" customWidth="1"/>
    <col min="14628" max="14628" width="24.7109375" style="242" customWidth="1"/>
    <col min="14629" max="14631" width="11.7109375" style="242" customWidth="1"/>
    <col min="14632" max="14632" width="20" style="242" customWidth="1"/>
    <col min="14633" max="14633" width="25.85546875" style="242" customWidth="1"/>
    <col min="14634" max="14634" width="23.85546875" style="242" customWidth="1"/>
    <col min="14635" max="14635" width="14.140625" style="242" customWidth="1"/>
    <col min="14636" max="14661" width="11.7109375" style="242" customWidth="1"/>
    <col min="14662" max="14662" width="12.42578125" style="242" customWidth="1"/>
    <col min="14663" max="14666" width="11.7109375" style="242" customWidth="1"/>
    <col min="14667" max="14667" width="20.7109375" style="242" customWidth="1"/>
    <col min="14668" max="14668" width="11.7109375" style="242" customWidth="1"/>
    <col min="14669" max="14669" width="17.42578125" style="242" customWidth="1"/>
    <col min="14670" max="14683" width="11.7109375" style="242" customWidth="1"/>
    <col min="14684" max="14684" width="13.42578125" style="242" customWidth="1"/>
    <col min="14685" max="14699" width="11.7109375" style="242" customWidth="1"/>
    <col min="14700" max="14700" width="16.28515625" style="242" customWidth="1"/>
    <col min="14701" max="14709" width="11.7109375" style="242" customWidth="1"/>
    <col min="14710" max="14710" width="13.42578125" style="242" customWidth="1"/>
    <col min="14711" max="14711" width="11.7109375" style="242" customWidth="1"/>
    <col min="14712" max="14712" width="15.140625" style="242" customWidth="1"/>
    <col min="14713" max="14713" width="13.42578125" style="242" customWidth="1"/>
    <col min="14714" max="14722" width="11.7109375" style="242" customWidth="1"/>
    <col min="14723" max="14723" width="13.7109375" style="242" customWidth="1"/>
    <col min="14724" max="14724" width="12" style="242" customWidth="1"/>
    <col min="14725" max="14848" width="9.140625" style="242"/>
    <col min="14849" max="14850" width="2.140625" style="242" customWidth="1"/>
    <col min="14851" max="14851" width="63" style="242" customWidth="1"/>
    <col min="14852" max="14852" width="7.140625" style="242" customWidth="1"/>
    <col min="14853" max="14854" width="19" style="242" customWidth="1"/>
    <col min="14855" max="14856" width="19.7109375" style="242" customWidth="1"/>
    <col min="14857" max="14873" width="0" style="242" hidden="1" customWidth="1"/>
    <col min="14874" max="14874" width="1.28515625" style="242" customWidth="1"/>
    <col min="14875" max="14875" width="13.42578125" style="242" customWidth="1"/>
    <col min="14876" max="14876" width="13.28515625" style="242" customWidth="1"/>
    <col min="14877" max="14877" width="15.85546875" style="242" customWidth="1"/>
    <col min="14878" max="14883" width="11.7109375" style="242" customWidth="1"/>
    <col min="14884" max="14884" width="24.7109375" style="242" customWidth="1"/>
    <col min="14885" max="14887" width="11.7109375" style="242" customWidth="1"/>
    <col min="14888" max="14888" width="20" style="242" customWidth="1"/>
    <col min="14889" max="14889" width="25.85546875" style="242" customWidth="1"/>
    <col min="14890" max="14890" width="23.85546875" style="242" customWidth="1"/>
    <col min="14891" max="14891" width="14.140625" style="242" customWidth="1"/>
    <col min="14892" max="14917" width="11.7109375" style="242" customWidth="1"/>
    <col min="14918" max="14918" width="12.42578125" style="242" customWidth="1"/>
    <col min="14919" max="14922" width="11.7109375" style="242" customWidth="1"/>
    <col min="14923" max="14923" width="20.7109375" style="242" customWidth="1"/>
    <col min="14924" max="14924" width="11.7109375" style="242" customWidth="1"/>
    <col min="14925" max="14925" width="17.42578125" style="242" customWidth="1"/>
    <col min="14926" max="14939" width="11.7109375" style="242" customWidth="1"/>
    <col min="14940" max="14940" width="13.42578125" style="242" customWidth="1"/>
    <col min="14941" max="14955" width="11.7109375" style="242" customWidth="1"/>
    <col min="14956" max="14956" width="16.28515625" style="242" customWidth="1"/>
    <col min="14957" max="14965" width="11.7109375" style="242" customWidth="1"/>
    <col min="14966" max="14966" width="13.42578125" style="242" customWidth="1"/>
    <col min="14967" max="14967" width="11.7109375" style="242" customWidth="1"/>
    <col min="14968" max="14968" width="15.140625" style="242" customWidth="1"/>
    <col min="14969" max="14969" width="13.42578125" style="242" customWidth="1"/>
    <col min="14970" max="14978" width="11.7109375" style="242" customWidth="1"/>
    <col min="14979" max="14979" width="13.7109375" style="242" customWidth="1"/>
    <col min="14980" max="14980" width="12" style="242" customWidth="1"/>
    <col min="14981" max="15104" width="9.140625" style="242"/>
    <col min="15105" max="15106" width="2.140625" style="242" customWidth="1"/>
    <col min="15107" max="15107" width="63" style="242" customWidth="1"/>
    <col min="15108" max="15108" width="7.140625" style="242" customWidth="1"/>
    <col min="15109" max="15110" width="19" style="242" customWidth="1"/>
    <col min="15111" max="15112" width="19.7109375" style="242" customWidth="1"/>
    <col min="15113" max="15129" width="0" style="242" hidden="1" customWidth="1"/>
    <col min="15130" max="15130" width="1.28515625" style="242" customWidth="1"/>
    <col min="15131" max="15131" width="13.42578125" style="242" customWidth="1"/>
    <col min="15132" max="15132" width="13.28515625" style="242" customWidth="1"/>
    <col min="15133" max="15133" width="15.85546875" style="242" customWidth="1"/>
    <col min="15134" max="15139" width="11.7109375" style="242" customWidth="1"/>
    <col min="15140" max="15140" width="24.7109375" style="242" customWidth="1"/>
    <col min="15141" max="15143" width="11.7109375" style="242" customWidth="1"/>
    <col min="15144" max="15144" width="20" style="242" customWidth="1"/>
    <col min="15145" max="15145" width="25.85546875" style="242" customWidth="1"/>
    <col min="15146" max="15146" width="23.85546875" style="242" customWidth="1"/>
    <col min="15147" max="15147" width="14.140625" style="242" customWidth="1"/>
    <col min="15148" max="15173" width="11.7109375" style="242" customWidth="1"/>
    <col min="15174" max="15174" width="12.42578125" style="242" customWidth="1"/>
    <col min="15175" max="15178" width="11.7109375" style="242" customWidth="1"/>
    <col min="15179" max="15179" width="20.7109375" style="242" customWidth="1"/>
    <col min="15180" max="15180" width="11.7109375" style="242" customWidth="1"/>
    <col min="15181" max="15181" width="17.42578125" style="242" customWidth="1"/>
    <col min="15182" max="15195" width="11.7109375" style="242" customWidth="1"/>
    <col min="15196" max="15196" width="13.42578125" style="242" customWidth="1"/>
    <col min="15197" max="15211" width="11.7109375" style="242" customWidth="1"/>
    <col min="15212" max="15212" width="16.28515625" style="242" customWidth="1"/>
    <col min="15213" max="15221" width="11.7109375" style="242" customWidth="1"/>
    <col min="15222" max="15222" width="13.42578125" style="242" customWidth="1"/>
    <col min="15223" max="15223" width="11.7109375" style="242" customWidth="1"/>
    <col min="15224" max="15224" width="15.140625" style="242" customWidth="1"/>
    <col min="15225" max="15225" width="13.42578125" style="242" customWidth="1"/>
    <col min="15226" max="15234" width="11.7109375" style="242" customWidth="1"/>
    <col min="15235" max="15235" width="13.7109375" style="242" customWidth="1"/>
    <col min="15236" max="15236" width="12" style="242" customWidth="1"/>
    <col min="15237" max="15360" width="9.140625" style="242"/>
    <col min="15361" max="15362" width="2.140625" style="242" customWidth="1"/>
    <col min="15363" max="15363" width="63" style="242" customWidth="1"/>
    <col min="15364" max="15364" width="7.140625" style="242" customWidth="1"/>
    <col min="15365" max="15366" width="19" style="242" customWidth="1"/>
    <col min="15367" max="15368" width="19.7109375" style="242" customWidth="1"/>
    <col min="15369" max="15385" width="0" style="242" hidden="1" customWidth="1"/>
    <col min="15386" max="15386" width="1.28515625" style="242" customWidth="1"/>
    <col min="15387" max="15387" width="13.42578125" style="242" customWidth="1"/>
    <col min="15388" max="15388" width="13.28515625" style="242" customWidth="1"/>
    <col min="15389" max="15389" width="15.85546875" style="242" customWidth="1"/>
    <col min="15390" max="15395" width="11.7109375" style="242" customWidth="1"/>
    <col min="15396" max="15396" width="24.7109375" style="242" customWidth="1"/>
    <col min="15397" max="15399" width="11.7109375" style="242" customWidth="1"/>
    <col min="15400" max="15400" width="20" style="242" customWidth="1"/>
    <col min="15401" max="15401" width="25.85546875" style="242" customWidth="1"/>
    <col min="15402" max="15402" width="23.85546875" style="242" customWidth="1"/>
    <col min="15403" max="15403" width="14.140625" style="242" customWidth="1"/>
    <col min="15404" max="15429" width="11.7109375" style="242" customWidth="1"/>
    <col min="15430" max="15430" width="12.42578125" style="242" customWidth="1"/>
    <col min="15431" max="15434" width="11.7109375" style="242" customWidth="1"/>
    <col min="15435" max="15435" width="20.7109375" style="242" customWidth="1"/>
    <col min="15436" max="15436" width="11.7109375" style="242" customWidth="1"/>
    <col min="15437" max="15437" width="17.42578125" style="242" customWidth="1"/>
    <col min="15438" max="15451" width="11.7109375" style="242" customWidth="1"/>
    <col min="15452" max="15452" width="13.42578125" style="242" customWidth="1"/>
    <col min="15453" max="15467" width="11.7109375" style="242" customWidth="1"/>
    <col min="15468" max="15468" width="16.28515625" style="242" customWidth="1"/>
    <col min="15469" max="15477" width="11.7109375" style="242" customWidth="1"/>
    <col min="15478" max="15478" width="13.42578125" style="242" customWidth="1"/>
    <col min="15479" max="15479" width="11.7109375" style="242" customWidth="1"/>
    <col min="15480" max="15480" width="15.140625" style="242" customWidth="1"/>
    <col min="15481" max="15481" width="13.42578125" style="242" customWidth="1"/>
    <col min="15482" max="15490" width="11.7109375" style="242" customWidth="1"/>
    <col min="15491" max="15491" width="13.7109375" style="242" customWidth="1"/>
    <col min="15492" max="15492" width="12" style="242" customWidth="1"/>
    <col min="15493" max="15616" width="9.140625" style="242"/>
    <col min="15617" max="15618" width="2.140625" style="242" customWidth="1"/>
    <col min="15619" max="15619" width="63" style="242" customWidth="1"/>
    <col min="15620" max="15620" width="7.140625" style="242" customWidth="1"/>
    <col min="15621" max="15622" width="19" style="242" customWidth="1"/>
    <col min="15623" max="15624" width="19.7109375" style="242" customWidth="1"/>
    <col min="15625" max="15641" width="0" style="242" hidden="1" customWidth="1"/>
    <col min="15642" max="15642" width="1.28515625" style="242" customWidth="1"/>
    <col min="15643" max="15643" width="13.42578125" style="242" customWidth="1"/>
    <col min="15644" max="15644" width="13.28515625" style="242" customWidth="1"/>
    <col min="15645" max="15645" width="15.85546875" style="242" customWidth="1"/>
    <col min="15646" max="15651" width="11.7109375" style="242" customWidth="1"/>
    <col min="15652" max="15652" width="24.7109375" style="242" customWidth="1"/>
    <col min="15653" max="15655" width="11.7109375" style="242" customWidth="1"/>
    <col min="15656" max="15656" width="20" style="242" customWidth="1"/>
    <col min="15657" max="15657" width="25.85546875" style="242" customWidth="1"/>
    <col min="15658" max="15658" width="23.85546875" style="242" customWidth="1"/>
    <col min="15659" max="15659" width="14.140625" style="242" customWidth="1"/>
    <col min="15660" max="15685" width="11.7109375" style="242" customWidth="1"/>
    <col min="15686" max="15686" width="12.42578125" style="242" customWidth="1"/>
    <col min="15687" max="15690" width="11.7109375" style="242" customWidth="1"/>
    <col min="15691" max="15691" width="20.7109375" style="242" customWidth="1"/>
    <col min="15692" max="15692" width="11.7109375" style="242" customWidth="1"/>
    <col min="15693" max="15693" width="17.42578125" style="242" customWidth="1"/>
    <col min="15694" max="15707" width="11.7109375" style="242" customWidth="1"/>
    <col min="15708" max="15708" width="13.42578125" style="242" customWidth="1"/>
    <col min="15709" max="15723" width="11.7109375" style="242" customWidth="1"/>
    <col min="15724" max="15724" width="16.28515625" style="242" customWidth="1"/>
    <col min="15725" max="15733" width="11.7109375" style="242" customWidth="1"/>
    <col min="15734" max="15734" width="13.42578125" style="242" customWidth="1"/>
    <col min="15735" max="15735" width="11.7109375" style="242" customWidth="1"/>
    <col min="15736" max="15736" width="15.140625" style="242" customWidth="1"/>
    <col min="15737" max="15737" width="13.42578125" style="242" customWidth="1"/>
    <col min="15738" max="15746" width="11.7109375" style="242" customWidth="1"/>
    <col min="15747" max="15747" width="13.7109375" style="242" customWidth="1"/>
    <col min="15748" max="15748" width="12" style="242" customWidth="1"/>
    <col min="15749" max="15872" width="9.140625" style="242"/>
    <col min="15873" max="15874" width="2.140625" style="242" customWidth="1"/>
    <col min="15875" max="15875" width="63" style="242" customWidth="1"/>
    <col min="15876" max="15876" width="7.140625" style="242" customWidth="1"/>
    <col min="15877" max="15878" width="19" style="242" customWidth="1"/>
    <col min="15879" max="15880" width="19.7109375" style="242" customWidth="1"/>
    <col min="15881" max="15897" width="0" style="242" hidden="1" customWidth="1"/>
    <col min="15898" max="15898" width="1.28515625" style="242" customWidth="1"/>
    <col min="15899" max="15899" width="13.42578125" style="242" customWidth="1"/>
    <col min="15900" max="15900" width="13.28515625" style="242" customWidth="1"/>
    <col min="15901" max="15901" width="15.85546875" style="242" customWidth="1"/>
    <col min="15902" max="15907" width="11.7109375" style="242" customWidth="1"/>
    <col min="15908" max="15908" width="24.7109375" style="242" customWidth="1"/>
    <col min="15909" max="15911" width="11.7109375" style="242" customWidth="1"/>
    <col min="15912" max="15912" width="20" style="242" customWidth="1"/>
    <col min="15913" max="15913" width="25.85546875" style="242" customWidth="1"/>
    <col min="15914" max="15914" width="23.85546875" style="242" customWidth="1"/>
    <col min="15915" max="15915" width="14.140625" style="242" customWidth="1"/>
    <col min="15916" max="15941" width="11.7109375" style="242" customWidth="1"/>
    <col min="15942" max="15942" width="12.42578125" style="242" customWidth="1"/>
    <col min="15943" max="15946" width="11.7109375" style="242" customWidth="1"/>
    <col min="15947" max="15947" width="20.7109375" style="242" customWidth="1"/>
    <col min="15948" max="15948" width="11.7109375" style="242" customWidth="1"/>
    <col min="15949" max="15949" width="17.42578125" style="242" customWidth="1"/>
    <col min="15950" max="15963" width="11.7109375" style="242" customWidth="1"/>
    <col min="15964" max="15964" width="13.42578125" style="242" customWidth="1"/>
    <col min="15965" max="15979" width="11.7109375" style="242" customWidth="1"/>
    <col min="15980" max="15980" width="16.28515625" style="242" customWidth="1"/>
    <col min="15981" max="15989" width="11.7109375" style="242" customWidth="1"/>
    <col min="15990" max="15990" width="13.42578125" style="242" customWidth="1"/>
    <col min="15991" max="15991" width="11.7109375" style="242" customWidth="1"/>
    <col min="15992" max="15992" width="15.140625" style="242" customWidth="1"/>
    <col min="15993" max="15993" width="13.42578125" style="242" customWidth="1"/>
    <col min="15994" max="16002" width="11.7109375" style="242" customWidth="1"/>
    <col min="16003" max="16003" width="13.7109375" style="242" customWidth="1"/>
    <col min="16004" max="16004" width="12" style="242" customWidth="1"/>
    <col min="16005" max="16128" width="9.140625" style="242"/>
    <col min="16129" max="16130" width="2.140625" style="242" customWidth="1"/>
    <col min="16131" max="16131" width="63" style="242" customWidth="1"/>
    <col min="16132" max="16132" width="7.140625" style="242" customWidth="1"/>
    <col min="16133" max="16134" width="19" style="242" customWidth="1"/>
    <col min="16135" max="16136" width="19.7109375" style="242" customWidth="1"/>
    <col min="16137" max="16153" width="0" style="242" hidden="1" customWidth="1"/>
    <col min="16154" max="16154" width="1.28515625" style="242" customWidth="1"/>
    <col min="16155" max="16155" width="13.42578125" style="242" customWidth="1"/>
    <col min="16156" max="16156" width="13.28515625" style="242" customWidth="1"/>
    <col min="16157" max="16157" width="15.85546875" style="242" customWidth="1"/>
    <col min="16158" max="16163" width="11.7109375" style="242" customWidth="1"/>
    <col min="16164" max="16164" width="24.7109375" style="242" customWidth="1"/>
    <col min="16165" max="16167" width="11.7109375" style="242" customWidth="1"/>
    <col min="16168" max="16168" width="20" style="242" customWidth="1"/>
    <col min="16169" max="16169" width="25.85546875" style="242" customWidth="1"/>
    <col min="16170" max="16170" width="23.85546875" style="242" customWidth="1"/>
    <col min="16171" max="16171" width="14.140625" style="242" customWidth="1"/>
    <col min="16172" max="16197" width="11.7109375" style="242" customWidth="1"/>
    <col min="16198" max="16198" width="12.42578125" style="242" customWidth="1"/>
    <col min="16199" max="16202" width="11.7109375" style="242" customWidth="1"/>
    <col min="16203" max="16203" width="20.7109375" style="242" customWidth="1"/>
    <col min="16204" max="16204" width="11.7109375" style="242" customWidth="1"/>
    <col min="16205" max="16205" width="17.42578125" style="242" customWidth="1"/>
    <col min="16206" max="16219" width="11.7109375" style="242" customWidth="1"/>
    <col min="16220" max="16220" width="13.42578125" style="242" customWidth="1"/>
    <col min="16221" max="16235" width="11.7109375" style="242" customWidth="1"/>
    <col min="16236" max="16236" width="16.28515625" style="242" customWidth="1"/>
    <col min="16237" max="16245" width="11.7109375" style="242" customWidth="1"/>
    <col min="16246" max="16246" width="13.42578125" style="242" customWidth="1"/>
    <col min="16247" max="16247" width="11.7109375" style="242" customWidth="1"/>
    <col min="16248" max="16248" width="15.140625" style="242" customWidth="1"/>
    <col min="16249" max="16249" width="13.42578125" style="242" customWidth="1"/>
    <col min="16250" max="16258" width="11.7109375" style="242" customWidth="1"/>
    <col min="16259" max="16259" width="13.7109375" style="242" customWidth="1"/>
    <col min="16260" max="16260" width="12" style="242" customWidth="1"/>
    <col min="16261"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1836</v>
      </c>
      <c r="B8" s="1168"/>
      <c r="C8" s="1168"/>
      <c r="D8" s="1169"/>
      <c r="E8" s="1169"/>
      <c r="F8" s="283"/>
      <c r="G8" s="1169"/>
      <c r="H8" s="1169"/>
      <c r="I8" s="6"/>
      <c r="J8" s="39"/>
      <c r="K8" s="630" t="str">
        <f>A8</f>
        <v>Country: Togo</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1643</v>
      </c>
      <c r="B12" s="1161"/>
      <c r="C12" s="1161"/>
      <c r="D12" s="1161"/>
      <c r="E12" s="1161"/>
      <c r="F12" s="1161"/>
      <c r="G12" s="1162"/>
      <c r="H12" s="243"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60">
      <c r="A13" s="288"/>
      <c r="B13" s="1163" t="s">
        <v>1462</v>
      </c>
      <c r="C13" s="1164"/>
      <c r="D13" s="1262" t="s">
        <v>1837</v>
      </c>
      <c r="E13" s="1332"/>
      <c r="F13" s="1332"/>
      <c r="G13" s="1332"/>
      <c r="H13" s="1263"/>
      <c r="I13" s="6"/>
      <c r="J13" s="25"/>
      <c r="K13" s="7" t="str">
        <f>B13</f>
        <v>a. What is the name of the committee?</v>
      </c>
      <c r="L13" s="31" t="str">
        <f>D13</f>
        <v>Comité National de Sécurisation de l’Approvisionnement en Produit Contraceptifs (CNSAPC) (National Contraceptive Security Committee) - This committee is not functional at this time. (There is also a newly formed Condom Management group that functions.)</v>
      </c>
      <c r="M13" s="21"/>
      <c r="N13" s="21"/>
      <c r="O13" s="24" t="str">
        <f>D13</f>
        <v>Comité National de Sécurisation de l’Approvisionnement en Produit Contraceptifs (CNSAPC) (National Contraceptive Security Committee) - This committee is not functional at this time. (There is also a newly formed Condom Management group that functions.)</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6"/>
      <c r="J15" s="25"/>
      <c r="K15" s="7" t="str">
        <f t="shared" ref="K15:K23" si="0">B15</f>
        <v>a. Social marketing</v>
      </c>
      <c r="L15" s="21"/>
      <c r="M15" s="21"/>
      <c r="N15" s="21"/>
      <c r="O15" s="7"/>
      <c r="P15" s="21"/>
      <c r="Q15" s="7" t="str">
        <f t="shared" ref="Q15:Q23" si="1">F15</f>
        <v>Population Services International (PSI)</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1644</v>
      </c>
      <c r="C16" s="1164"/>
      <c r="D16" s="988" t="s">
        <v>395</v>
      </c>
      <c r="E16" s="292" t="s">
        <v>1465</v>
      </c>
      <c r="F16" s="1316" t="s">
        <v>1838</v>
      </c>
      <c r="G16" s="1317"/>
      <c r="H16" s="1318"/>
      <c r="I16" s="6"/>
      <c r="J16" s="25"/>
      <c r="K16" s="7" t="str">
        <f t="shared" si="0"/>
        <v>b. NGO (for example: service delivery, advocacy, Planned Parenthood affiliate, Marie Stopes affiliate, faith-based organizations, etc.)</v>
      </c>
      <c r="L16" s="21"/>
      <c r="M16" s="21"/>
      <c r="N16" s="21"/>
      <c r="O16" s="7"/>
      <c r="P16" s="21"/>
      <c r="Q16" s="7" t="str">
        <f t="shared" si="1"/>
        <v>Association Togolaise pour le Bien-Etre Familial (ATBEF) - IPPF Affiliate, Plan Togo</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1645</v>
      </c>
      <c r="C17" s="1164"/>
      <c r="D17" s="988" t="s">
        <v>395</v>
      </c>
      <c r="E17" s="292" t="s">
        <v>1465</v>
      </c>
      <c r="F17" s="1316" t="s">
        <v>1285</v>
      </c>
      <c r="G17" s="1317"/>
      <c r="H17" s="1318"/>
      <c r="I17" s="6"/>
      <c r="J17" s="25"/>
      <c r="K17" s="7" t="str">
        <f t="shared" si="0"/>
        <v>c. Commercial sector (for example: pharmacy associations, manufacturers, etc.)</v>
      </c>
      <c r="L17" s="21"/>
      <c r="M17" s="21"/>
      <c r="N17" s="21"/>
      <c r="O17" s="7"/>
      <c r="P17" s="21"/>
      <c r="Q17" s="7" t="str">
        <f t="shared" si="1"/>
        <v>Order of Private Pharmacies and Order of Doctors</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75">
      <c r="A18" s="291"/>
      <c r="B18" s="1163" t="s">
        <v>1468</v>
      </c>
      <c r="C18" s="1164"/>
      <c r="D18" s="988" t="s">
        <v>395</v>
      </c>
      <c r="E18" s="292" t="s">
        <v>1469</v>
      </c>
      <c r="F18" s="1316" t="s">
        <v>1286</v>
      </c>
      <c r="G18" s="1317"/>
      <c r="H18" s="1318"/>
      <c r="I18" s="6"/>
      <c r="J18" s="25"/>
      <c r="K18" s="7" t="str">
        <f t="shared" si="0"/>
        <v>d. Donors</v>
      </c>
      <c r="L18" s="21"/>
      <c r="M18" s="21"/>
      <c r="N18" s="21"/>
      <c r="O18" s="7"/>
      <c r="P18" s="21"/>
      <c r="Q18" s="7" t="str">
        <f t="shared" si="1"/>
        <v>United Nations Population Fund (UNFPA), French Cooperation, European Union, USAID and the German Technical Cooperation (GTZ) (but the EU and USAID don’t participate in meetings, and the GTZ is no longer represented in Togo)</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75">
      <c r="A20" s="291"/>
      <c r="B20" s="1163" t="s">
        <v>1646</v>
      </c>
      <c r="C20" s="1164"/>
      <c r="D20" s="988" t="s">
        <v>395</v>
      </c>
      <c r="E20" s="292" t="s">
        <v>1473</v>
      </c>
      <c r="F20" s="1316" t="s">
        <v>1287</v>
      </c>
      <c r="G20" s="1317"/>
      <c r="H20" s="1318"/>
      <c r="I20" s="6"/>
      <c r="J20" s="25"/>
      <c r="K20" s="7" t="str">
        <f t="shared" si="0"/>
        <v>f. Ministry of Health (for example: logistics, reproductive health, family planning, maternal and child health, HIV/AIDS, pharmacy units, etc.)</v>
      </c>
      <c r="L20" s="21"/>
      <c r="M20" s="21"/>
      <c r="N20" s="21"/>
      <c r="O20" s="7"/>
      <c r="P20" s="21"/>
      <c r="Q20" s="18" t="str">
        <f t="shared" si="1"/>
        <v>The Director General of Health, Director of Community Affairs, Director of Primary Health Care, representative from the Directorate of Pharmacy, Labs and Technical Equipment, The Head of the Family Health Division, Director of School for Midwives</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30">
      <c r="A21" s="291"/>
      <c r="B21" s="1177" t="s">
        <v>1474</v>
      </c>
      <c r="C21" s="1177"/>
      <c r="D21" s="988" t="s">
        <v>395</v>
      </c>
      <c r="E21" s="292" t="s">
        <v>1475</v>
      </c>
      <c r="F21" s="1316" t="s">
        <v>1288</v>
      </c>
      <c r="G21" s="1317"/>
      <c r="H21" s="1318"/>
      <c r="I21" s="6"/>
      <c r="J21" s="25"/>
      <c r="K21" s="7" t="str">
        <f t="shared" si="0"/>
        <v>g. Central Medical Store or Central Warehouse</v>
      </c>
      <c r="L21" s="21"/>
      <c r="M21" s="21"/>
      <c r="N21" s="21"/>
      <c r="O21" s="7"/>
      <c r="P21" s="21"/>
      <c r="Q21" s="7" t="str">
        <f t="shared" si="1"/>
        <v>Contraceptive warehouse (managed by the Family Health Division) - the Warehouse Manager participates</v>
      </c>
      <c r="R21" s="21"/>
      <c r="S21" s="21"/>
      <c r="T21" s="16"/>
      <c r="U21" s="16"/>
      <c r="V21" s="16"/>
      <c r="W21" s="44"/>
      <c r="X21" s="44"/>
      <c r="Y21" s="45"/>
      <c r="Z21" s="52"/>
      <c r="AA21"/>
    </row>
    <row r="22" spans="1:134" s="244" customFormat="1">
      <c r="A22" s="291"/>
      <c r="B22" s="1177" t="s">
        <v>1476</v>
      </c>
      <c r="C22" s="1177"/>
      <c r="D22" s="988" t="s">
        <v>395</v>
      </c>
      <c r="E22" s="292" t="s">
        <v>1475</v>
      </c>
      <c r="F22" s="1316" t="s">
        <v>1289</v>
      </c>
      <c r="G22" s="1317"/>
      <c r="H22" s="1318"/>
      <c r="I22" s="6"/>
      <c r="J22" s="25"/>
      <c r="K22" s="7" t="str">
        <f t="shared" si="0"/>
        <v xml:space="preserve">h. Ministry of Finance or Ministry of Planning </v>
      </c>
      <c r="L22" s="21"/>
      <c r="M22" s="21"/>
      <c r="N22" s="21"/>
      <c r="O22" s="7"/>
      <c r="P22" s="21"/>
      <c r="Q22" s="7" t="str">
        <f t="shared" si="1"/>
        <v>Ministry of Economy and Finance (two representatives)</v>
      </c>
      <c r="R22" s="21"/>
      <c r="S22" s="21"/>
      <c r="T22" s="16"/>
      <c r="U22" s="16"/>
      <c r="V22" s="16"/>
      <c r="W22" s="44"/>
      <c r="X22" s="44"/>
      <c r="Y22" s="45"/>
      <c r="Z22" s="52"/>
      <c r="AA22"/>
    </row>
    <row r="23" spans="1:134" s="247" customFormat="1" ht="30">
      <c r="A23" s="291"/>
      <c r="B23" s="1177" t="s">
        <v>1647</v>
      </c>
      <c r="C23" s="1177"/>
      <c r="D23" s="988" t="s">
        <v>395</v>
      </c>
      <c r="E23" s="292" t="s">
        <v>1475</v>
      </c>
      <c r="F23" s="1316" t="s">
        <v>1290</v>
      </c>
      <c r="G23" s="1317"/>
      <c r="H23" s="1318"/>
      <c r="I23" s="6"/>
      <c r="J23" s="25"/>
      <c r="K23" s="39" t="str">
        <f t="shared" si="0"/>
        <v>i. Other (for example: partners)</v>
      </c>
      <c r="L23" s="25"/>
      <c r="M23" s="25"/>
      <c r="N23" s="25"/>
      <c r="O23" s="39"/>
      <c r="P23" s="25"/>
      <c r="Q23" s="39" t="str">
        <f t="shared" si="1"/>
        <v xml:space="preserve">National Assembly (one representative), Ministry of Social Action (one representative) </v>
      </c>
      <c r="R23" s="25"/>
      <c r="S23" s="25"/>
      <c r="T23" s="25"/>
      <c r="U23" s="25"/>
      <c r="V23" s="25"/>
      <c r="W23" s="64"/>
      <c r="X23" s="64"/>
      <c r="Y23" s="63"/>
      <c r="Z23" s="63"/>
      <c r="AA23"/>
    </row>
    <row r="24" spans="1:134" s="244" customFormat="1">
      <c r="A24" s="1179" t="s">
        <v>1648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1649</v>
      </c>
      <c r="B25" s="1181"/>
      <c r="C25" s="1181"/>
      <c r="D25" s="1177"/>
      <c r="E25" s="1177"/>
      <c r="F25" s="1177"/>
      <c r="G25" s="1182"/>
      <c r="H25" s="30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1650</v>
      </c>
      <c r="B26" s="1184"/>
      <c r="C26" s="1185"/>
      <c r="D26" s="293" t="s">
        <v>405</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1651</v>
      </c>
      <c r="B29" s="1163"/>
      <c r="C29" s="1163"/>
      <c r="D29" s="1163"/>
      <c r="E29" s="1163"/>
      <c r="F29" s="1164"/>
      <c r="G29" s="1193">
        <v>1348013</v>
      </c>
      <c r="H29" s="1194"/>
      <c r="I29" s="10"/>
      <c r="J29" s="39">
        <f>G29</f>
        <v>1348013</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5">
      <c r="A30" s="1179" t="s">
        <v>1652</v>
      </c>
      <c r="B30" s="1163"/>
      <c r="C30" s="1163"/>
      <c r="D30" s="1163"/>
      <c r="E30" s="300" t="s">
        <v>1787</v>
      </c>
      <c r="F30" s="301" t="s">
        <v>1653</v>
      </c>
      <c r="G30" s="1195" t="s">
        <v>1839</v>
      </c>
      <c r="H30" s="1196"/>
      <c r="I30" s="10"/>
      <c r="J30" s="39" t="str">
        <f>G30</f>
        <v xml:space="preserve">National Core for estimating contraceptive needs under the coordination of the Division for Family Health (DSF)
</v>
      </c>
      <c r="K30" s="7"/>
      <c r="L30" s="21"/>
      <c r="M30" s="37" t="str">
        <f>E30</f>
        <v>1/12 -12/12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1654</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1655</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1656</v>
      </c>
      <c r="F34" s="304" t="s">
        <v>1657</v>
      </c>
      <c r="G34" s="305" t="s">
        <v>1658</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60000</v>
      </c>
      <c r="F35" s="308" t="s">
        <v>1708</v>
      </c>
      <c r="G35" s="309" t="s">
        <v>1292</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1708</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120">
      <c r="A37" s="311"/>
      <c r="B37" s="1184" t="s">
        <v>1659</v>
      </c>
      <c r="C37" s="1184"/>
      <c r="D37" s="1185"/>
      <c r="E37" s="312">
        <f>E35+E36</f>
        <v>60000</v>
      </c>
      <c r="F37" s="313"/>
      <c r="G37" s="313"/>
      <c r="H37" s="534" t="s">
        <v>1293</v>
      </c>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1660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1661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1662</v>
      </c>
      <c r="C40" s="1860"/>
      <c r="D40" s="315" t="s">
        <v>1663</v>
      </c>
      <c r="E40" s="304" t="s">
        <v>1664</v>
      </c>
      <c r="F40" s="304" t="s">
        <v>1665</v>
      </c>
      <c r="G40" s="305" t="s">
        <v>1666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1667</v>
      </c>
      <c r="C41" s="1164"/>
      <c r="D41" s="1037" t="s">
        <v>399</v>
      </c>
      <c r="E41" s="307">
        <v>0</v>
      </c>
      <c r="F41" s="316" t="s">
        <v>1708</v>
      </c>
      <c r="G41" s="317" t="s">
        <v>808</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1668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120">
      <c r="A43" s="303"/>
      <c r="B43" s="1163" t="s">
        <v>1669</v>
      </c>
      <c r="C43" s="1164"/>
      <c r="D43" s="1037" t="s">
        <v>399</v>
      </c>
      <c r="E43" s="307">
        <v>0</v>
      </c>
      <c r="F43" s="316" t="s">
        <v>1708</v>
      </c>
      <c r="G43" s="317"/>
      <c r="H43" s="331" t="s">
        <v>1294</v>
      </c>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1670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1671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1672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1673</v>
      </c>
      <c r="C48" s="1164"/>
      <c r="D48" s="315" t="s">
        <v>1674</v>
      </c>
      <c r="E48" s="304" t="s">
        <v>1675</v>
      </c>
      <c r="F48" s="304" t="s">
        <v>1676</v>
      </c>
      <c r="G48" s="305" t="s">
        <v>1677</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150">
      <c r="A49" s="303"/>
      <c r="B49" s="1163" t="s">
        <v>1519</v>
      </c>
      <c r="C49" s="1164"/>
      <c r="D49" s="1037" t="s">
        <v>395</v>
      </c>
      <c r="E49" s="307">
        <v>1197741</v>
      </c>
      <c r="F49" s="316" t="s">
        <v>1707</v>
      </c>
      <c r="G49" s="329" t="s">
        <v>673</v>
      </c>
      <c r="H49" s="330" t="s">
        <v>1840</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1295</v>
      </c>
      <c r="E50" s="1209"/>
      <c r="F50" s="1209"/>
      <c r="G50" s="1209"/>
      <c r="H50" s="1210"/>
      <c r="I50" s="260"/>
      <c r="J50" s="26"/>
      <c r="K50" s="7" t="str">
        <f>C50</f>
        <v xml:space="preserve">i. Specify source(s) of in-kind donations </v>
      </c>
      <c r="L50" s="21"/>
      <c r="M50" s="21"/>
      <c r="N50" s="21"/>
      <c r="O50" s="24" t="str">
        <f>D50</f>
        <v>USAID $628,085 and UNFPA $569,656</v>
      </c>
      <c r="P50" s="21"/>
      <c r="Q50" s="21"/>
      <c r="R50" s="21"/>
      <c r="S50" s="21"/>
      <c r="T50" s="16"/>
      <c r="U50" s="16"/>
      <c r="V50" s="16"/>
      <c r="W50" s="44"/>
      <c r="X50" s="44"/>
      <c r="Y50" s="45"/>
      <c r="Z50" s="52"/>
      <c r="AA50"/>
    </row>
    <row r="51" spans="1:27" s="244" customFormat="1" ht="60">
      <c r="A51" s="303"/>
      <c r="B51" s="1163" t="s">
        <v>1678</v>
      </c>
      <c r="C51" s="1164"/>
      <c r="D51" s="1037" t="s">
        <v>399</v>
      </c>
      <c r="E51" s="307">
        <v>0</v>
      </c>
      <c r="F51" s="316" t="s">
        <v>1787</v>
      </c>
      <c r="G51" s="329"/>
      <c r="H51" s="330" t="s">
        <v>1297</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1679</v>
      </c>
      <c r="C52" s="1164"/>
      <c r="D52" s="1037" t="s">
        <v>399</v>
      </c>
      <c r="E52" s="307">
        <v>0</v>
      </c>
      <c r="F52" s="316" t="s">
        <v>1787</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1680</v>
      </c>
      <c r="C53" s="1164"/>
      <c r="D53" s="320"/>
      <c r="E53" s="321">
        <f>E49+E51+E52</f>
        <v>1197741</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1681</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1683</v>
      </c>
      <c r="B58" s="1861"/>
      <c r="C58" s="1861"/>
      <c r="D58" s="1861"/>
      <c r="E58" s="1862"/>
      <c r="F58" s="332">
        <f>(E45+E53)/G29</f>
        <v>0.88852333026461916</v>
      </c>
      <c r="G58" s="1202"/>
      <c r="H58" s="1203"/>
      <c r="I58" s="10"/>
      <c r="J58" s="30">
        <f>G58</f>
        <v>0</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395</v>
      </c>
      <c r="G59" s="1202" t="s">
        <v>1298</v>
      </c>
      <c r="H59" s="1203"/>
      <c r="I59" s="10"/>
      <c r="J59" s="30" t="str">
        <f>G59</f>
        <v xml:space="preserve">In 2012, the country had a financial gap of US $150,272.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1684</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90">
      <c r="A64" s="1179" t="s">
        <v>1534</v>
      </c>
      <c r="B64" s="1163"/>
      <c r="C64" s="1164"/>
      <c r="D64" s="1170" t="s">
        <v>1841</v>
      </c>
      <c r="E64" s="1171"/>
      <c r="F64" s="1171"/>
      <c r="G64" s="1171"/>
      <c r="H64" s="1172"/>
      <c r="I64" s="6"/>
      <c r="J64" s="26"/>
      <c r="K64" s="7" t="str">
        <f>A64</f>
        <v xml:space="preserve">B15. Please note any additional comments about finance and procurement.
</v>
      </c>
      <c r="L64" s="21"/>
      <c r="M64" s="21"/>
      <c r="N64" s="21"/>
      <c r="O64" s="7" t="str">
        <f>D64</f>
        <v>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1685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1686</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1687</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1688</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1689</v>
      </c>
      <c r="C71" s="1227"/>
      <c r="D71" s="1336" t="s">
        <v>395</v>
      </c>
      <c r="E71" s="1336"/>
      <c r="F71" s="999" t="s">
        <v>395</v>
      </c>
      <c r="G71" s="999" t="s">
        <v>395</v>
      </c>
      <c r="H71" s="228"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1690</v>
      </c>
      <c r="C72" s="1227"/>
      <c r="D72" s="1336" t="s">
        <v>395</v>
      </c>
      <c r="E72" s="1336"/>
      <c r="F72" s="999" t="s">
        <v>395</v>
      </c>
      <c r="G72" s="999" t="s">
        <v>395</v>
      </c>
      <c r="H72" s="228"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399</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395</v>
      </c>
      <c r="E74" s="1336"/>
      <c r="F74" s="999" t="s">
        <v>395</v>
      </c>
      <c r="G74" s="999" t="s">
        <v>395</v>
      </c>
      <c r="H74" s="228" t="s">
        <v>395</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1691</v>
      </c>
      <c r="C75" s="1227"/>
      <c r="D75" s="1336" t="s">
        <v>395</v>
      </c>
      <c r="E75" s="1336"/>
      <c r="F75" s="999" t="s">
        <v>395</v>
      </c>
      <c r="G75" s="999" t="s">
        <v>395</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1692</v>
      </c>
      <c r="C76" s="1227"/>
      <c r="D76" s="1336" t="s">
        <v>405</v>
      </c>
      <c r="E76" s="1336"/>
      <c r="F76" s="999" t="s">
        <v>395</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1693</v>
      </c>
      <c r="C77" s="1227"/>
      <c r="D77" s="1336" t="s">
        <v>405</v>
      </c>
      <c r="E77" s="1336"/>
      <c r="F77" s="999" t="s">
        <v>395</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395</v>
      </c>
      <c r="E78" s="1336"/>
      <c r="F78" s="999" t="s">
        <v>395</v>
      </c>
      <c r="G78" s="999" t="s">
        <v>395</v>
      </c>
      <c r="H78" s="228"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1694</v>
      </c>
      <c r="C79" s="1230"/>
      <c r="D79" s="1336"/>
      <c r="E79" s="1336"/>
      <c r="F79" s="999" t="s">
        <v>448</v>
      </c>
      <c r="G79" s="999" t="s">
        <v>448</v>
      </c>
      <c r="H79" s="228"/>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45.75" thickBot="1">
      <c r="A80" s="1183" t="s">
        <v>1553</v>
      </c>
      <c r="B80" s="1184"/>
      <c r="C80" s="1185"/>
      <c r="D80" s="1608" t="s">
        <v>1300</v>
      </c>
      <c r="E80" s="1609"/>
      <c r="F80" s="1609"/>
      <c r="G80" s="1609"/>
      <c r="H80" s="1610"/>
      <c r="I80" s="6"/>
      <c r="J80" s="26"/>
      <c r="K80" s="7" t="str">
        <f>A80</f>
        <v>C2. Please note any comments about the commodities offered.</v>
      </c>
      <c r="L80" s="21"/>
      <c r="M80" s="21"/>
      <c r="N80" s="21"/>
      <c r="O80" s="7" t="str">
        <f>D80</f>
        <v xml:space="preserve">Male condoms are primarily distributed to HIV/AIDS associations, as demand through the public sector facilities is low. The MOH gives the condoms to NGOs and uses them for campaigns.  </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1695</v>
      </c>
      <c r="B82" s="1177"/>
      <c r="C82" s="1177"/>
      <c r="D82" s="1177"/>
      <c r="E82" s="1177"/>
      <c r="F82" s="1177"/>
      <c r="G82" s="1182"/>
      <c r="H82" s="243"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1696</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45.75" thickBot="1">
      <c r="A85" s="1244"/>
      <c r="B85" s="349" t="s">
        <v>1561</v>
      </c>
      <c r="C85" s="1017" t="s">
        <v>1842</v>
      </c>
      <c r="D85" s="1473" t="s">
        <v>914</v>
      </c>
      <c r="E85" s="1474"/>
      <c r="F85" s="987" t="s">
        <v>395</v>
      </c>
      <c r="G85" s="1269" t="s">
        <v>395</v>
      </c>
      <c r="H85" s="1475"/>
      <c r="I85" s="13"/>
      <c r="J85" s="30" t="str">
        <f>G85</f>
        <v>Yes</v>
      </c>
      <c r="K85" s="7" t="str">
        <f>B85</f>
        <v>a</v>
      </c>
      <c r="L85" s="21"/>
      <c r="M85" s="31">
        <f>E85</f>
        <v>0</v>
      </c>
      <c r="N85" s="21"/>
      <c r="O85" s="21"/>
      <c r="P85" s="21"/>
      <c r="Q85" s="21"/>
      <c r="R85" s="7"/>
      <c r="S85" s="7" t="str">
        <f>D85</f>
        <v>2008-2012</v>
      </c>
      <c r="T85" s="16"/>
      <c r="U85" s="16"/>
      <c r="V85" s="16"/>
      <c r="W85" s="44"/>
      <c r="X85" s="44"/>
      <c r="Y85" s="45"/>
      <c r="Z85" s="52"/>
      <c r="AA85"/>
    </row>
    <row r="86" spans="1:28" s="244" customFormat="1" ht="28.5" customHeight="1">
      <c r="A86" s="1180" t="s">
        <v>193</v>
      </c>
      <c r="B86" s="1181"/>
      <c r="C86" s="1181"/>
      <c r="D86" s="1181"/>
      <c r="E86" s="1181"/>
      <c r="F86" s="1670" t="s">
        <v>395</v>
      </c>
      <c r="G86" s="1671"/>
      <c r="H86" s="1672"/>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1302</v>
      </c>
      <c r="F87" s="1332"/>
      <c r="G87" s="1332"/>
      <c r="H87" s="1263"/>
      <c r="I87" s="13"/>
      <c r="J87" s="30"/>
      <c r="K87" s="7"/>
      <c r="L87" s="21"/>
      <c r="M87" s="31"/>
      <c r="N87" s="31" t="str">
        <f>E87</f>
        <v>The commercial sector has to pay taxes.</v>
      </c>
      <c r="O87" s="21"/>
      <c r="P87" s="7" t="str">
        <f>B87</f>
        <v>a. If yes, for which sectors (public, NGO, social marketing, commercial)?</v>
      </c>
      <c r="Q87" s="21"/>
      <c r="R87" s="7"/>
      <c r="S87" s="21"/>
      <c r="T87" s="16"/>
      <c r="U87" s="16"/>
      <c r="V87" s="16"/>
      <c r="W87" s="44"/>
      <c r="X87" s="44"/>
      <c r="Y87" s="45"/>
      <c r="Z87" s="52"/>
      <c r="AA87"/>
    </row>
    <row r="88" spans="1:28" s="244" customFormat="1">
      <c r="A88" s="291"/>
      <c r="B88" s="1163" t="s">
        <v>1563</v>
      </c>
      <c r="C88" s="1163"/>
      <c r="D88" s="1164"/>
      <c r="E88" s="1262" t="s">
        <v>405</v>
      </c>
      <c r="F88" s="1332"/>
      <c r="G88" s="1332"/>
      <c r="H88" s="1263"/>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1697</v>
      </c>
      <c r="B89" s="1163"/>
      <c r="C89" s="1163"/>
      <c r="D89" s="1163"/>
      <c r="E89" s="1163"/>
      <c r="F89" s="1163"/>
      <c r="G89" s="1164"/>
      <c r="H89" s="227"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262" t="s">
        <v>1303</v>
      </c>
      <c r="E90" s="1332"/>
      <c r="F90" s="1332"/>
      <c r="G90" s="1332"/>
      <c r="H90" s="1263"/>
      <c r="I90" s="13"/>
      <c r="J90" s="30"/>
      <c r="K90" s="7" t="str">
        <f>B90</f>
        <v>a. If yes, describe the policies.</v>
      </c>
      <c r="L90" s="21"/>
      <c r="M90" s="21"/>
      <c r="N90" s="23"/>
      <c r="O90" s="24" t="str">
        <f>D90</f>
        <v xml:space="preserve">Taxes/duties </v>
      </c>
      <c r="P90" s="7"/>
      <c r="Q90" s="21"/>
      <c r="R90" s="21"/>
      <c r="S90" s="21"/>
      <c r="T90" s="16"/>
      <c r="U90" s="16"/>
      <c r="V90" s="16"/>
      <c r="W90" s="44"/>
      <c r="X90" s="44"/>
      <c r="Y90" s="45"/>
      <c r="Z90" s="52"/>
      <c r="AA90"/>
    </row>
    <row r="91" spans="1:28" s="244" customFormat="1" ht="30" customHeight="1">
      <c r="A91" s="1179" t="s">
        <v>1698</v>
      </c>
      <c r="B91" s="1163"/>
      <c r="C91" s="1163"/>
      <c r="D91" s="1163"/>
      <c r="E91" s="1163"/>
      <c r="F91" s="1163"/>
      <c r="G91" s="1164"/>
      <c r="H91" s="227"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75">
      <c r="A92" s="291"/>
      <c r="B92" s="1163" t="s">
        <v>1565</v>
      </c>
      <c r="C92" s="1163"/>
      <c r="D92" s="1262" t="s">
        <v>1304</v>
      </c>
      <c r="E92" s="1332"/>
      <c r="F92" s="1332"/>
      <c r="G92" s="1332"/>
      <c r="H92" s="1263"/>
      <c r="I92" s="13"/>
      <c r="J92" s="30"/>
      <c r="K92" s="7" t="str">
        <f>B92</f>
        <v>a. If yes, describe the policies.</v>
      </c>
      <c r="L92" s="21"/>
      <c r="M92" s="21"/>
      <c r="N92" s="23"/>
      <c r="O92" s="24" t="str">
        <f>D92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414</v>
      </c>
      <c r="H95" s="1263"/>
      <c r="I95" s="12"/>
      <c r="J95" s="30" t="str">
        <f t="shared" si="3"/>
        <v>Community health worker</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414</v>
      </c>
      <c r="H96" s="1263"/>
      <c r="I96" s="12"/>
      <c r="J96" s="30" t="str">
        <f t="shared" si="3"/>
        <v>Community health worker</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838</v>
      </c>
      <c r="E97" s="1260"/>
      <c r="F97" s="1261"/>
      <c r="G97" s="1262" t="s">
        <v>838</v>
      </c>
      <c r="H97" s="1263"/>
      <c r="I97" s="12"/>
      <c r="J97" s="30" t="str">
        <f t="shared" si="3"/>
        <v>Auxiliary nurse midwife</v>
      </c>
      <c r="K97" s="7"/>
      <c r="L97" s="21"/>
      <c r="M97" s="31"/>
      <c r="N97" s="21"/>
      <c r="O97" s="7"/>
      <c r="P97" s="7"/>
      <c r="Q97" s="21"/>
      <c r="R97" s="21"/>
      <c r="S97" s="21"/>
      <c r="T97" s="209" t="str">
        <f t="shared" si="4"/>
        <v>Auxiliary nurse midwife</v>
      </c>
      <c r="U97" s="51"/>
      <c r="V97" s="16"/>
      <c r="W97" s="44"/>
      <c r="X97" s="44"/>
      <c r="Y97" s="45"/>
      <c r="Z97" s="52"/>
      <c r="AA97"/>
    </row>
    <row r="98" spans="1:27" s="244" customFormat="1" ht="15" customHeight="1">
      <c r="A98" s="263"/>
      <c r="B98" s="220" t="s">
        <v>1576</v>
      </c>
      <c r="C98" s="218" t="s">
        <v>1577</v>
      </c>
      <c r="D98" s="1259" t="s">
        <v>838</v>
      </c>
      <c r="E98" s="1260"/>
      <c r="F98" s="1261"/>
      <c r="G98" s="1262" t="s">
        <v>838</v>
      </c>
      <c r="H98" s="1263"/>
      <c r="I98" s="12"/>
      <c r="J98" s="30" t="str">
        <f t="shared" si="3"/>
        <v>Auxiliary nurse midwife</v>
      </c>
      <c r="K98" s="7"/>
      <c r="L98" s="21"/>
      <c r="M98" s="31"/>
      <c r="N98" s="21"/>
      <c r="O98" s="7"/>
      <c r="P98" s="7"/>
      <c r="Q98" s="21"/>
      <c r="R98" s="21"/>
      <c r="S98" s="21"/>
      <c r="T98" s="209" t="str">
        <f t="shared" si="4"/>
        <v>Auxiliary nurse midwife</v>
      </c>
      <c r="U98" s="51"/>
      <c r="V98" s="16"/>
      <c r="W98" s="44"/>
      <c r="X98" s="44"/>
      <c r="Y98" s="45"/>
      <c r="Z98" s="52"/>
      <c r="AA98"/>
    </row>
    <row r="99" spans="1:27" s="244" customFormat="1" ht="15" customHeight="1">
      <c r="A99" s="263"/>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838</v>
      </c>
      <c r="E100" s="1260"/>
      <c r="F100" s="1261"/>
      <c r="G100" s="1262" t="s">
        <v>838</v>
      </c>
      <c r="H100" s="1263"/>
      <c r="I100" s="12"/>
      <c r="J100" s="30" t="str">
        <f t="shared" si="3"/>
        <v>Auxiliary nurse midwife</v>
      </c>
      <c r="K100" s="7"/>
      <c r="L100" s="21"/>
      <c r="M100" s="31"/>
      <c r="N100" s="21"/>
      <c r="O100" s="7"/>
      <c r="P100" s="7"/>
      <c r="Q100" s="21"/>
      <c r="R100" s="21"/>
      <c r="S100" s="21"/>
      <c r="T100" s="209" t="str">
        <f t="shared" si="4"/>
        <v>Auxiliary nurse midwife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414</v>
      </c>
      <c r="E102" s="1270"/>
      <c r="F102" s="1271"/>
      <c r="G102" s="1272" t="s">
        <v>414</v>
      </c>
      <c r="H102" s="1273"/>
      <c r="I102" s="12"/>
      <c r="J102" s="30" t="str">
        <f t="shared" si="3"/>
        <v>Community health worker</v>
      </c>
      <c r="K102" s="7"/>
      <c r="L102" s="21"/>
      <c r="M102" s="31"/>
      <c r="N102" s="21"/>
      <c r="O102" s="7"/>
      <c r="P102" s="7"/>
      <c r="Q102" s="21"/>
      <c r="R102" s="21"/>
      <c r="S102" s="21"/>
      <c r="T102" s="209" t="str">
        <f t="shared" si="4"/>
        <v>Community health worker</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1699</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395</v>
      </c>
      <c r="H111" s="1331"/>
      <c r="I111" s="12"/>
      <c r="J111" s="30" t="str">
        <f>G111</f>
        <v>Yes</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395</v>
      </c>
      <c r="H112" s="1331"/>
      <c r="I112" s="12"/>
      <c r="J112" s="30" t="str">
        <f>G112</f>
        <v>Yes</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399</v>
      </c>
      <c r="H113" s="1331"/>
      <c r="I113" s="12"/>
      <c r="J113" s="30" t="str">
        <f>G113</f>
        <v>No</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399</v>
      </c>
      <c r="H120" s="1331"/>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2006</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1305</v>
      </c>
      <c r="E128" s="1317"/>
      <c r="F128" s="1317"/>
      <c r="G128" s="1317"/>
      <c r="H128" s="1318"/>
      <c r="I128" s="33"/>
      <c r="J128" s="20"/>
      <c r="K128" s="7" t="str">
        <f>A128</f>
        <v xml:space="preserve">D11. Name of the list(s)
</v>
      </c>
      <c r="L128" s="7"/>
      <c r="M128" s="21"/>
      <c r="N128" s="21"/>
      <c r="O128" s="7" t="str">
        <f>D128</f>
        <v xml:space="preserve">National Essential Medicines List (NEML) </v>
      </c>
      <c r="P128" s="21"/>
      <c r="Q128" s="1"/>
      <c r="R128" s="21"/>
      <c r="S128" s="22"/>
      <c r="T128" s="2"/>
      <c r="U128" s="2"/>
      <c r="V128" s="2"/>
      <c r="W128" s="40"/>
      <c r="X128" s="40"/>
      <c r="Y128" s="1"/>
      <c r="Z128" s="56"/>
      <c r="AA128"/>
    </row>
    <row r="129" spans="1:27" s="265" customFormat="1" ht="30">
      <c r="A129" s="1179" t="s">
        <v>1637</v>
      </c>
      <c r="B129" s="1163"/>
      <c r="C129" s="1164"/>
      <c r="D129" s="1170" t="s">
        <v>1306</v>
      </c>
      <c r="E129" s="1171"/>
      <c r="F129" s="1171"/>
      <c r="G129" s="1171"/>
      <c r="H129" s="1172"/>
      <c r="I129" s="33"/>
      <c r="J129" s="20"/>
      <c r="K129" s="7" t="str">
        <f>A129</f>
        <v xml:space="preserve">D12. Notes about the list(s)
</v>
      </c>
      <c r="L129" s="7"/>
      <c r="M129" s="21"/>
      <c r="N129" s="21"/>
      <c r="O129" s="7" t="str">
        <f>D129</f>
        <v>The list was updated at the end of 2012.</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1700</v>
      </c>
      <c r="C131" s="1863"/>
      <c r="D131" s="1863"/>
      <c r="E131" s="1864"/>
      <c r="F131" s="1296">
        <v>2009</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1701</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395</v>
      </c>
      <c r="H140" s="1225"/>
      <c r="I140" s="6"/>
      <c r="J140" s="30" t="str">
        <f t="shared" ref="J140:J148" si="7">G140</f>
        <v>Yes</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399</v>
      </c>
      <c r="H141" s="1225"/>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399</v>
      </c>
      <c r="H142" s="1225"/>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395</v>
      </c>
      <c r="H143" s="1225"/>
      <c r="I143" s="6"/>
      <c r="J143" s="30" t="str">
        <f t="shared" si="7"/>
        <v>Yes</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399</v>
      </c>
      <c r="H144" s="1225"/>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399</v>
      </c>
      <c r="H145" s="1225"/>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399</v>
      </c>
      <c r="H146" s="1225"/>
      <c r="I146" s="6"/>
      <c r="J146" s="30" t="str">
        <f t="shared" si="7"/>
        <v>No</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399</v>
      </c>
      <c r="H147" s="1225"/>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399</v>
      </c>
      <c r="H148" s="1225"/>
      <c r="I148" s="6"/>
      <c r="J148" s="30" t="str">
        <f t="shared" si="7"/>
        <v>No</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1702</v>
      </c>
      <c r="C149" s="1163"/>
      <c r="D149" s="1163"/>
      <c r="E149" s="1163"/>
      <c r="F149" s="1170" t="s">
        <v>445</v>
      </c>
      <c r="G149" s="1171"/>
      <c r="H149" s="1172"/>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1703</v>
      </c>
      <c r="C150" s="1163"/>
      <c r="D150" s="1163"/>
      <c r="E150" s="1163"/>
      <c r="F150" s="1170" t="s">
        <v>1122</v>
      </c>
      <c r="G150" s="1171"/>
      <c r="H150" s="1172"/>
      <c r="I150" s="6"/>
      <c r="J150" s="30"/>
      <c r="K150" s="7"/>
      <c r="L150" s="7"/>
      <c r="M150" s="21"/>
      <c r="N150" s="21"/>
      <c r="O150" s="21"/>
      <c r="P150" s="21"/>
      <c r="Q150" s="7" t="str">
        <f>F150</f>
        <v>Logistics Management Information System</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1704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1705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306" t="s">
        <v>1307</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The main challenges are the weakness of the internal resources for contraceptive supplies, the limited number of donors (UNFPA and USAID), and the increasing need for product.</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xr:uid="{00000000-0002-0000-2A00-000000000000}">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2A00-000001000000}">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xr:uid="{00000000-0002-0000-2A00-000002000000}">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xr:uid="{00000000-0002-0000-2A00-000003000000}">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xr:uid="{00000000-0002-0000-2A00-000004000000}">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xr:uid="{00000000-0002-0000-2A00-000005000000}">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2A00-000006000000}">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xr:uid="{00000000-0002-0000-2A00-000007000000}">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xr:uid="{00000000-0002-0000-2A00-000008000000}">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xr:uid="{00000000-0002-0000-2A00-000009000000}">
      <formula1>$Q$1:$Q$9</formula1>
    </dataValidation>
  </dataValidations>
  <hyperlinks>
    <hyperlink ref="A5" location="Introduction!A1" display="To jump to the Introduction sheet, click here." xr:uid="{00000000-0004-0000-2A00-000000000000}"/>
  </hyperlinks>
  <pageMargins left="1.2" right="0.7" top="0.75" bottom="0.75" header="0.3" footer="0.3"/>
  <pageSetup scale="49"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r:uid="{00000000-0002-0000-2A00-00000A000000}">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 type="list" allowBlank="1" showInputMessage="1" showErrorMessage="1" error="Please choose from the dropdown list." xr:uid="{00000000-0002-0000-2A00-00000B000000}">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D183"/>
  <sheetViews>
    <sheetView showGridLines="0" view="pageBreakPreview" zoomScaleNormal="75"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1843</v>
      </c>
      <c r="B8" s="1168"/>
      <c r="C8" s="1168"/>
      <c r="D8" s="1169"/>
      <c r="E8" s="1169"/>
      <c r="F8" s="283"/>
      <c r="G8" s="1169"/>
      <c r="H8" s="1169"/>
      <c r="I8" s="6"/>
      <c r="J8" s="39"/>
      <c r="K8" s="630" t="str">
        <f>A8</f>
        <v>Country: Uganda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46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598" t="s">
        <v>1308</v>
      </c>
      <c r="E13" s="1599"/>
      <c r="F13" s="1599"/>
      <c r="G13" s="1599"/>
      <c r="H13" s="1600"/>
      <c r="I13" s="6"/>
      <c r="J13" s="25"/>
      <c r="K13" s="7" t="str">
        <f>B13</f>
        <v>a. What is the name of the committee?</v>
      </c>
      <c r="L13" s="31" t="str">
        <f>D13</f>
        <v>Family Planning/Reproductive Health Commodity Security Working Group (FPRHCSWG)</v>
      </c>
      <c r="M13" s="21"/>
      <c r="N13" s="21"/>
      <c r="O13" s="24" t="str">
        <f>D13</f>
        <v>Family Planning/Reproductive Health Commodity Security Working Group (FPRHCSWG)</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1020" t="s">
        <v>395</v>
      </c>
      <c r="E15" s="290" t="s">
        <v>1465</v>
      </c>
      <c r="F15" s="1630" t="s">
        <v>1309</v>
      </c>
      <c r="G15" s="1631"/>
      <c r="H15" s="1632"/>
      <c r="I15" s="6"/>
      <c r="J15" s="25"/>
      <c r="K15" s="7" t="str">
        <f t="shared" ref="K15:K23" si="0">B15</f>
        <v>a. Social marketing</v>
      </c>
      <c r="L15" s="21"/>
      <c r="M15" s="21"/>
      <c r="N15" s="21"/>
      <c r="O15" s="7"/>
      <c r="P15" s="21"/>
      <c r="Q15" s="7" t="str">
        <f t="shared" ref="Q15:Q23" si="1">F15</f>
        <v>Uganda Health Marketing Group (UHMG), Program for Accessible Health, Communication and Education (PACE)</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1020" t="s">
        <v>395</v>
      </c>
      <c r="E16" s="292" t="s">
        <v>1465</v>
      </c>
      <c r="F16" s="1630" t="s">
        <v>1310</v>
      </c>
      <c r="G16" s="1631"/>
      <c r="H16" s="1632"/>
      <c r="I16" s="6"/>
      <c r="J16" s="25"/>
      <c r="K16" s="7" t="str">
        <f t="shared" si="0"/>
        <v>b. NGO (for example: service delivery, advocacy, Planned Parenthood affiliate, Marie Stopes affiliate, faith-based organizations, etc.)</v>
      </c>
      <c r="L16" s="21"/>
      <c r="M16" s="21"/>
      <c r="N16" s="21"/>
      <c r="O16" s="7"/>
      <c r="P16" s="21"/>
      <c r="Q16" s="7" t="str">
        <f t="shared" si="1"/>
        <v>Marie Stopes Uganda, PACE, Reproductive Health Uganda (RHU), Uganda Protestant Medical Bureau (UPMB)</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1020" t="s">
        <v>395</v>
      </c>
      <c r="E17" s="292" t="s">
        <v>1465</v>
      </c>
      <c r="F17" s="1630" t="s">
        <v>1311</v>
      </c>
      <c r="G17" s="1631"/>
      <c r="H17" s="1632"/>
      <c r="I17" s="6"/>
      <c r="J17" s="25"/>
      <c r="K17" s="7" t="str">
        <f t="shared" si="0"/>
        <v>c. Commercial sector (for example: pharmacy associations, manufacturers, etc.)</v>
      </c>
      <c r="L17" s="21"/>
      <c r="M17" s="21"/>
      <c r="N17" s="21"/>
      <c r="O17" s="7"/>
      <c r="P17" s="21"/>
      <c r="Q17" s="7" t="str">
        <f t="shared" si="1"/>
        <v>SurgiPharm</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1020" t="s">
        <v>395</v>
      </c>
      <c r="E18" s="292" t="s">
        <v>1469</v>
      </c>
      <c r="F18" s="1630" t="s">
        <v>1312</v>
      </c>
      <c r="G18" s="1631"/>
      <c r="H18" s="1632"/>
      <c r="I18" s="6"/>
      <c r="J18" s="25"/>
      <c r="K18" s="7" t="str">
        <f t="shared" si="0"/>
        <v>d. Donors</v>
      </c>
      <c r="L18" s="21"/>
      <c r="M18" s="21"/>
      <c r="N18" s="21"/>
      <c r="O18" s="7"/>
      <c r="P18" s="21"/>
      <c r="Q18" s="7" t="str">
        <f t="shared" si="1"/>
        <v>United States Agency for International Development (USAID), Department for International Development (DFID)</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1020" t="s">
        <v>395</v>
      </c>
      <c r="E19" s="292" t="s">
        <v>1471</v>
      </c>
      <c r="F19" s="1630" t="s">
        <v>1313</v>
      </c>
      <c r="G19" s="1631"/>
      <c r="H19" s="1632"/>
      <c r="I19" s="6"/>
      <c r="J19" s="25"/>
      <c r="K19" s="7" t="str">
        <f t="shared" si="0"/>
        <v>e. UN agencies</v>
      </c>
      <c r="L19" s="21"/>
      <c r="M19" s="21"/>
      <c r="N19" s="21"/>
      <c r="O19" s="7"/>
      <c r="P19" s="21"/>
      <c r="Q19" s="7" t="str">
        <f t="shared" si="1"/>
        <v>United Nations Population Fund (UNFPA)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1020" t="s">
        <v>395</v>
      </c>
      <c r="E20" s="292" t="s">
        <v>1473</v>
      </c>
      <c r="F20" s="1630" t="s">
        <v>1314</v>
      </c>
      <c r="G20" s="1631"/>
      <c r="H20" s="1632"/>
      <c r="I20" s="6"/>
      <c r="J20" s="25"/>
      <c r="K20" s="7" t="str">
        <f t="shared" si="0"/>
        <v>f. Ministry of Health (for example: logistics, reproductive health, family planning, maternal and child health, HIV/AIDS, pharmacy units, etc.)</v>
      </c>
      <c r="L20" s="21"/>
      <c r="M20" s="21"/>
      <c r="N20" s="21"/>
      <c r="O20" s="7"/>
      <c r="P20" s="21"/>
      <c r="Q20" s="18" t="str">
        <f t="shared" si="1"/>
        <v>MOH Reproductive Health Division, AIDS Control Program (ACP), MOH Pharmacy Division</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1020" t="s">
        <v>395</v>
      </c>
      <c r="E21" s="292" t="s">
        <v>1475</v>
      </c>
      <c r="F21" s="1630" t="s">
        <v>1315</v>
      </c>
      <c r="G21" s="1631"/>
      <c r="H21" s="1632"/>
      <c r="I21" s="6"/>
      <c r="J21" s="25"/>
      <c r="K21" s="7" t="str">
        <f t="shared" si="0"/>
        <v>g. Central Medical Store or Central Warehouse</v>
      </c>
      <c r="L21" s="21"/>
      <c r="M21" s="21"/>
      <c r="N21" s="21"/>
      <c r="O21" s="7"/>
      <c r="P21" s="21"/>
      <c r="Q21" s="7" t="str">
        <f t="shared" si="1"/>
        <v>National Medical Store (NMS)</v>
      </c>
      <c r="R21" s="21"/>
      <c r="S21" s="21"/>
      <c r="T21" s="16"/>
      <c r="U21" s="16"/>
      <c r="V21" s="16"/>
      <c r="W21" s="44"/>
      <c r="X21" s="44"/>
      <c r="Y21" s="45"/>
      <c r="Z21" s="52"/>
      <c r="AA21"/>
    </row>
    <row r="22" spans="1:134" s="244" customFormat="1">
      <c r="A22" s="291"/>
      <c r="B22" s="1177" t="s">
        <v>1476</v>
      </c>
      <c r="C22" s="1177"/>
      <c r="D22" s="1020" t="s">
        <v>399</v>
      </c>
      <c r="E22" s="292" t="s">
        <v>1475</v>
      </c>
      <c r="F22" s="1630"/>
      <c r="G22" s="1631"/>
      <c r="H22" s="163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45">
      <c r="A23" s="291"/>
      <c r="B23" s="1177" t="s">
        <v>1477</v>
      </c>
      <c r="C23" s="1177"/>
      <c r="D23" s="1020" t="s">
        <v>395</v>
      </c>
      <c r="E23" s="292" t="s">
        <v>1475</v>
      </c>
      <c r="F23" s="1630" t="s">
        <v>1316</v>
      </c>
      <c r="G23" s="1631"/>
      <c r="H23" s="1632"/>
      <c r="I23" s="6"/>
      <c r="J23" s="25"/>
      <c r="K23" s="39" t="str">
        <f t="shared" si="0"/>
        <v>i. Other (for example: partners)</v>
      </c>
      <c r="L23" s="25"/>
      <c r="M23" s="25"/>
      <c r="N23" s="25"/>
      <c r="O23" s="39"/>
      <c r="P23" s="25"/>
      <c r="Q23" s="39" t="str">
        <f t="shared" si="1"/>
        <v>USAID partners: MSH-STRIDES, Reproductive Health Uganda, Marie Stopes Uganda, FHI360 and many others, National Drug Authority (NDA)</v>
      </c>
      <c r="R23" s="25"/>
      <c r="S23" s="25"/>
      <c r="T23" s="25"/>
      <c r="U23" s="25"/>
      <c r="V23" s="25"/>
      <c r="W23" s="64"/>
      <c r="X23" s="64"/>
      <c r="Y23" s="63"/>
      <c r="Z23" s="63"/>
      <c r="AA23"/>
    </row>
    <row r="24" spans="1:134" s="244" customFormat="1">
      <c r="A24" s="1179" t="s">
        <v>1478</v>
      </c>
      <c r="B24" s="1163"/>
      <c r="C24" s="1163"/>
      <c r="D24" s="1163"/>
      <c r="E24" s="1163"/>
      <c r="F24" s="1163"/>
      <c r="G24" s="1163"/>
      <c r="H24" s="302" t="s">
        <v>478</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50"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395</v>
      </c>
      <c r="E26" s="294" t="s">
        <v>1481</v>
      </c>
      <c r="F26" s="249" t="s">
        <v>405</v>
      </c>
      <c r="G26" s="296" t="s">
        <v>1482</v>
      </c>
      <c r="H26" s="250" t="s">
        <v>405</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481</v>
      </c>
      <c r="G28" s="298" t="s">
        <v>1485</v>
      </c>
      <c r="H28" s="299" t="s">
        <v>482</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v>21200000</v>
      </c>
      <c r="H29" s="1194"/>
      <c r="I29" s="10"/>
      <c r="J29" s="39">
        <f>G29</f>
        <v>21200000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1707</v>
      </c>
      <c r="F30" s="301" t="s">
        <v>1488</v>
      </c>
      <c r="G30" s="1195" t="s">
        <v>1317</v>
      </c>
      <c r="H30" s="1196"/>
      <c r="I30" s="10"/>
      <c r="J30" s="39" t="str">
        <f>G30</f>
        <v xml:space="preserve">MOH Reproductive Health Division with donor support. The amount includes the public, NGO and social marketing sector. </v>
      </c>
      <c r="K30" s="7"/>
      <c r="L30" s="21"/>
      <c r="M30" s="37" t="str">
        <f>E30</f>
        <v>01/12 - 12/12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3300000</v>
      </c>
      <c r="F35" s="659" t="s">
        <v>1769</v>
      </c>
      <c r="G35" s="317" t="s">
        <v>1318</v>
      </c>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1769</v>
      </c>
      <c r="G36" s="317"/>
      <c r="H36" s="310" t="s">
        <v>1319</v>
      </c>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3300000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395</v>
      </c>
      <c r="E41" s="307">
        <v>3300000</v>
      </c>
      <c r="F41" s="316" t="s">
        <v>1769</v>
      </c>
      <c r="G41" s="317" t="s">
        <v>1320</v>
      </c>
      <c r="H41" s="310" t="s">
        <v>1321</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405</v>
      </c>
      <c r="E42" s="1166"/>
      <c r="F42" s="1166"/>
      <c r="G42" s="1166"/>
      <c r="H42" s="1167"/>
      <c r="I42" s="29"/>
      <c r="J42" s="26"/>
      <c r="K42" s="7" t="str">
        <f>C42</f>
        <v>i. Specify source(s) of internally generated funds spent (for example, from taxes)</v>
      </c>
      <c r="L42" s="21"/>
      <c r="M42" s="21"/>
      <c r="N42" s="21"/>
      <c r="O42" s="24" t="str">
        <f>D42</f>
        <v>Don't know</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16" t="s">
        <v>1769</v>
      </c>
      <c r="G43" s="317"/>
      <c r="H43" s="331" t="s">
        <v>1322</v>
      </c>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3300000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30">
      <c r="A49" s="303"/>
      <c r="B49" s="1163" t="s">
        <v>1519</v>
      </c>
      <c r="C49" s="1164"/>
      <c r="D49" s="1037" t="s">
        <v>395</v>
      </c>
      <c r="E49" s="307">
        <v>15685089</v>
      </c>
      <c r="F49" s="316" t="s">
        <v>1707</v>
      </c>
      <c r="G49" s="329"/>
      <c r="H49" s="330" t="s">
        <v>1324</v>
      </c>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1323</v>
      </c>
      <c r="E50" s="1209"/>
      <c r="F50" s="1209"/>
      <c r="G50" s="1209"/>
      <c r="H50" s="1210"/>
      <c r="I50" s="260"/>
      <c r="J50" s="26"/>
      <c r="K50" s="7" t="str">
        <f>C50</f>
        <v xml:space="preserve">i. Specify source(s) of in-kind donations </v>
      </c>
      <c r="L50" s="21"/>
      <c r="M50" s="21"/>
      <c r="N50" s="21"/>
      <c r="O50" s="24" t="str">
        <f>D50</f>
        <v>USAID, UNFPA, DFID</v>
      </c>
      <c r="P50" s="21"/>
      <c r="Q50" s="21"/>
      <c r="R50" s="21"/>
      <c r="S50" s="21"/>
      <c r="T50" s="16"/>
      <c r="U50" s="16"/>
      <c r="V50" s="16"/>
      <c r="W50" s="44"/>
      <c r="X50" s="44"/>
      <c r="Y50" s="45"/>
      <c r="Z50" s="52"/>
      <c r="AA50"/>
    </row>
    <row r="51" spans="1:27" s="244" customFormat="1" ht="45">
      <c r="A51" s="303"/>
      <c r="B51" s="1163" t="s">
        <v>1521</v>
      </c>
      <c r="C51" s="1164"/>
      <c r="D51" s="1037" t="s">
        <v>399</v>
      </c>
      <c r="E51" s="307">
        <v>0</v>
      </c>
      <c r="F51" s="316" t="s">
        <v>1707</v>
      </c>
      <c r="G51" s="329"/>
      <c r="H51" s="330" t="s">
        <v>1325</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16" t="s">
        <v>1707</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15685089</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0.17382062312165089</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1</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f>(E45+E53)/G29</f>
        <v>0.8955230660377359</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405</v>
      </c>
      <c r="G59" s="1202" t="s">
        <v>1326</v>
      </c>
      <c r="H59" s="1203"/>
      <c r="I59" s="10"/>
      <c r="J59" s="30" t="str">
        <f>G59</f>
        <v xml:space="preserve">Deficit in the flow of male condoms was only notable shortage.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285" t="s">
        <v>949</v>
      </c>
      <c r="G62" s="1286"/>
      <c r="H62" s="1287"/>
      <c r="I62" s="10"/>
      <c r="J62" s="26"/>
      <c r="K62" s="7"/>
      <c r="L62" s="21"/>
      <c r="M62" s="38">
        <f>E62</f>
        <v>0</v>
      </c>
      <c r="N62" s="21"/>
      <c r="O62" s="21"/>
      <c r="P62" s="21"/>
      <c r="Q62" s="7" t="str">
        <f>F62</f>
        <v>Central Medical Stores</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395</v>
      </c>
      <c r="G63" s="1224"/>
      <c r="H63" s="1225"/>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641" t="s">
        <v>395</v>
      </c>
      <c r="E68" s="1641"/>
      <c r="F68" s="1023" t="s">
        <v>395</v>
      </c>
      <c r="G68" s="1023" t="s">
        <v>395</v>
      </c>
      <c r="H68" s="366"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641" t="s">
        <v>405</v>
      </c>
      <c r="E69" s="1641"/>
      <c r="F69" s="1023" t="s">
        <v>395</v>
      </c>
      <c r="G69" s="1023" t="s">
        <v>395</v>
      </c>
      <c r="H69" s="366"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641" t="s">
        <v>405</v>
      </c>
      <c r="E70" s="1641"/>
      <c r="F70" s="1023" t="s">
        <v>395</v>
      </c>
      <c r="G70" s="1023" t="s">
        <v>395</v>
      </c>
      <c r="H70" s="366"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641" t="s">
        <v>395</v>
      </c>
      <c r="E71" s="1641"/>
      <c r="F71" s="1023" t="s">
        <v>395</v>
      </c>
      <c r="G71" s="1023" t="s">
        <v>395</v>
      </c>
      <c r="H71" s="366" t="s">
        <v>395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641" t="s">
        <v>395</v>
      </c>
      <c r="E72" s="1641"/>
      <c r="F72" s="1023" t="s">
        <v>395</v>
      </c>
      <c r="G72" s="1023" t="s">
        <v>395</v>
      </c>
      <c r="H72" s="366" t="s">
        <v>395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641" t="s">
        <v>395</v>
      </c>
      <c r="E73" s="1641"/>
      <c r="F73" s="1023" t="s">
        <v>395</v>
      </c>
      <c r="G73" s="1023" t="s">
        <v>395</v>
      </c>
      <c r="H73" s="366"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641" t="s">
        <v>405</v>
      </c>
      <c r="E74" s="1641"/>
      <c r="F74" s="1023" t="s">
        <v>399</v>
      </c>
      <c r="G74" s="1023" t="s">
        <v>395</v>
      </c>
      <c r="H74" s="366"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641" t="s">
        <v>405</v>
      </c>
      <c r="E75" s="1641"/>
      <c r="F75" s="1023" t="s">
        <v>395</v>
      </c>
      <c r="G75" s="1023" t="s">
        <v>395</v>
      </c>
      <c r="H75" s="366"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641" t="s">
        <v>395</v>
      </c>
      <c r="E76" s="1641"/>
      <c r="F76" s="1023" t="s">
        <v>395</v>
      </c>
      <c r="G76" s="1023" t="s">
        <v>395</v>
      </c>
      <c r="H76" s="366"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641" t="s">
        <v>395</v>
      </c>
      <c r="E77" s="1641"/>
      <c r="F77" s="1023" t="s">
        <v>395</v>
      </c>
      <c r="G77" s="1023" t="s">
        <v>395</v>
      </c>
      <c r="H77" s="366"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641" t="s">
        <v>405</v>
      </c>
      <c r="E78" s="1641"/>
      <c r="F78" s="1023" t="s">
        <v>399</v>
      </c>
      <c r="G78" s="1023" t="s">
        <v>395</v>
      </c>
      <c r="H78" s="366" t="s">
        <v>395</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740"/>
      <c r="E79" s="1740"/>
      <c r="F79" s="1028"/>
      <c r="G79" s="1028"/>
      <c r="H79" s="367"/>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797" t="s">
        <v>1327</v>
      </c>
      <c r="E80" s="1798"/>
      <c r="F80" s="1798"/>
      <c r="G80" s="1798"/>
      <c r="H80" s="1799"/>
      <c r="I80" s="6"/>
      <c r="J80" s="26"/>
      <c r="K80" s="7" t="str">
        <f>A80</f>
        <v>C2. Please note any comments about the commodities offered.</v>
      </c>
      <c r="L80" s="21"/>
      <c r="M80" s="21"/>
      <c r="N80" s="21"/>
      <c r="O80" s="7" t="str">
        <f>D80</f>
        <v xml:space="preserve">Female condoms are available to be offered in the public sector, but currently are only being distributed through the NGO sector. </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469"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1024" t="s">
        <v>1238</v>
      </c>
      <c r="D85" s="1689" t="s">
        <v>619</v>
      </c>
      <c r="E85" s="1690"/>
      <c r="F85" s="1021" t="s">
        <v>395</v>
      </c>
      <c r="G85" s="1642" t="s">
        <v>395</v>
      </c>
      <c r="H85" s="1643"/>
      <c r="I85" s="13"/>
      <c r="J85" s="30" t="str">
        <f>G85</f>
        <v>Yes</v>
      </c>
      <c r="K85" s="7" t="str">
        <f>B85</f>
        <v>a</v>
      </c>
      <c r="L85" s="21"/>
      <c r="M85" s="31">
        <f>E85</f>
        <v>0</v>
      </c>
      <c r="N85" s="21"/>
      <c r="O85" s="21"/>
      <c r="P85" s="21"/>
      <c r="Q85" s="21"/>
      <c r="R85" s="7"/>
      <c r="S85" s="7" t="str">
        <f>D85</f>
        <v>2010-2015</v>
      </c>
      <c r="T85" s="16"/>
      <c r="U85" s="16"/>
      <c r="V85" s="16"/>
      <c r="W85" s="44"/>
      <c r="X85" s="44"/>
      <c r="Y85" s="45"/>
      <c r="Z85" s="52"/>
      <c r="AA85"/>
    </row>
    <row r="86" spans="1:28" s="244" customFormat="1" ht="28.5" customHeight="1">
      <c r="A86" s="1180" t="s">
        <v>193</v>
      </c>
      <c r="B86" s="1181"/>
      <c r="C86" s="1181"/>
      <c r="D86" s="1181"/>
      <c r="E86" s="1181"/>
      <c r="F86" s="1796" t="s">
        <v>395</v>
      </c>
      <c r="G86" s="1684"/>
      <c r="H86" s="168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51" customHeight="1">
      <c r="A87" s="291"/>
      <c r="B87" s="1163" t="s">
        <v>1562</v>
      </c>
      <c r="C87" s="1163"/>
      <c r="D87" s="1164"/>
      <c r="E87" s="1598" t="s">
        <v>1328</v>
      </c>
      <c r="F87" s="1599"/>
      <c r="G87" s="1599"/>
      <c r="H87" s="1600"/>
      <c r="I87" s="13"/>
      <c r="J87" s="30"/>
      <c r="K87" s="7"/>
      <c r="L87" s="21"/>
      <c r="M87" s="31"/>
      <c r="N87" s="31" t="str">
        <f>E87</f>
        <v xml:space="preserve">All sectors are charged a 2% verification fee on imported products by the National Drug Authority (NDA). Uganda Revenue Authority is charging withholding tax on contraceptives and condoms. </v>
      </c>
      <c r="O87" s="21"/>
      <c r="P87" s="7" t="str">
        <f>B87</f>
        <v>a. If yes, for which sectors (public, NGO, social marketing, commercial)?</v>
      </c>
      <c r="Q87" s="21"/>
      <c r="R87" s="7"/>
      <c r="S87" s="21"/>
      <c r="T87" s="16"/>
      <c r="U87" s="16"/>
      <c r="V87" s="16"/>
      <c r="W87" s="44"/>
      <c r="X87" s="44"/>
      <c r="Y87" s="45"/>
      <c r="Z87" s="52"/>
      <c r="AA87"/>
    </row>
    <row r="88" spans="1:28" s="244" customFormat="1" ht="30">
      <c r="A88" s="291"/>
      <c r="B88" s="1163" t="s">
        <v>1563</v>
      </c>
      <c r="C88" s="1163"/>
      <c r="D88" s="1164"/>
      <c r="E88" s="1598" t="s">
        <v>1329</v>
      </c>
      <c r="F88" s="1599"/>
      <c r="G88" s="1599"/>
      <c r="H88" s="1600"/>
      <c r="I88" s="13"/>
      <c r="J88" s="30"/>
      <c r="K88" s="7"/>
      <c r="L88" s="21"/>
      <c r="M88" s="31"/>
      <c r="N88" s="31" t="str">
        <f>E88</f>
        <v>NDA 2% of FOB value is charged on all pharmaceuticals and Uganda Revenue Authority (URA) 18% and 6% on condoms.</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68"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45">
      <c r="A90" s="291"/>
      <c r="B90" s="1163" t="s">
        <v>1565</v>
      </c>
      <c r="C90" s="1163"/>
      <c r="D90" s="1598" t="s">
        <v>1330</v>
      </c>
      <c r="E90" s="1599"/>
      <c r="F90" s="1599"/>
      <c r="G90" s="1599"/>
      <c r="H90" s="1600"/>
      <c r="I90" s="13"/>
      <c r="J90" s="30"/>
      <c r="K90" s="7" t="str">
        <f>B90</f>
        <v>a. If yes, describe the policies.</v>
      </c>
      <c r="L90" s="21"/>
      <c r="M90" s="21"/>
      <c r="N90" s="23"/>
      <c r="O90" s="24" t="str">
        <f>D90</f>
        <v xml:space="preserve">See above for taxes. It can take up to 12 months for NDA to register new products; MOH &amp; NDA has mandatory 100% batch post-shipment testing for male condoms which delays entry into system. </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227" t="s">
        <v>405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262" t="s">
        <v>405</v>
      </c>
      <c r="E92" s="1332"/>
      <c r="F92" s="1332"/>
      <c r="G92" s="1332"/>
      <c r="H92" s="1263"/>
      <c r="I92" s="13"/>
      <c r="J92" s="30"/>
      <c r="K92" s="7" t="str">
        <f>B92</f>
        <v>a. If yes, describe the policies.</v>
      </c>
      <c r="L92" s="21"/>
      <c r="M92" s="21"/>
      <c r="N92" s="23"/>
      <c r="O92" s="24" t="str">
        <f>D92</f>
        <v>Don't know</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1331</v>
      </c>
      <c r="H95" s="1263"/>
      <c r="I95" s="12"/>
      <c r="J95" s="30" t="str">
        <f t="shared" si="3"/>
        <v>Drug shop</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656" t="s">
        <v>405</v>
      </c>
      <c r="E96" s="1800"/>
      <c r="F96" s="1801"/>
      <c r="G96" s="1598" t="s">
        <v>405</v>
      </c>
      <c r="H96" s="1600"/>
      <c r="I96" s="12"/>
      <c r="J96" s="30" t="str">
        <f t="shared" si="3"/>
        <v>Don't know</v>
      </c>
      <c r="K96" s="7"/>
      <c r="L96" s="21"/>
      <c r="M96" s="31"/>
      <c r="N96" s="21"/>
      <c r="O96" s="7"/>
      <c r="P96" s="7"/>
      <c r="Q96" s="21"/>
      <c r="R96" s="21"/>
      <c r="S96" s="21"/>
      <c r="T96" s="209" t="str">
        <f t="shared" ref="T96:T102" si="4">D96</f>
        <v>Don't know</v>
      </c>
      <c r="U96" s="51"/>
      <c r="V96" s="16"/>
      <c r="W96" s="44"/>
      <c r="X96" s="44"/>
      <c r="Y96" s="45"/>
      <c r="Z96" s="52"/>
      <c r="AA96"/>
    </row>
    <row r="97" spans="1:27" s="244" customFormat="1" ht="15" customHeight="1">
      <c r="A97" s="263"/>
      <c r="B97" s="221" t="s">
        <v>1574</v>
      </c>
      <c r="C97" s="218" t="s">
        <v>1575</v>
      </c>
      <c r="D97" s="1656" t="s">
        <v>405</v>
      </c>
      <c r="E97" s="1800"/>
      <c r="F97" s="1801"/>
      <c r="G97" s="1598" t="s">
        <v>405</v>
      </c>
      <c r="H97" s="1600"/>
      <c r="I97" s="12"/>
      <c r="J97" s="30" t="str">
        <f t="shared" si="3"/>
        <v>Don't know</v>
      </c>
      <c r="K97" s="7"/>
      <c r="L97" s="21"/>
      <c r="M97" s="31"/>
      <c r="N97" s="21"/>
      <c r="O97" s="7"/>
      <c r="P97" s="7"/>
      <c r="Q97" s="21"/>
      <c r="R97" s="21"/>
      <c r="S97" s="21"/>
      <c r="T97" s="209" t="str">
        <f t="shared" si="4"/>
        <v>Don't know</v>
      </c>
      <c r="U97" s="51"/>
      <c r="V97" s="16"/>
      <c r="W97" s="44"/>
      <c r="X97" s="44"/>
      <c r="Y97" s="45"/>
      <c r="Z97" s="52"/>
      <c r="AA97"/>
    </row>
    <row r="98" spans="1:27" s="244" customFormat="1" ht="15" customHeight="1">
      <c r="A98" s="263"/>
      <c r="B98" s="220" t="s">
        <v>1576</v>
      </c>
      <c r="C98" s="218" t="s">
        <v>1577</v>
      </c>
      <c r="D98" s="1656" t="s">
        <v>405</v>
      </c>
      <c r="E98" s="1800"/>
      <c r="F98" s="1801"/>
      <c r="G98" s="1598" t="s">
        <v>405</v>
      </c>
      <c r="H98" s="1600"/>
      <c r="I98" s="12"/>
      <c r="J98" s="30" t="str">
        <f t="shared" si="3"/>
        <v>Don't know</v>
      </c>
      <c r="K98" s="7"/>
      <c r="L98" s="21"/>
      <c r="M98" s="31"/>
      <c r="N98" s="21"/>
      <c r="O98" s="7"/>
      <c r="P98" s="7"/>
      <c r="Q98" s="21"/>
      <c r="R98" s="21"/>
      <c r="S98" s="21"/>
      <c r="T98" s="209" t="str">
        <f t="shared" si="4"/>
        <v>Don't know</v>
      </c>
      <c r="U98" s="51"/>
      <c r="V98" s="16"/>
      <c r="W98" s="44"/>
      <c r="X98" s="44"/>
      <c r="Y98" s="45"/>
      <c r="Z98" s="52"/>
      <c r="AA98"/>
    </row>
    <row r="99" spans="1:27" s="244" customFormat="1" ht="15" customHeight="1">
      <c r="A99" s="263"/>
      <c r="B99" s="221" t="s">
        <v>1578</v>
      </c>
      <c r="C99" s="218" t="s">
        <v>1579</v>
      </c>
      <c r="D99" s="1656" t="s">
        <v>414</v>
      </c>
      <c r="E99" s="1800"/>
      <c r="F99" s="1801"/>
      <c r="G99" s="1598" t="s">
        <v>1331</v>
      </c>
      <c r="H99" s="1600"/>
      <c r="I99" s="12"/>
      <c r="J99" s="30" t="str">
        <f t="shared" si="3"/>
        <v>Drug shop</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656" t="s">
        <v>405</v>
      </c>
      <c r="E100" s="1800"/>
      <c r="F100" s="1801"/>
      <c r="G100" s="1598" t="s">
        <v>405</v>
      </c>
      <c r="H100" s="1600"/>
      <c r="I100" s="12"/>
      <c r="J100" s="30" t="str">
        <f t="shared" si="3"/>
        <v>Don't know</v>
      </c>
      <c r="K100" s="7"/>
      <c r="L100" s="21"/>
      <c r="M100" s="31"/>
      <c r="N100" s="21"/>
      <c r="O100" s="7"/>
      <c r="P100" s="7"/>
      <c r="Q100" s="21"/>
      <c r="R100" s="21"/>
      <c r="S100" s="21"/>
      <c r="T100" s="209" t="str">
        <f t="shared" si="4"/>
        <v>Don't know</v>
      </c>
      <c r="U100" s="51"/>
      <c r="V100" s="16"/>
      <c r="W100" s="44"/>
      <c r="X100" s="44"/>
      <c r="Y100" s="45"/>
      <c r="Z100" s="52"/>
      <c r="AA100"/>
    </row>
    <row r="101" spans="1:27" s="244" customFormat="1" ht="15" customHeight="1">
      <c r="A101" s="263"/>
      <c r="B101" s="221" t="s">
        <v>1582</v>
      </c>
      <c r="C101" s="218" t="s">
        <v>1583</v>
      </c>
      <c r="D101" s="1656" t="s">
        <v>405</v>
      </c>
      <c r="E101" s="1800"/>
      <c r="F101" s="1801"/>
      <c r="G101" s="1598" t="s">
        <v>405</v>
      </c>
      <c r="H101" s="1600"/>
      <c r="I101" s="12"/>
      <c r="J101" s="30" t="str">
        <f t="shared" si="3"/>
        <v>Don't know</v>
      </c>
      <c r="K101" s="7"/>
      <c r="L101" s="21"/>
      <c r="M101" s="31"/>
      <c r="N101" s="21"/>
      <c r="O101" s="7"/>
      <c r="P101" s="7"/>
      <c r="Q101" s="21"/>
      <c r="R101" s="21"/>
      <c r="S101" s="21"/>
      <c r="T101" s="209" t="str">
        <f t="shared" si="4"/>
        <v>Don't know</v>
      </c>
      <c r="U101" s="51"/>
      <c r="V101" s="16"/>
      <c r="W101" s="44"/>
      <c r="X101" s="44"/>
      <c r="Y101" s="45"/>
      <c r="Z101" s="52"/>
      <c r="AA101"/>
    </row>
    <row r="102" spans="1:27" s="244" customFormat="1" ht="15" customHeight="1" thickBot="1">
      <c r="A102" s="263"/>
      <c r="B102" s="831" t="s">
        <v>1584</v>
      </c>
      <c r="C102" s="832" t="s">
        <v>1585</v>
      </c>
      <c r="D102" s="1802" t="s">
        <v>405</v>
      </c>
      <c r="E102" s="1803"/>
      <c r="F102" s="1804"/>
      <c r="G102" s="1805" t="s">
        <v>405</v>
      </c>
      <c r="H102" s="1806"/>
      <c r="I102" s="12"/>
      <c r="J102" s="30" t="str">
        <f t="shared" si="3"/>
        <v>Don't know</v>
      </c>
      <c r="K102" s="7"/>
      <c r="L102" s="21"/>
      <c r="M102" s="31"/>
      <c r="N102" s="21"/>
      <c r="O102" s="7"/>
      <c r="P102" s="7"/>
      <c r="Q102" s="21"/>
      <c r="R102" s="21"/>
      <c r="S102" s="21"/>
      <c r="T102" s="209" t="str">
        <f t="shared" si="4"/>
        <v>Don't know</v>
      </c>
      <c r="U102" s="51"/>
      <c r="V102" s="16"/>
      <c r="W102" s="44"/>
      <c r="X102" s="44"/>
      <c r="Y102" s="45"/>
      <c r="Z102" s="52"/>
      <c r="AA102"/>
    </row>
    <row r="103" spans="1:27" s="244" customFormat="1" ht="75.75" thickBot="1">
      <c r="A103" s="1807" t="s">
        <v>1586</v>
      </c>
      <c r="B103" s="1807"/>
      <c r="C103" s="1807"/>
      <c r="D103" s="1808" t="s">
        <v>1332</v>
      </c>
      <c r="E103" s="1808"/>
      <c r="F103" s="1808"/>
      <c r="G103" s="1808"/>
      <c r="H103" s="180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 xml:space="preserve">Drug shops are not allowed to sell/dispense injectables. </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395</v>
      </c>
      <c r="H119" s="1331"/>
      <c r="I119" s="33"/>
      <c r="J119" s="30" t="str">
        <f t="shared" si="5"/>
        <v>Yes</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399</v>
      </c>
      <c r="H120" s="1331"/>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656" t="s">
        <v>399</v>
      </c>
      <c r="H125" s="1657"/>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2012</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1333</v>
      </c>
      <c r="E128" s="1317"/>
      <c r="F128" s="1317"/>
      <c r="G128" s="1317"/>
      <c r="H128" s="1318"/>
      <c r="I128" s="33"/>
      <c r="J128" s="20"/>
      <c r="K128" s="7" t="str">
        <f>A128</f>
        <v xml:space="preserve">D11. Name of the list(s)
</v>
      </c>
      <c r="L128" s="7"/>
      <c r="M128" s="21"/>
      <c r="N128" s="21"/>
      <c r="O128" s="7" t="str">
        <f>D128</f>
        <v>Essential Medicines, Health and Laboratory Supplies List (EMHLS)</v>
      </c>
      <c r="P128" s="21"/>
      <c r="Q128" s="1"/>
      <c r="R128" s="21"/>
      <c r="S128" s="22"/>
      <c r="T128" s="2"/>
      <c r="U128" s="2"/>
      <c r="V128" s="2"/>
      <c r="W128" s="40"/>
      <c r="X128" s="40"/>
      <c r="Y128" s="1"/>
      <c r="Z128" s="56"/>
      <c r="AA128"/>
    </row>
    <row r="129" spans="1:27" s="265" customFormat="1" ht="30">
      <c r="A129" s="1179" t="s">
        <v>1637</v>
      </c>
      <c r="B129" s="1163"/>
      <c r="C129" s="1164"/>
      <c r="D129" s="1316"/>
      <c r="E129" s="1317"/>
      <c r="F129" s="1317"/>
      <c r="G129" s="1317"/>
      <c r="H129" s="1318"/>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2010</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1334</v>
      </c>
      <c r="E136" s="1237"/>
      <c r="F136" s="1237"/>
      <c r="G136" s="1237"/>
      <c r="H136" s="1238"/>
      <c r="I136" s="33"/>
      <c r="J136" s="20"/>
      <c r="K136" s="7" t="str">
        <f>B136</f>
        <v>f. Notes about the Poverty Reduction Strategy Paper</v>
      </c>
      <c r="L136" s="7"/>
      <c r="M136" s="21"/>
      <c r="N136" s="21"/>
      <c r="O136" s="7" t="str">
        <f>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395</v>
      </c>
      <c r="H138" s="1302"/>
      <c r="I138" s="6"/>
      <c r="J138" s="30" t="str">
        <f>G138</f>
        <v>Yes</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809" t="s">
        <v>399</v>
      </c>
      <c r="H140" s="1810"/>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809" t="s">
        <v>395</v>
      </c>
      <c r="H141" s="1810"/>
      <c r="I141" s="6"/>
      <c r="J141" s="30" t="str">
        <f t="shared" si="7"/>
        <v>Yes</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809" t="s">
        <v>395</v>
      </c>
      <c r="H142" s="1810"/>
      <c r="I142" s="6"/>
      <c r="J142" s="30" t="str">
        <f t="shared" si="7"/>
        <v>Yes</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809" t="s">
        <v>399</v>
      </c>
      <c r="H143" s="1810"/>
      <c r="I143" s="6"/>
      <c r="J143" s="30" t="str">
        <f t="shared" si="7"/>
        <v>No</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809" t="s">
        <v>399</v>
      </c>
      <c r="H144" s="1810"/>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809" t="s">
        <v>395</v>
      </c>
      <c r="H145" s="1810"/>
      <c r="I145" s="6"/>
      <c r="J145" s="30" t="str">
        <f t="shared" si="7"/>
        <v>Yes</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809" t="s">
        <v>406</v>
      </c>
      <c r="H146" s="1810"/>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809" t="s">
        <v>399</v>
      </c>
      <c r="H147" s="1810"/>
      <c r="I147" s="6"/>
      <c r="J147" s="30" t="str">
        <f t="shared" si="7"/>
        <v>No</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809" t="s">
        <v>406</v>
      </c>
      <c r="H148" s="1810"/>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618" t="s">
        <v>445</v>
      </c>
      <c r="G149" s="1619"/>
      <c r="H149" s="1620"/>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618" t="s">
        <v>1335</v>
      </c>
      <c r="G150" s="1619"/>
      <c r="H150" s="1620"/>
      <c r="I150" s="6"/>
      <c r="J150" s="30"/>
      <c r="K150" s="7"/>
      <c r="L150" s="7"/>
      <c r="M150" s="21"/>
      <c r="N150" s="21"/>
      <c r="O150" s="21"/>
      <c r="P150" s="21"/>
      <c r="Q150" s="7" t="str">
        <f>F150</f>
        <v>MOH Stock Status report</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814" t="s">
        <v>399</v>
      </c>
      <c r="H152" s="1815"/>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809" t="s">
        <v>399</v>
      </c>
      <c r="H153" s="1810"/>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03" t="s">
        <v>1641</v>
      </c>
      <c r="B154" s="1304"/>
      <c r="C154" s="1305"/>
      <c r="D154" s="1811" t="s">
        <v>1336</v>
      </c>
      <c r="E154" s="1812"/>
      <c r="F154" s="1812"/>
      <c r="G154" s="1812"/>
      <c r="H154" s="1813"/>
      <c r="I154" s="6"/>
      <c r="J154" s="30"/>
      <c r="K154" s="7" t="str">
        <f>A154</f>
        <v xml:space="preserve">F. Please note any overall comments about challenges and/or successes with contraceptive security in your country.
</v>
      </c>
      <c r="L154" s="21"/>
      <c r="M154" s="21"/>
      <c r="N154" s="21"/>
      <c r="O154" s="7" t="str">
        <f>D154</f>
        <v xml:space="preserve">Contraceptives are stored in two central warehouses, one for public sector and one for private sector. Transfers are made between them to fill gaps and reduce overstocks.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2B00-000000000000}">
      <formula1>$N$1:$N$2</formula1>
    </dataValidation>
    <dataValidation type="list" allowBlank="1" showInputMessage="1" showErrorMessage="1" error="Please choose from the dropdown list." sqref="F61:H61" xr:uid="{00000000-0002-0000-2B00-000001000000}">
      <formula1>$R$1:$R$6</formula1>
    </dataValidation>
    <dataValidation type="list" allowBlank="1" showInputMessage="1" showErrorMessage="1" errorTitle="Choose from dropdown" error="Please choose from the dropdown list." prompt="Please select from the dropdown list." sqref="G138 D15 D68" xr:uid="{00000000-0002-0000-2B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2B00-000003000000}">
      <formula1>$W$1:$W$4</formula1>
    </dataValidation>
    <dataValidation type="list" allowBlank="1" showErrorMessage="1" error="Please choose from the dropdown list." sqref="H38" xr:uid="{00000000-0002-0000-2B00-000004000000}">
      <formula1>$W$1:$W$3</formula1>
    </dataValidation>
    <dataValidation type="list" allowBlank="1" showInputMessage="1" showErrorMessage="1" error="Please choose from the dropdown list." sqref="H24" xr:uid="{00000000-0002-0000-2B00-000005000000}">
      <formula1>$O$1:$O$6</formula1>
    </dataValidation>
    <dataValidation type="list" allowBlank="1" showInputMessage="1" showErrorMessage="1" errorTitle="Choose from dropdown" error="Please choose from the dropdown list." prompt="Please select from the dropdown list." sqref="H12 H82" xr:uid="{00000000-0002-0000-2B00-000006000000}">
      <formula1>$W$1:$W$3</formula1>
    </dataValidation>
    <dataValidation type="list" allowBlank="1" showInputMessage="1" showErrorMessage="1" error="Please choose from the dropdown list." sqref="H31:H32 D41 D43 D49 D51:D52 F85:H86 H89 H91 D106:D108 F59 G116:H125" xr:uid="{00000000-0002-0000-2B00-000007000000}">
      <formula1>$W$1:$W$3</formula1>
    </dataValidation>
    <dataValidation type="list" allowBlank="1" showInputMessage="1" showErrorMessage="1" errorTitle="Choose from dropdown" error="Please choose from the dropdown list." sqref="H28" xr:uid="{00000000-0002-0000-2B00-000008000000}">
      <formula1>$Y$1:$Y$13</formula1>
    </dataValidation>
    <dataValidation type="list" allowBlank="1" showErrorMessage="1" errorTitle="Choose from dropdown" error="Please choose from the dropdown list." sqref="F28" xr:uid="{00000000-0002-0000-2B00-000009000000}">
      <formula1>$Y$1:$Y$13</formula1>
    </dataValidation>
    <dataValidation type="list" allowBlank="1" prompt="Please choose from the dropdown if possible. If you cannot find a cadre that fits what you are looking for, you may write it in." sqref="D96:H102" xr:uid="{00000000-0002-0000-2B00-00000A000000}">
      <formula1>$Q$1:$Q$9</formula1>
    </dataValidation>
    <dataValidation type="list" allowBlank="1" showInputMessage="1" prompt="Please select from the dropdown list if possible. If you cannot find a provider cadre that fits, you may write it in." sqref="D95:H95" xr:uid="{00000000-0002-0000-2B00-00000B000000}">
      <formula1>$Q$1:$Q$9</formula1>
    </dataValidation>
  </dataValidations>
  <hyperlinks>
    <hyperlink ref="A5" location="Introduction!A1" display="To jump to the Introduction sheet, click here." xr:uid="{00000000-0004-0000-2B00-000000000000}"/>
  </hyperlinks>
  <pageMargins left="1.2" right="0.7" top="0.75" bottom="0.75" header="0.3" footer="0.3"/>
  <pageSetup scale="48" fitToHeight="4" orientation="portrait" r:id="rId1"/>
  <rowBreaks count="3" manualBreakCount="3">
    <brk id="33" max="7" man="1"/>
    <brk id="56" max="7" man="1"/>
    <brk id="102" max="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pageSetUpPr fitToPage="1"/>
  </sheetPr>
  <dimension ref="A1:ED183"/>
  <sheetViews>
    <sheetView showGridLines="0" view="pageBreakPreview" zoomScaleNormal="79"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1844</v>
      </c>
      <c r="B8" s="1168"/>
      <c r="C8" s="1168"/>
      <c r="D8" s="1169"/>
      <c r="E8" s="1169"/>
      <c r="F8" s="283"/>
      <c r="G8" s="1169"/>
      <c r="H8" s="1169"/>
      <c r="I8" s="6"/>
      <c r="J8" s="39"/>
      <c r="K8" s="630" t="str">
        <f>A8</f>
        <v>Country: Ukraine</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262" t="s">
        <v>1337</v>
      </c>
      <c r="E13" s="1332"/>
      <c r="F13" s="1332"/>
      <c r="G13" s="1332"/>
      <c r="H13" s="1263"/>
      <c r="I13" s="6"/>
      <c r="J13" s="25"/>
      <c r="K13" s="7" t="str">
        <f>B13</f>
        <v>a. What is the name of the committee?</v>
      </c>
      <c r="L13" s="31" t="str">
        <f>D13</f>
        <v>National Committee for Implementation of the State Program "Reproductive Health of the Nation up to 2015" (SPRHN)</v>
      </c>
      <c r="M13" s="21"/>
      <c r="N13" s="21"/>
      <c r="O13" s="24" t="str">
        <f>D13</f>
        <v>National Committee for Implementation of the State Program "Reproductive Health of the Nation up to 2015" (SPRHN)</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399</v>
      </c>
      <c r="E15" s="290" t="s">
        <v>1465</v>
      </c>
      <c r="F15" s="1316"/>
      <c r="G15" s="1317"/>
      <c r="H15" s="1318"/>
      <c r="I15" s="6"/>
      <c r="J15" s="25"/>
      <c r="K15" s="7" t="str">
        <f t="shared" ref="K15:K23" si="0">B15</f>
        <v>a. Social marketing</v>
      </c>
      <c r="L15" s="21"/>
      <c r="M15" s="21"/>
      <c r="N15" s="21"/>
      <c r="O15" s="7"/>
      <c r="P15" s="21"/>
      <c r="Q15" s="7">
        <f t="shared" ref="Q15:Q23" si="1">F15</f>
        <v>0</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816" t="s">
        <v>1338</v>
      </c>
      <c r="G16" s="1817"/>
      <c r="H16" s="1818"/>
      <c r="I16" s="6"/>
      <c r="J16" s="25"/>
      <c r="K16" s="7" t="str">
        <f t="shared" si="0"/>
        <v>b. NGO (for example: service delivery, advocacy, Planned Parenthood affiliate, Marie Stopes affiliate, faith-based organizations, etc.)</v>
      </c>
      <c r="L16" s="21"/>
      <c r="M16" s="21"/>
      <c r="N16" s="21"/>
      <c r="O16" s="7"/>
      <c r="P16" s="21"/>
      <c r="Q16" s="7" t="str">
        <f t="shared" si="1"/>
        <v>All-Ukrainian Federation of Young Doctors, All-Ukrainian Women's Society, Women's Health and Family Planning Foundation</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75">
      <c r="A18" s="291"/>
      <c r="B18" s="1163" t="s">
        <v>1468</v>
      </c>
      <c r="C18" s="1164"/>
      <c r="D18" s="988" t="s">
        <v>395</v>
      </c>
      <c r="E18" s="292" t="s">
        <v>1469</v>
      </c>
      <c r="F18" s="1816" t="s">
        <v>1339</v>
      </c>
      <c r="G18" s="1817"/>
      <c r="H18" s="1818"/>
      <c r="I18" s="6"/>
      <c r="J18" s="25"/>
      <c r="K18" s="7" t="str">
        <f t="shared" si="0"/>
        <v>d. Donors</v>
      </c>
      <c r="L18" s="21"/>
      <c r="M18" s="21"/>
      <c r="N18" s="21"/>
      <c r="O18" s="7"/>
      <c r="P18" s="21"/>
      <c r="Q18" s="7" t="str">
        <f t="shared" si="1"/>
        <v>USAID (represented by the staff of the USAID-supported projects: Together for Health (closed in 2011),  Maternal &amp; Infant Health Project (closed in 2012), Healthy Women of Ukraine (since 2011 - up to date))</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816" t="s">
        <v>1340</v>
      </c>
      <c r="G20" s="1817"/>
      <c r="H20" s="1818"/>
      <c r="I20" s="6"/>
      <c r="J20" s="25"/>
      <c r="K20" s="7" t="str">
        <f t="shared" si="0"/>
        <v>f. Ministry of Health (for example: logistics, reproductive health, family planning, maternal and child health, HIV/AIDS, pharmacy units, etc.)</v>
      </c>
      <c r="L20" s="21"/>
      <c r="M20" s="21"/>
      <c r="N20" s="21"/>
      <c r="O20" s="7"/>
      <c r="P20" s="21"/>
      <c r="Q20" s="18" t="str">
        <f t="shared" si="1"/>
        <v>MCH Department/RH Division, Finance and Economic Department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c r="G21" s="1317"/>
      <c r="H21" s="1318"/>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c r="A22" s="291"/>
      <c r="B22" s="1177" t="s">
        <v>1476</v>
      </c>
      <c r="C22" s="1177"/>
      <c r="D22" s="988" t="s">
        <v>399</v>
      </c>
      <c r="E22" s="292" t="s">
        <v>1475</v>
      </c>
      <c r="F22" s="1316"/>
      <c r="G22" s="1317"/>
      <c r="H22" s="1318"/>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30">
      <c r="A23" s="291"/>
      <c r="B23" s="1177" t="s">
        <v>1477</v>
      </c>
      <c r="C23" s="1177"/>
      <c r="D23" s="988" t="s">
        <v>395</v>
      </c>
      <c r="E23" s="292" t="s">
        <v>1475</v>
      </c>
      <c r="F23" s="1816" t="s">
        <v>1341</v>
      </c>
      <c r="G23" s="1817"/>
      <c r="H23" s="1818"/>
      <c r="I23" s="6"/>
      <c r="J23" s="25"/>
      <c r="K23" s="39" t="str">
        <f t="shared" si="0"/>
        <v>i. Other (for example: partners)</v>
      </c>
      <c r="L23" s="25"/>
      <c r="M23" s="25"/>
      <c r="N23" s="25"/>
      <c r="O23" s="39"/>
      <c r="P23" s="25"/>
      <c r="Q23" s="39" t="str">
        <f t="shared" si="1"/>
        <v>Academy of Science, National Academy of Post-Graduate Education</v>
      </c>
      <c r="R23" s="25"/>
      <c r="S23" s="25"/>
      <c r="T23" s="25"/>
      <c r="U23" s="25"/>
      <c r="V23" s="25"/>
      <c r="W23" s="64"/>
      <c r="X23" s="64"/>
      <c r="Y23" s="63"/>
      <c r="Z23" s="63"/>
      <c r="AA23"/>
    </row>
    <row r="24" spans="1:134" s="244" customFormat="1">
      <c r="A24" s="1179" t="s">
        <v>1478</v>
      </c>
      <c r="B24" s="1163"/>
      <c r="C24" s="1163"/>
      <c r="D24" s="1163"/>
      <c r="E24" s="1163"/>
      <c r="F24" s="1163"/>
      <c r="G24" s="1163"/>
      <c r="H24" s="302" t="s">
        <v>539</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48" t="s">
        <v>399</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52" t="s">
        <v>430</v>
      </c>
      <c r="G28" s="298" t="s">
        <v>1485</v>
      </c>
      <c r="H28" s="243" t="s">
        <v>431</v>
      </c>
      <c r="I28" s="28"/>
      <c r="J28" s="26"/>
      <c r="K28" s="7">
        <f>B28</f>
        <v>0</v>
      </c>
      <c r="L28" s="21"/>
      <c r="M28" s="21"/>
      <c r="N28" s="21"/>
      <c r="O28" s="21"/>
      <c r="P28" s="21"/>
      <c r="Q28" s="21"/>
      <c r="R28" s="21"/>
      <c r="S28" s="21"/>
      <c r="T28" s="16"/>
      <c r="U28" s="16"/>
      <c r="V28" s="16"/>
      <c r="W28" s="44"/>
      <c r="X28" s="44"/>
      <c r="Y28" s="45"/>
      <c r="Z28" s="52"/>
      <c r="AA28"/>
    </row>
    <row r="29" spans="1:134" s="244" customFormat="1" ht="75" customHeight="1">
      <c r="A29" s="1179" t="s">
        <v>1486</v>
      </c>
      <c r="B29" s="1163"/>
      <c r="C29" s="1163"/>
      <c r="D29" s="1163"/>
      <c r="E29" s="1163"/>
      <c r="F29" s="1164"/>
      <c r="G29" s="1819">
        <v>1593187</v>
      </c>
      <c r="H29" s="1820"/>
      <c r="I29" s="10"/>
      <c r="J29" s="39">
        <f>G29</f>
        <v>1593187</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253" t="s">
        <v>445</v>
      </c>
      <c r="F30" s="301" t="s">
        <v>1488</v>
      </c>
      <c r="G30" s="1821" t="s">
        <v>1342</v>
      </c>
      <c r="H30" s="1822"/>
      <c r="I30" s="10"/>
      <c r="J30" s="39" t="str">
        <f>G30</f>
        <v>GOU estimation of the existing need</v>
      </c>
      <c r="K30" s="7"/>
      <c r="L30" s="21"/>
      <c r="M30" s="37" t="str">
        <f>E30</f>
        <v>01/12-12/12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227"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227"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83" t="s">
        <v>1491</v>
      </c>
      <c r="B33" s="1163"/>
      <c r="C33" s="1163"/>
      <c r="D33" s="1163"/>
      <c r="E33" s="1184"/>
      <c r="F33" s="1184"/>
      <c r="G33" s="1184"/>
      <c r="H33" s="1189"/>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11"/>
      <c r="B34" s="1187" t="s">
        <v>1492</v>
      </c>
      <c r="C34" s="1187"/>
      <c r="D34" s="1188"/>
      <c r="E34" s="365"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45">
      <c r="A35" s="291"/>
      <c r="B35" s="1187" t="s">
        <v>1497</v>
      </c>
      <c r="C35" s="1187"/>
      <c r="D35" s="1188"/>
      <c r="E35" s="373">
        <v>162813</v>
      </c>
      <c r="F35" s="308" t="s">
        <v>445</v>
      </c>
      <c r="G35" s="309" t="s">
        <v>1343</v>
      </c>
      <c r="H35" s="255"/>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94.5" customHeight="1">
      <c r="A36" s="291"/>
      <c r="B36" s="1187" t="s">
        <v>1498</v>
      </c>
      <c r="C36" s="1187"/>
      <c r="D36" s="1188"/>
      <c r="E36" s="307">
        <v>638375</v>
      </c>
      <c r="F36" s="308" t="s">
        <v>445</v>
      </c>
      <c r="G36" s="309" t="s">
        <v>1344</v>
      </c>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801188</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45">
      <c r="A41" s="303"/>
      <c r="B41" s="1163" t="s">
        <v>1507</v>
      </c>
      <c r="C41" s="1164"/>
      <c r="D41" s="1037" t="s">
        <v>395</v>
      </c>
      <c r="E41" s="307">
        <v>100000</v>
      </c>
      <c r="F41" s="308" t="s">
        <v>445</v>
      </c>
      <c r="G41" s="317" t="s">
        <v>1346</v>
      </c>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1345</v>
      </c>
      <c r="E42" s="1166"/>
      <c r="F42" s="1166"/>
      <c r="G42" s="1166"/>
      <c r="H42" s="1167"/>
      <c r="I42" s="29"/>
      <c r="J42" s="26"/>
      <c r="K42" s="7" t="str">
        <f>C42</f>
        <v>i. Specify source(s) of internally generated funds spent (for example, from taxes)</v>
      </c>
      <c r="L42" s="21"/>
      <c r="M42" s="21"/>
      <c r="N42" s="21"/>
      <c r="O42" s="24" t="str">
        <f>D42</f>
        <v>State Budget of Ukraine</v>
      </c>
      <c r="P42" s="21"/>
      <c r="Q42" s="21"/>
      <c r="R42" s="21"/>
      <c r="S42" s="21"/>
      <c r="T42" s="16"/>
      <c r="U42" s="16"/>
      <c r="V42" s="16"/>
      <c r="W42" s="44"/>
      <c r="X42" s="44"/>
      <c r="Y42" s="45"/>
      <c r="Z42" s="52"/>
      <c r="AA42"/>
    </row>
    <row r="43" spans="1:27" s="244" customFormat="1" ht="78.75" customHeight="1">
      <c r="A43" s="303"/>
      <c r="B43" s="1163" t="s">
        <v>1509</v>
      </c>
      <c r="C43" s="1164"/>
      <c r="D43" s="1037" t="s">
        <v>395</v>
      </c>
      <c r="E43" s="307">
        <v>76000</v>
      </c>
      <c r="F43" s="308" t="s">
        <v>445</v>
      </c>
      <c r="G43" s="309" t="s">
        <v>1348</v>
      </c>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1347</v>
      </c>
      <c r="E44" s="1166"/>
      <c r="F44" s="1166"/>
      <c r="G44" s="1166"/>
      <c r="H44" s="1167"/>
      <c r="I44" s="29"/>
      <c r="J44" s="26"/>
      <c r="K44" s="7" t="str">
        <f>C44</f>
        <v>i. Specify source(s) of other government funds spent (for example: basket funding or specific donor)</v>
      </c>
      <c r="L44" s="21"/>
      <c r="M44" s="21"/>
      <c r="N44" s="21"/>
      <c r="O44" s="24" t="str">
        <f>D44</f>
        <v>Oblast level (regional) budgets</v>
      </c>
      <c r="P44" s="21"/>
      <c r="Q44" s="21"/>
      <c r="R44" s="21"/>
      <c r="S44" s="21"/>
      <c r="T44" s="16"/>
      <c r="U44" s="16"/>
      <c r="V44" s="16"/>
      <c r="W44" s="44"/>
      <c r="X44" s="44"/>
      <c r="Y44" s="45"/>
      <c r="Z44" s="52"/>
      <c r="AA44"/>
    </row>
    <row r="45" spans="1:27" s="244" customFormat="1" ht="45">
      <c r="A45" s="303"/>
      <c r="B45" s="1163" t="s">
        <v>1511</v>
      </c>
      <c r="C45" s="1164"/>
      <c r="D45" s="320"/>
      <c r="E45" s="321">
        <f>E41+E43</f>
        <v>176000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ht="105">
      <c r="A49" s="303"/>
      <c r="B49" s="1163" t="s">
        <v>1519</v>
      </c>
      <c r="C49" s="1164"/>
      <c r="D49" s="1037" t="s">
        <v>395</v>
      </c>
      <c r="E49" s="254">
        <v>313797</v>
      </c>
      <c r="F49" s="308" t="s">
        <v>445</v>
      </c>
      <c r="G49" s="259" t="s">
        <v>1349</v>
      </c>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765" t="s">
        <v>479</v>
      </c>
      <c r="E50" s="1765"/>
      <c r="F50" s="1765"/>
      <c r="G50" s="1765"/>
      <c r="H50" s="1766"/>
      <c r="I50" s="260"/>
      <c r="J50" s="26"/>
      <c r="K50" s="7" t="str">
        <f>C50</f>
        <v xml:space="preserve">i. Specify source(s) of in-kind donations </v>
      </c>
      <c r="L50" s="21"/>
      <c r="M50" s="21"/>
      <c r="N50" s="21"/>
      <c r="O50" s="24" t="str">
        <f>D50</f>
        <v>USAID</v>
      </c>
      <c r="P50" s="21"/>
      <c r="Q50" s="21"/>
      <c r="R50" s="21"/>
      <c r="S50" s="21"/>
      <c r="T50" s="16"/>
      <c r="U50" s="16"/>
      <c r="V50" s="16"/>
      <c r="W50" s="44"/>
      <c r="X50" s="44"/>
      <c r="Y50" s="45"/>
      <c r="Z50" s="52"/>
      <c r="AA50"/>
    </row>
    <row r="51" spans="1:27" s="244" customFormat="1" ht="120">
      <c r="A51" s="303"/>
      <c r="B51" s="1163" t="s">
        <v>1521</v>
      </c>
      <c r="C51" s="1164"/>
      <c r="D51" s="1037" t="s">
        <v>395</v>
      </c>
      <c r="E51" s="307"/>
      <c r="F51" s="308" t="s">
        <v>445</v>
      </c>
      <c r="G51" s="329"/>
      <c r="H51" s="330" t="s">
        <v>1350</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60">
      <c r="A52" s="303"/>
      <c r="B52" s="1163" t="s">
        <v>1522</v>
      </c>
      <c r="C52" s="1164"/>
      <c r="D52" s="1037" t="s">
        <v>399</v>
      </c>
      <c r="E52" s="307">
        <v>0</v>
      </c>
      <c r="F52" s="308" t="s">
        <v>445</v>
      </c>
      <c r="G52" s="329"/>
      <c r="H52" s="330" t="s">
        <v>1351</v>
      </c>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313797</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0.35933253980730795</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f>E41/E45</f>
        <v>0.56818181818181823</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41" customHeight="1">
      <c r="A58" s="1204" t="s">
        <v>1528</v>
      </c>
      <c r="B58" s="1861"/>
      <c r="C58" s="1861"/>
      <c r="D58" s="1861"/>
      <c r="E58" s="1862"/>
      <c r="F58" s="332">
        <f>(E45+E53)/G29</f>
        <v>0.30743220977826208</v>
      </c>
      <c r="G58" s="1202" t="s">
        <v>1845</v>
      </c>
      <c r="H58" s="1203"/>
      <c r="I58" s="10"/>
      <c r="J58" s="30" t="str">
        <f>G58</f>
        <v>Comments: The estimated needs for contraceptive procurement for vulnerable populations (4 categories) in 2012 was $1,593,187 according to an analysis of budget requirements for the development of the State program "Reproductive Health of Nation" up to 2015".</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t="s">
        <v>395</v>
      </c>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491</v>
      </c>
      <c r="G61" s="1224"/>
      <c r="H61" s="1225"/>
      <c r="I61" s="11"/>
      <c r="J61" s="26"/>
      <c r="K61" s="7"/>
      <c r="L61" s="21"/>
      <c r="M61" s="21"/>
      <c r="N61" s="21"/>
      <c r="O61" s="21"/>
      <c r="P61" s="21"/>
      <c r="Q61" s="7" t="str">
        <f>F61</f>
        <v>The government (e.g., Central Medical Stores, MOH logistics unit, MOH procurement unit)</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ht="33" customHeight="1">
      <c r="A62" s="291"/>
      <c r="B62" s="1163" t="s">
        <v>1532</v>
      </c>
      <c r="C62" s="1163"/>
      <c r="D62" s="1163"/>
      <c r="E62" s="1163"/>
      <c r="F62" s="1328" t="s">
        <v>1353</v>
      </c>
      <c r="G62" s="1329"/>
      <c r="H62" s="1330"/>
      <c r="I62" s="10"/>
      <c r="J62" s="26"/>
      <c r="K62" s="7"/>
      <c r="L62" s="21"/>
      <c r="M62" s="38">
        <f>E62</f>
        <v>0</v>
      </c>
      <c r="N62" s="21"/>
      <c r="O62" s="21"/>
      <c r="P62" s="21"/>
      <c r="Q62" s="7" t="str">
        <f>F62</f>
        <v>MCH Department of Ministry of Health and Oblast Health Administrations in collaboration with Oblast FP Centers</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399</v>
      </c>
      <c r="G63" s="1224"/>
      <c r="H63" s="1225"/>
      <c r="I63" s="10"/>
      <c r="J63" s="26"/>
      <c r="K63" s="7"/>
      <c r="L63" s="21"/>
      <c r="M63" s="21"/>
      <c r="N63" s="21"/>
      <c r="O63" s="21"/>
      <c r="P63" s="21"/>
      <c r="Q63" s="7" t="str">
        <f>F63</f>
        <v>No</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196.5" customHeight="1">
      <c r="A64" s="1179" t="s">
        <v>1534</v>
      </c>
      <c r="B64" s="1163"/>
      <c r="C64" s="1164"/>
      <c r="D64" s="1823" t="s">
        <v>1846</v>
      </c>
      <c r="E64" s="1824"/>
      <c r="F64" s="1824"/>
      <c r="G64" s="1824"/>
      <c r="H64" s="1825"/>
      <c r="I64" s="6"/>
      <c r="J64" s="26"/>
      <c r="K64" s="7" t="str">
        <f>A64</f>
        <v xml:space="preserve">B15. Please note any additional comments about finance and procurement.
</v>
      </c>
      <c r="L64" s="21"/>
      <c r="M64" s="21"/>
      <c r="N64" s="21"/>
      <c r="O64" s="7" t="str">
        <f>D64</f>
        <v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399</v>
      </c>
      <c r="H68" s="228"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399</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399</v>
      </c>
      <c r="H70" s="228"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399</v>
      </c>
      <c r="E71" s="1336"/>
      <c r="F71" s="999" t="s">
        <v>399</v>
      </c>
      <c r="G71" s="999" t="s">
        <v>399</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399</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399</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395</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395</v>
      </c>
      <c r="G75" s="999" t="s">
        <v>399</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399</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399</v>
      </c>
      <c r="G78" s="999" t="s">
        <v>399</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826" t="s">
        <v>1355</v>
      </c>
      <c r="E79" s="1826"/>
      <c r="F79" s="1035" t="s">
        <v>1355</v>
      </c>
      <c r="G79" s="999" t="s">
        <v>399</v>
      </c>
      <c r="H79" s="228"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90.75" thickBot="1">
      <c r="A80" s="1183" t="s">
        <v>1553</v>
      </c>
      <c r="B80" s="1184"/>
      <c r="C80" s="1185"/>
      <c r="D80" s="1827" t="s">
        <v>1356</v>
      </c>
      <c r="E80" s="1828"/>
      <c r="F80" s="1828"/>
      <c r="G80" s="1828"/>
      <c r="H80" s="1829"/>
      <c r="I80" s="6"/>
      <c r="J80" s="26"/>
      <c r="K80" s="7" t="str">
        <f>A80</f>
        <v>C2. Please note any comments about the commodities offered.</v>
      </c>
      <c r="L80" s="21"/>
      <c r="M80" s="21"/>
      <c r="N80" s="21"/>
      <c r="O80" s="7" t="str">
        <f>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43" t="s">
        <v>399</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c r="D85" s="1248"/>
      <c r="E85" s="1249"/>
      <c r="F85" s="989"/>
      <c r="G85" s="1231"/>
      <c r="H85" s="1232"/>
      <c r="I85" s="13"/>
      <c r="J85" s="30">
        <f>G85</f>
        <v>0</v>
      </c>
      <c r="K85" s="7" t="str">
        <f>B85</f>
        <v>a</v>
      </c>
      <c r="L85" s="21"/>
      <c r="M85" s="31">
        <f>E85</f>
        <v>0</v>
      </c>
      <c r="N85" s="21"/>
      <c r="O85" s="21"/>
      <c r="P85" s="21"/>
      <c r="Q85" s="21"/>
      <c r="R85" s="7"/>
      <c r="S85" s="7">
        <f>D85</f>
        <v>0</v>
      </c>
      <c r="T85" s="16"/>
      <c r="U85" s="16"/>
      <c r="V85" s="16"/>
      <c r="W85" s="44"/>
      <c r="X85" s="44"/>
      <c r="Y85" s="45"/>
      <c r="Z85" s="52"/>
      <c r="AA85"/>
    </row>
    <row r="86" spans="1:28" s="244" customFormat="1" ht="28.5" customHeight="1">
      <c r="A86" s="1180" t="s">
        <v>193</v>
      </c>
      <c r="B86" s="1181"/>
      <c r="C86" s="1181"/>
      <c r="D86" s="1181"/>
      <c r="E86" s="1181"/>
      <c r="F86" s="1670" t="s">
        <v>395</v>
      </c>
      <c r="G86" s="1671"/>
      <c r="H86" s="1672"/>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411</v>
      </c>
      <c r="F87" s="1332"/>
      <c r="G87" s="1332"/>
      <c r="H87" s="1263"/>
      <c r="I87" s="13"/>
      <c r="J87" s="30"/>
      <c r="K87" s="7"/>
      <c r="L87" s="21"/>
      <c r="M87" s="31"/>
      <c r="N87" s="31" t="str">
        <f>E87</f>
        <v>Commercial sector</v>
      </c>
      <c r="O87" s="21"/>
      <c r="P87" s="7" t="str">
        <f>B87</f>
        <v>a. If yes, for which sectors (public, NGO, social marketing, commercial)?</v>
      </c>
      <c r="Q87" s="21"/>
      <c r="R87" s="7"/>
      <c r="S87" s="21"/>
      <c r="T87" s="16"/>
      <c r="U87" s="16"/>
      <c r="V87" s="16"/>
      <c r="W87" s="44"/>
      <c r="X87" s="44"/>
      <c r="Y87" s="45"/>
      <c r="Z87" s="52"/>
      <c r="AA87"/>
    </row>
    <row r="88" spans="1:28" s="244" customFormat="1" ht="45">
      <c r="A88" s="291"/>
      <c r="B88" s="1163" t="s">
        <v>1563</v>
      </c>
      <c r="C88" s="1163"/>
      <c r="D88" s="1164"/>
      <c r="E88" s="1262" t="s">
        <v>1357</v>
      </c>
      <c r="F88" s="1332"/>
      <c r="G88" s="1332"/>
      <c r="H88" s="1263"/>
      <c r="I88" s="13"/>
      <c r="J88" s="30"/>
      <c r="K88" s="7"/>
      <c r="L88" s="21"/>
      <c r="M88" s="31"/>
      <c r="N88" s="31" t="str">
        <f>E88</f>
        <v>There is no VAT for medical drug importation. However, there is a sales tax (10%) according to the January 2012 Cabinet of Ministers regulation. In addition, there is an import taxation for medical devices.</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ht="30">
      <c r="A90" s="291"/>
      <c r="B90" s="1163" t="s">
        <v>1565</v>
      </c>
      <c r="C90" s="1163"/>
      <c r="D90" s="1165" t="s">
        <v>1358</v>
      </c>
      <c r="E90" s="1166"/>
      <c r="F90" s="1166"/>
      <c r="G90" s="1166"/>
      <c r="H90" s="1167"/>
      <c r="I90" s="13"/>
      <c r="J90" s="30"/>
      <c r="K90" s="7" t="str">
        <f>B90</f>
        <v>a. If yes, describe the policies.</v>
      </c>
      <c r="L90" s="21"/>
      <c r="M90" s="21"/>
      <c r="N90" s="23"/>
      <c r="O90" s="24" t="str">
        <f>D90</f>
        <v xml:space="preserve">The Ukraine law "On Advertising", article 21 does not allow advertising of prescription-based medicines, including contraceptives. </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ht="45">
      <c r="A92" s="291"/>
      <c r="B92" s="1163" t="s">
        <v>1565</v>
      </c>
      <c r="C92" s="1163"/>
      <c r="D92" s="1165" t="s">
        <v>1359</v>
      </c>
      <c r="E92" s="1166"/>
      <c r="F92" s="1166"/>
      <c r="G92" s="1166"/>
      <c r="H92" s="1167"/>
      <c r="I92" s="13"/>
      <c r="J92" s="30"/>
      <c r="K92" s="7" t="str">
        <f>B92</f>
        <v>a. If yes, describe the policies.</v>
      </c>
      <c r="L92" s="21"/>
      <c r="M92" s="21"/>
      <c r="N92" s="23"/>
      <c r="O92" s="24" t="str">
        <f>D92</f>
        <v xml:space="preserve">Drugs (including contraceptives) are exempted from the payment of VAT in Ukraine. Also, private companies have to be registered and licensed. This is a protection against counterfeit drugs. </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527</v>
      </c>
      <c r="E95" s="1260"/>
      <c r="F95" s="1261"/>
      <c r="G95" s="1262" t="s">
        <v>415</v>
      </c>
      <c r="H95" s="1263"/>
      <c r="I95" s="12"/>
      <c r="J95" s="30" t="str">
        <f t="shared" si="3"/>
        <v>Doctor</v>
      </c>
      <c r="K95" s="7"/>
      <c r="L95" s="21"/>
      <c r="M95" s="31"/>
      <c r="N95" s="21"/>
      <c r="O95" s="7"/>
      <c r="P95" s="7"/>
      <c r="Q95" s="21"/>
      <c r="R95" s="21"/>
      <c r="S95" s="21"/>
      <c r="T95" s="209" t="str">
        <f>D95</f>
        <v>Midwife</v>
      </c>
      <c r="U95" s="51"/>
      <c r="V95" s="16"/>
      <c r="W95" s="44"/>
      <c r="X95" s="44"/>
      <c r="Y95" s="45"/>
      <c r="Z95" s="52"/>
      <c r="AA95"/>
    </row>
    <row r="96" spans="1:28" s="244" customFormat="1" ht="15" customHeight="1">
      <c r="A96" s="263"/>
      <c r="B96" s="221" t="s">
        <v>1572</v>
      </c>
      <c r="C96" s="218" t="s">
        <v>1573</v>
      </c>
      <c r="D96" s="1259" t="s">
        <v>415</v>
      </c>
      <c r="E96" s="1260"/>
      <c r="F96" s="1261"/>
      <c r="G96" s="1262" t="s">
        <v>415</v>
      </c>
      <c r="H96" s="1263"/>
      <c r="I96" s="12"/>
      <c r="J96" s="30" t="str">
        <f t="shared" si="3"/>
        <v>Doctor</v>
      </c>
      <c r="K96" s="7"/>
      <c r="L96" s="21"/>
      <c r="M96" s="31"/>
      <c r="N96" s="21"/>
      <c r="O96" s="7"/>
      <c r="P96" s="7"/>
      <c r="Q96" s="21"/>
      <c r="R96" s="21"/>
      <c r="S96" s="21"/>
      <c r="T96" s="209" t="str">
        <f t="shared" ref="T96:T102" si="4">D96</f>
        <v>Doctor</v>
      </c>
      <c r="U96" s="51"/>
      <c r="V96" s="16"/>
      <c r="W96" s="44"/>
      <c r="X96" s="44"/>
      <c r="Y96" s="45"/>
      <c r="Z96" s="52"/>
      <c r="AA96"/>
    </row>
    <row r="97" spans="1:27" s="244" customFormat="1" ht="15" customHeight="1">
      <c r="A97" s="263"/>
      <c r="B97" s="221"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415</v>
      </c>
      <c r="E98" s="1260"/>
      <c r="F98" s="1261"/>
      <c r="G98" s="1262" t="s">
        <v>415</v>
      </c>
      <c r="H98" s="1263"/>
      <c r="I98" s="12"/>
      <c r="J98" s="30" t="str">
        <f t="shared" si="3"/>
        <v>Doctor</v>
      </c>
      <c r="K98" s="7"/>
      <c r="L98" s="21"/>
      <c r="M98" s="31"/>
      <c r="N98" s="21"/>
      <c r="O98" s="7"/>
      <c r="P98" s="7"/>
      <c r="Q98" s="21"/>
      <c r="R98" s="21"/>
      <c r="S98" s="21"/>
      <c r="T98" s="209" t="str">
        <f t="shared" si="4"/>
        <v>Doctor</v>
      </c>
      <c r="U98" s="51"/>
      <c r="V98" s="16"/>
      <c r="W98" s="44"/>
      <c r="X98" s="44"/>
      <c r="Y98" s="45"/>
      <c r="Z98" s="52"/>
      <c r="AA98"/>
    </row>
    <row r="99" spans="1:27" s="244" customFormat="1" ht="15" customHeight="1">
      <c r="A99" s="263"/>
      <c r="B99" s="221" t="s">
        <v>1578</v>
      </c>
      <c r="C99" s="218" t="s">
        <v>1579</v>
      </c>
      <c r="D99" s="1259" t="s">
        <v>441</v>
      </c>
      <c r="E99" s="1260"/>
      <c r="F99" s="1261"/>
      <c r="G99" s="1262" t="s">
        <v>527</v>
      </c>
      <c r="H99" s="1263"/>
      <c r="I99" s="12"/>
      <c r="J99" s="30" t="str">
        <f t="shared" si="3"/>
        <v>Midwife</v>
      </c>
      <c r="K99" s="7"/>
      <c r="L99" s="21"/>
      <c r="M99" s="31"/>
      <c r="N99" s="21"/>
      <c r="O99" s="7"/>
      <c r="P99" s="7"/>
      <c r="Q99" s="21"/>
      <c r="R99" s="21"/>
      <c r="S99" s="21"/>
      <c r="T99" s="209" t="str">
        <f t="shared" si="4"/>
        <v>Nurse</v>
      </c>
      <c r="U99" s="51"/>
      <c r="V99" s="16"/>
      <c r="W99" s="44"/>
      <c r="X99" s="44"/>
      <c r="Y99" s="45"/>
      <c r="Z99" s="52"/>
      <c r="AA99"/>
    </row>
    <row r="100" spans="1:27" s="244" customFormat="1" ht="15" customHeight="1">
      <c r="A100" s="263"/>
      <c r="B100" s="221" t="s">
        <v>1580</v>
      </c>
      <c r="C100" s="218" t="s">
        <v>1581</v>
      </c>
      <c r="D100" s="1259" t="s">
        <v>415</v>
      </c>
      <c r="E100" s="1260"/>
      <c r="F100" s="1261"/>
      <c r="G100" s="1262" t="s">
        <v>415</v>
      </c>
      <c r="H100" s="1263"/>
      <c r="I100" s="12"/>
      <c r="J100" s="30" t="str">
        <f t="shared" si="3"/>
        <v>Doctor</v>
      </c>
      <c r="K100" s="7"/>
      <c r="L100" s="21"/>
      <c r="M100" s="31"/>
      <c r="N100" s="21"/>
      <c r="O100" s="7"/>
      <c r="P100" s="7"/>
      <c r="Q100" s="21"/>
      <c r="R100" s="21"/>
      <c r="S100" s="21"/>
      <c r="T100" s="209" t="str">
        <f t="shared" si="4"/>
        <v>Doctor</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142.5" customHeight="1">
      <c r="A103" s="1186" t="s">
        <v>1586</v>
      </c>
      <c r="B103" s="1274"/>
      <c r="C103" s="1275"/>
      <c r="D103" s="1276" t="s">
        <v>1360</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ht="15" customHeight="1">
      <c r="A114" s="291"/>
      <c r="B114" s="318"/>
      <c r="C114" s="319" t="s">
        <v>1597</v>
      </c>
      <c r="D114" s="1262" t="s">
        <v>406</v>
      </c>
      <c r="E114" s="1332"/>
      <c r="F114" s="1332"/>
      <c r="G114" s="1332"/>
      <c r="H114" s="1263"/>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399</v>
      </c>
      <c r="H120" s="1331"/>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395</v>
      </c>
      <c r="H123" s="1331"/>
      <c r="I123" s="33"/>
      <c r="J123" s="30" t="str">
        <f t="shared" si="5"/>
        <v>Yes</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285" t="s">
        <v>406</v>
      </c>
      <c r="G126" s="1286"/>
      <c r="H126" s="1287"/>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292">
        <v>2009</v>
      </c>
      <c r="G127" s="1293"/>
      <c r="H127" s="1294"/>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170" t="s">
        <v>867</v>
      </c>
      <c r="E128" s="1171"/>
      <c r="F128" s="1171"/>
      <c r="G128" s="1171"/>
      <c r="H128" s="1172"/>
      <c r="I128" s="33"/>
      <c r="J128" s="20"/>
      <c r="K128" s="7" t="str">
        <f>A128</f>
        <v xml:space="preserve">D11. Name of the list(s)
</v>
      </c>
      <c r="L128" s="7"/>
      <c r="M128" s="21"/>
      <c r="N128" s="21"/>
      <c r="O128" s="7" t="str">
        <f>D128</f>
        <v>National Essential Medicine List</v>
      </c>
      <c r="P128" s="21"/>
      <c r="Q128" s="1"/>
      <c r="R128" s="21"/>
      <c r="S128" s="22"/>
      <c r="T128" s="2"/>
      <c r="U128" s="2"/>
      <c r="V128" s="2"/>
      <c r="W128" s="40"/>
      <c r="X128" s="40"/>
      <c r="Y128" s="1"/>
      <c r="Z128" s="56"/>
      <c r="AA128"/>
    </row>
    <row r="129" spans="1:27" s="265" customFormat="1" ht="30">
      <c r="A129" s="1179" t="s">
        <v>1637</v>
      </c>
      <c r="B129" s="1163"/>
      <c r="C129" s="1164"/>
      <c r="D129" s="1316" t="s">
        <v>1361</v>
      </c>
      <c r="E129" s="1317"/>
      <c r="F129" s="1317"/>
      <c r="G129" s="1317"/>
      <c r="H129" s="1318"/>
      <c r="I129" s="33"/>
      <c r="J129" s="20"/>
      <c r="K129" s="7" t="str">
        <f>A129</f>
        <v xml:space="preserve">D12. Notes about the list(s)
</v>
      </c>
      <c r="L129" s="7"/>
      <c r="M129" s="21"/>
      <c r="N129" s="21"/>
      <c r="O129" s="7" t="str">
        <f>D129</f>
        <v>Condoms and IUDs are not part of this list as Ukrainian legislation considers them to be medical devices. A list of essential medical devices does not exist.</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2005</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05.75" thickBot="1">
      <c r="A136" s="291" t="s">
        <v>1617</v>
      </c>
      <c r="B136" s="1163" t="s">
        <v>1618</v>
      </c>
      <c r="C136" s="1164"/>
      <c r="D136" s="1236" t="s">
        <v>1362</v>
      </c>
      <c r="E136" s="1237"/>
      <c r="F136" s="1237"/>
      <c r="G136" s="1237"/>
      <c r="H136" s="1238"/>
      <c r="I136" s="33"/>
      <c r="J136" s="20"/>
      <c r="K136" s="7" t="str">
        <f>B136</f>
        <v>f. Notes about the Poverty Reduction Strategy Paper</v>
      </c>
      <c r="L136" s="7"/>
      <c r="M136" s="21"/>
      <c r="N136" s="21"/>
      <c r="O136" s="7" t="str">
        <f>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405</v>
      </c>
      <c r="H138" s="1302"/>
      <c r="I138" s="6"/>
      <c r="J138" s="30" t="str">
        <f>G138</f>
        <v>Don't know</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59" t="s">
        <v>405</v>
      </c>
      <c r="H140" s="1331"/>
      <c r="I140" s="6"/>
      <c r="J140" s="30" t="str">
        <f t="shared" ref="J140:J148" si="7">G140</f>
        <v>Don't know</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59" t="s">
        <v>405</v>
      </c>
      <c r="H141" s="1331"/>
      <c r="I141" s="6"/>
      <c r="J141" s="30" t="str">
        <f t="shared" si="7"/>
        <v>Don't know</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59" t="s">
        <v>405</v>
      </c>
      <c r="H142" s="1331"/>
      <c r="I142" s="6"/>
      <c r="J142" s="30" t="str">
        <f t="shared" si="7"/>
        <v>Don't know</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59" t="s">
        <v>406</v>
      </c>
      <c r="H143" s="1331"/>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59" t="s">
        <v>405</v>
      </c>
      <c r="H144" s="1331"/>
      <c r="I144" s="6"/>
      <c r="J144" s="30" t="str">
        <f t="shared" si="7"/>
        <v>Don't know</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59" t="s">
        <v>405</v>
      </c>
      <c r="H145" s="1331"/>
      <c r="I145" s="6"/>
      <c r="J145" s="30" t="str">
        <f t="shared" si="7"/>
        <v>Don't know</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59" t="s">
        <v>406</v>
      </c>
      <c r="H146" s="1331"/>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59" t="s">
        <v>405</v>
      </c>
      <c r="H147" s="1331"/>
      <c r="I147" s="6"/>
      <c r="J147" s="30" t="str">
        <f t="shared" si="7"/>
        <v>Don't know</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59" t="s">
        <v>406</v>
      </c>
      <c r="H148" s="1331"/>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316" t="s">
        <v>406</v>
      </c>
      <c r="G149" s="1317"/>
      <c r="H149" s="1318"/>
      <c r="I149" s="6"/>
      <c r="J149" s="30"/>
      <c r="K149" s="7"/>
      <c r="L149" s="21"/>
      <c r="M149" s="7"/>
      <c r="N149" s="21"/>
      <c r="O149" s="21"/>
      <c r="P149" s="21"/>
      <c r="Q149" s="7" t="str">
        <f>F149</f>
        <v>Not applicable</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105">
      <c r="A150" s="291"/>
      <c r="B150" s="1163" t="s">
        <v>1622</v>
      </c>
      <c r="C150" s="1163"/>
      <c r="D150" s="1163"/>
      <c r="E150" s="1163"/>
      <c r="F150" s="1328" t="s">
        <v>1363</v>
      </c>
      <c r="G150" s="1329"/>
      <c r="H150" s="1706"/>
      <c r="I150" s="6"/>
      <c r="J150" s="30"/>
      <c r="K150" s="7"/>
      <c r="L150" s="7"/>
      <c r="M150" s="21"/>
      <c r="N150" s="21"/>
      <c r="O150" s="21"/>
      <c r="P150" s="21"/>
      <c r="Q150" s="7" t="str">
        <f>F150</f>
        <v>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405</v>
      </c>
      <c r="H152" s="1312"/>
      <c r="I152" s="6"/>
      <c r="J152" s="30" t="str">
        <f>G152</f>
        <v>Don't know</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thickBot="1">
      <c r="A153" s="986"/>
      <c r="B153" s="1163" t="s">
        <v>1625</v>
      </c>
      <c r="C153" s="1163"/>
      <c r="D153" s="1163"/>
      <c r="E153" s="1163"/>
      <c r="F153" s="1164"/>
      <c r="G153" s="1223" t="s">
        <v>405</v>
      </c>
      <c r="H153" s="1225"/>
      <c r="I153" s="6"/>
      <c r="J153" s="39" t="str">
        <f>G153</f>
        <v>Don't know</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285.75" thickBot="1">
      <c r="A154" s="1303" t="s">
        <v>1641</v>
      </c>
      <c r="B154" s="1304"/>
      <c r="C154" s="1305"/>
      <c r="D154" s="1722" t="s">
        <v>1364</v>
      </c>
      <c r="E154" s="1723"/>
      <c r="F154" s="1723"/>
      <c r="G154" s="1723"/>
      <c r="H154" s="1724"/>
      <c r="I154" s="6"/>
      <c r="J154" s="30"/>
      <c r="K154" s="7" t="str">
        <f>A154</f>
        <v xml:space="preserve">F. Please note any overall comments about challenges and/or successes with contraceptive security in your country.
</v>
      </c>
      <c r="L154" s="21"/>
      <c r="M154" s="21"/>
      <c r="N154" s="21"/>
      <c r="O154" s="7" t="str">
        <f>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2C00-000000000000}">
      <formula1>$N$1:$N$2</formula1>
    </dataValidation>
    <dataValidation type="list" allowBlank="1" showInputMessage="1" showErrorMessage="1" error="Please choose from the dropdown list." sqref="F61:H61" xr:uid="{00000000-0002-0000-2C00-000001000000}">
      <formula1>$R$1:$R$6</formula1>
    </dataValidation>
    <dataValidation type="list" allowBlank="1" showInputMessage="1" showErrorMessage="1" errorTitle="Choose from dropdown" error="Please choose from the dropdown list." prompt="Please select from the dropdown list." sqref="G138 D15 D68" xr:uid="{00000000-0002-0000-2C00-000002000000}">
      <formula1>$W$1:$W$4</formula1>
    </dataValidation>
    <dataValidation type="list" allowBlank="1" showInputMessage="1" showErrorMessage="1" error="Please choose from the dropdown list." sqref="H106:H108 H25 D16:D23 G147:H147 D26 G140:G146 G148 F63 G132:G135 G152:G153 F68:H78 D69:D78 G111:G113" xr:uid="{00000000-0002-0000-2C00-000003000000}">
      <formula1>$W$1:$W$4</formula1>
    </dataValidation>
    <dataValidation type="list" allowBlank="1" showErrorMessage="1" error="Please choose from the dropdown list." sqref="H38" xr:uid="{00000000-0002-0000-2C00-000004000000}">
      <formula1>$W$1:$W$3</formula1>
    </dataValidation>
    <dataValidation type="list" allowBlank="1" showInputMessage="1" showErrorMessage="1" error="Please choose from the dropdown list." sqref="H24" xr:uid="{00000000-0002-0000-2C00-000005000000}">
      <formula1>$O$1:$O$6</formula1>
    </dataValidation>
    <dataValidation type="list" allowBlank="1" showInputMessage="1" showErrorMessage="1" errorTitle="Choose from dropdown" error="Please choose from the dropdown list." prompt="Please select from the dropdown list." sqref="H12 H82" xr:uid="{00000000-0002-0000-2C00-000006000000}">
      <formula1>$W$1:$W$3</formula1>
    </dataValidation>
    <dataValidation type="list" allowBlank="1" showInputMessage="1" showErrorMessage="1" error="Please choose from the dropdown list." sqref="H31:H32 D41 D43 D49 D51:D52 D106:D108 H89 H91 F85:H86 F59 G116:H125" xr:uid="{00000000-0002-0000-2C00-000007000000}">
      <formula1>$W$1:$W$3</formula1>
    </dataValidation>
    <dataValidation type="list" allowBlank="1" showInputMessage="1" showErrorMessage="1" errorTitle="Choose from dropdown" error="Please choose from the dropdown list." sqref="H28" xr:uid="{00000000-0002-0000-2C00-000008000000}">
      <formula1>$Y$1:$Y$13</formula1>
    </dataValidation>
    <dataValidation type="list" allowBlank="1" showErrorMessage="1" errorTitle="Choose from dropdown" error="Please choose from the dropdown list." sqref="F28" xr:uid="{00000000-0002-0000-2C00-000009000000}">
      <formula1>$Y$1:$Y$13</formula1>
    </dataValidation>
    <dataValidation type="list" allowBlank="1" prompt="Please choose from the dropdown if possible. If you cannot find a cadre that fits what you are looking for, you may write it in." sqref="D96:H102" xr:uid="{00000000-0002-0000-2C00-00000A000000}">
      <formula1>$Q$1:$Q$9</formula1>
    </dataValidation>
    <dataValidation type="list" allowBlank="1" showInputMessage="1" prompt="Please select from the dropdown list if possible. If you cannot find a provider cadre that fits, you may write it in." sqref="D95:H95" xr:uid="{00000000-0002-0000-2C00-00000B000000}">
      <formula1>$Q$1:$Q$9</formula1>
    </dataValidation>
  </dataValidations>
  <hyperlinks>
    <hyperlink ref="A5" location="Introduction!A1" display="To jump to the Introduction sheet, click here." xr:uid="{00000000-0004-0000-2C00-000000000000}"/>
  </hyperlinks>
  <pageMargins left="1.2" right="0.7" top="0.75" bottom="0.75" header="0.3" footer="0.3"/>
  <pageSetup scale="45"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7"/>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453" hidden="1" customWidth="1"/>
    <col min="10" max="10" width="38.5703125" style="453" hidden="1" customWidth="1"/>
    <col min="11" max="11" width="64.42578125" style="200" hidden="1" customWidth="1"/>
    <col min="12" max="12" width="87.7109375" style="207" hidden="1" customWidth="1"/>
    <col min="13" max="13" width="37.28515625" style="207" hidden="1" customWidth="1"/>
    <col min="14" max="14" width="75.28515625" style="207" hidden="1" customWidth="1"/>
    <col min="15" max="15" width="81.7109375" style="207" hidden="1" customWidth="1"/>
    <col min="16" max="16" width="69.42578125" style="207" hidden="1" customWidth="1"/>
    <col min="17" max="17" width="57" style="207" hidden="1" customWidth="1"/>
    <col min="18" max="18" width="87.7109375" style="207" hidden="1" customWidth="1"/>
    <col min="19" max="19" width="25.42578125" style="458" hidden="1" customWidth="1"/>
    <col min="20" max="20" width="43.7109375" style="459" hidden="1" customWidth="1"/>
    <col min="21" max="21" width="37.28515625" style="459" hidden="1" customWidth="1"/>
    <col min="22" max="22" width="56.28515625" style="459" hidden="1" customWidth="1"/>
    <col min="23" max="23" width="11.7109375" style="460" hidden="1" customWidth="1"/>
    <col min="24" max="24" width="146.85546875" style="460" hidden="1" customWidth="1"/>
    <col min="25" max="25" width="107.42578125" style="461" hidden="1" customWidth="1"/>
    <col min="26" max="26" width="1.28515625" style="462" customWidth="1"/>
    <col min="27" max="27" width="13.42578125" style="198"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830"/>
      <c r="B1" s="1830"/>
      <c r="C1" s="1830"/>
      <c r="D1" s="1830"/>
      <c r="E1" s="1830"/>
      <c r="F1" s="1830"/>
      <c r="G1" s="1830"/>
      <c r="H1" s="1830"/>
      <c r="I1" s="446" t="s">
        <v>1431</v>
      </c>
      <c r="J1" s="207" t="s">
        <v>1432</v>
      </c>
      <c r="K1" s="200"/>
      <c r="L1" s="207" t="s">
        <v>1433</v>
      </c>
      <c r="M1" s="207" t="s">
        <v>1434</v>
      </c>
      <c r="N1" s="200" t="s">
        <v>1435</v>
      </c>
      <c r="O1" s="447" t="s">
        <v>404</v>
      </c>
      <c r="P1" s="207"/>
      <c r="Q1" s="207" t="s">
        <v>414</v>
      </c>
      <c r="R1" s="200" t="s">
        <v>491</v>
      </c>
      <c r="S1" s="207"/>
      <c r="T1" s="207"/>
      <c r="U1" s="207"/>
      <c r="V1" s="207"/>
      <c r="W1" s="448" t="s">
        <v>395</v>
      </c>
      <c r="X1" s="449" t="s">
        <v>1436</v>
      </c>
      <c r="Y1" s="450" t="s">
        <v>430</v>
      </c>
      <c r="Z1" s="450"/>
      <c r="AA1" s="451"/>
    </row>
    <row r="2" spans="1:134" s="234" customFormat="1" ht="15.75">
      <c r="A2" s="1149"/>
      <c r="B2" s="1149"/>
      <c r="C2" s="1149"/>
      <c r="D2" s="1150"/>
      <c r="E2" s="1150"/>
      <c r="F2" s="997"/>
      <c r="G2" s="269"/>
      <c r="H2" s="269"/>
      <c r="I2" s="452"/>
      <c r="J2" s="453"/>
      <c r="K2" s="200" t="s">
        <v>1437</v>
      </c>
      <c r="L2" s="207"/>
      <c r="M2" s="207"/>
      <c r="N2" s="200"/>
      <c r="O2" s="447" t="s">
        <v>539</v>
      </c>
      <c r="P2" s="207" t="s">
        <v>1438</v>
      </c>
      <c r="Q2" s="207" t="s">
        <v>453</v>
      </c>
      <c r="R2" s="200" t="s">
        <v>437</v>
      </c>
      <c r="S2" s="207" t="s">
        <v>1439</v>
      </c>
      <c r="T2" s="454" t="s">
        <v>1440</v>
      </c>
      <c r="U2" s="201"/>
      <c r="V2" s="201" t="s">
        <v>1441</v>
      </c>
      <c r="W2" s="203" t="s">
        <v>399</v>
      </c>
      <c r="X2" s="203"/>
      <c r="Y2" s="455" t="s">
        <v>408</v>
      </c>
      <c r="Z2" s="450"/>
      <c r="AA2" s="198"/>
    </row>
    <row r="3" spans="1:134" s="234" customFormat="1" ht="15.75" customHeight="1">
      <c r="A3" s="1151"/>
      <c r="B3" s="1151"/>
      <c r="C3" s="1151"/>
      <c r="D3" s="1151"/>
      <c r="E3" s="1151"/>
      <c r="F3" s="1151"/>
      <c r="G3" s="1151"/>
      <c r="H3" s="1151"/>
      <c r="I3" s="452"/>
      <c r="J3" s="453"/>
      <c r="K3" s="200"/>
      <c r="L3" s="207"/>
      <c r="M3" s="207"/>
      <c r="N3" s="200"/>
      <c r="O3" s="447" t="s">
        <v>478</v>
      </c>
      <c r="P3" s="207"/>
      <c r="Q3" s="207" t="s">
        <v>838</v>
      </c>
      <c r="R3" s="200" t="s">
        <v>593</v>
      </c>
      <c r="S3" s="207"/>
      <c r="T3" s="454"/>
      <c r="U3" s="201"/>
      <c r="V3" s="201"/>
      <c r="W3" s="203" t="s">
        <v>405</v>
      </c>
      <c r="X3" s="203"/>
      <c r="Y3" s="455" t="s">
        <v>407</v>
      </c>
      <c r="Z3" s="450"/>
      <c r="AA3" s="198"/>
    </row>
    <row r="4" spans="1:134" s="234" customFormat="1" ht="27.75" customHeight="1">
      <c r="A4" s="278"/>
      <c r="B4" s="278"/>
      <c r="C4" s="278"/>
      <c r="D4" s="1152"/>
      <c r="E4" s="1152"/>
      <c r="F4" s="1153"/>
      <c r="G4" s="1153"/>
      <c r="H4" s="1153"/>
      <c r="I4" s="456"/>
      <c r="J4" s="453"/>
      <c r="K4" s="200"/>
      <c r="L4" s="207"/>
      <c r="M4" s="207"/>
      <c r="N4" s="200"/>
      <c r="O4" s="200" t="s">
        <v>635</v>
      </c>
      <c r="P4" s="207"/>
      <c r="Q4" s="207" t="s">
        <v>527</v>
      </c>
      <c r="R4" s="203" t="s">
        <v>1442</v>
      </c>
      <c r="S4" s="207"/>
      <c r="T4" s="454"/>
      <c r="U4" s="201"/>
      <c r="V4" s="201"/>
      <c r="W4" s="203" t="s">
        <v>406</v>
      </c>
      <c r="X4" s="203"/>
      <c r="Y4" s="455" t="s">
        <v>830</v>
      </c>
      <c r="Z4" s="450"/>
      <c r="AA4" s="198"/>
    </row>
    <row r="5" spans="1:134" s="234" customFormat="1" ht="34.5" customHeight="1">
      <c r="A5" s="1158" t="s">
        <v>1</v>
      </c>
      <c r="B5" s="1158"/>
      <c r="C5" s="1158"/>
      <c r="D5" s="766"/>
      <c r="E5" s="767"/>
      <c r="F5" s="766"/>
      <c r="G5" s="624"/>
      <c r="H5" s="768"/>
      <c r="I5" s="456"/>
      <c r="J5" s="453"/>
      <c r="K5" s="200"/>
      <c r="L5" s="207"/>
      <c r="M5" s="207"/>
      <c r="N5" s="200"/>
      <c r="O5" s="200" t="s">
        <v>405</v>
      </c>
      <c r="P5" s="207"/>
      <c r="Q5" s="207" t="s">
        <v>441</v>
      </c>
      <c r="R5" s="200" t="s">
        <v>405</v>
      </c>
      <c r="S5" s="207"/>
      <c r="T5" s="454"/>
      <c r="U5" s="201"/>
      <c r="V5" s="201"/>
      <c r="X5" s="203"/>
      <c r="Y5" s="455" t="s">
        <v>1444</v>
      </c>
      <c r="Z5" s="450"/>
      <c r="AA5" s="198"/>
    </row>
    <row r="6" spans="1:134" ht="15.75" hidden="1" customHeight="1">
      <c r="A6" s="280"/>
      <c r="B6" s="280"/>
      <c r="C6" s="280"/>
      <c r="D6" s="280"/>
      <c r="E6" s="280"/>
      <c r="F6" s="280"/>
      <c r="G6" s="281"/>
      <c r="H6" s="282"/>
      <c r="I6" s="457"/>
      <c r="O6" s="207" t="s">
        <v>406</v>
      </c>
      <c r="Q6" s="207" t="s">
        <v>442</v>
      </c>
      <c r="R6" s="200" t="s">
        <v>406</v>
      </c>
      <c r="Y6" s="461" t="s">
        <v>482</v>
      </c>
    </row>
    <row r="7" spans="1:134" ht="24.75" customHeight="1">
      <c r="A7" s="625" t="s">
        <v>1632</v>
      </c>
      <c r="D7" s="283"/>
      <c r="E7" s="283"/>
      <c r="F7" s="283"/>
      <c r="G7" s="1169"/>
      <c r="H7" s="1169"/>
      <c r="I7" s="456"/>
      <c r="J7" s="452"/>
      <c r="N7" s="200"/>
      <c r="Q7" s="207" t="s">
        <v>415</v>
      </c>
      <c r="T7" s="463"/>
      <c r="X7" s="778" t="str">
        <f>A7</f>
        <v>Contraceptive Security (CS) Indicators Data, 2013</v>
      </c>
      <c r="Y7" s="461" t="s">
        <v>481</v>
      </c>
    </row>
    <row r="8" spans="1:134" ht="37.5" customHeight="1">
      <c r="A8" s="1601" t="s">
        <v>1847</v>
      </c>
      <c r="B8" s="1168"/>
      <c r="C8" s="1168"/>
      <c r="D8" s="1169"/>
      <c r="E8" s="1169"/>
      <c r="F8" s="283"/>
      <c r="G8" s="1169"/>
      <c r="H8" s="1169"/>
      <c r="I8" s="465"/>
      <c r="J8" s="452"/>
      <c r="K8" s="781" t="str">
        <f>A8</f>
        <v>Country: Yemen</v>
      </c>
      <c r="N8" s="200"/>
      <c r="P8" s="207" t="s">
        <v>1453</v>
      </c>
      <c r="Q8" s="207" t="s">
        <v>405</v>
      </c>
      <c r="S8" s="464"/>
      <c r="Y8" s="461" t="s">
        <v>1454</v>
      </c>
    </row>
    <row r="9" spans="1:134" s="284" customFormat="1" ht="45">
      <c r="A9" s="1337" t="s">
        <v>1634</v>
      </c>
      <c r="B9" s="1337"/>
      <c r="C9" s="1337"/>
      <c r="D9" s="1337"/>
      <c r="E9" s="1337"/>
      <c r="F9" s="1337"/>
      <c r="G9" s="1337"/>
      <c r="H9" s="1337"/>
      <c r="I9" s="466" t="s">
        <v>1458</v>
      </c>
      <c r="J9" s="207"/>
      <c r="K9" s="200"/>
      <c r="L9" s="207"/>
      <c r="M9" s="207"/>
      <c r="N9" s="207"/>
      <c r="O9" s="200"/>
      <c r="P9" s="207"/>
      <c r="Q9" s="207" t="s">
        <v>406</v>
      </c>
      <c r="R9" s="207" t="s">
        <v>1433</v>
      </c>
      <c r="S9" s="207"/>
      <c r="T9" s="207"/>
      <c r="U9" s="207"/>
      <c r="V9" s="207"/>
      <c r="W9" s="207"/>
      <c r="X9" s="245" t="str">
        <f>A9</f>
        <v>The CS Indicators are presented in the following sections:
               A. leadership &amp; cooordination               B. finance &amp; procurement               C. commodities               D. policies               E. supply chain</v>
      </c>
      <c r="Y9" s="468" t="s">
        <v>782</v>
      </c>
      <c r="Z9" s="468"/>
      <c r="AA9" s="198"/>
      <c r="AB9" s="286"/>
      <c r="AC9" s="286"/>
      <c r="AD9" s="286"/>
      <c r="AE9" s="286"/>
      <c r="AF9" s="286"/>
      <c r="AG9" s="286"/>
      <c r="AH9" s="286"/>
    </row>
    <row r="10" spans="1:134" ht="150.75" thickBot="1">
      <c r="A10" s="1338" t="s">
        <v>1635</v>
      </c>
      <c r="B10" s="1339"/>
      <c r="C10" s="1339"/>
      <c r="D10" s="1339"/>
      <c r="E10" s="1339"/>
      <c r="F10" s="1339"/>
      <c r="G10" s="1339"/>
      <c r="H10" s="1339"/>
      <c r="O10" s="200" t="s">
        <v>1456</v>
      </c>
      <c r="Q10" s="242"/>
      <c r="X10" s="464"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61" t="s">
        <v>781</v>
      </c>
    </row>
    <row r="11" spans="1:134" s="234" customFormat="1" ht="16.5" customHeight="1" thickBot="1">
      <c r="A11" s="1156" t="s">
        <v>42</v>
      </c>
      <c r="B11" s="1157"/>
      <c r="C11" s="1157"/>
      <c r="D11" s="1157"/>
      <c r="E11" s="1157"/>
      <c r="F11" s="1157"/>
      <c r="G11" s="1157"/>
      <c r="H11" s="287"/>
      <c r="I11" s="457"/>
      <c r="J11" s="453"/>
      <c r="K11" s="200"/>
      <c r="L11" s="207"/>
      <c r="M11" s="207"/>
      <c r="N11" s="207"/>
      <c r="O11" s="207"/>
      <c r="P11" s="207"/>
      <c r="Q11" s="467" t="s">
        <v>1459</v>
      </c>
      <c r="R11" s="207"/>
      <c r="S11" s="207"/>
      <c r="T11" s="201"/>
      <c r="U11" s="201"/>
      <c r="V11" s="201"/>
      <c r="W11" s="203"/>
      <c r="X11" s="203"/>
      <c r="Y11" s="455" t="s">
        <v>1460</v>
      </c>
      <c r="Z11" s="450"/>
      <c r="AA11" s="198"/>
    </row>
    <row r="12" spans="1:134" s="244" customFormat="1" ht="45">
      <c r="A12" s="1160" t="s">
        <v>1461</v>
      </c>
      <c r="B12" s="1161"/>
      <c r="C12" s="1161"/>
      <c r="D12" s="1161"/>
      <c r="E12" s="1161"/>
      <c r="F12" s="1161"/>
      <c r="G12" s="1162"/>
      <c r="H12" s="469" t="s">
        <v>395</v>
      </c>
      <c r="I12" s="47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53"/>
      <c r="K12" s="200"/>
      <c r="L12" s="207"/>
      <c r="M12" s="207"/>
      <c r="N12" s="207"/>
      <c r="O12" s="207"/>
      <c r="P12" s="207"/>
      <c r="Q12" s="207"/>
      <c r="R12" s="207"/>
      <c r="S12" s="207"/>
      <c r="T12" s="201"/>
      <c r="U12" s="201"/>
      <c r="V12" s="201"/>
      <c r="W12" s="203"/>
      <c r="X12" s="203"/>
      <c r="Y12" s="204" t="s">
        <v>431</v>
      </c>
      <c r="Z12" s="206"/>
      <c r="AA12" s="198"/>
      <c r="DS12" s="245"/>
      <c r="DT12" s="245"/>
      <c r="DU12" s="245"/>
      <c r="DV12" s="245"/>
      <c r="DW12" s="245"/>
      <c r="DX12" s="245"/>
      <c r="DY12" s="245"/>
      <c r="DZ12" s="245"/>
      <c r="EA12" s="245"/>
      <c r="EB12" s="245"/>
      <c r="EC12" s="246"/>
      <c r="ED12" s="246"/>
    </row>
    <row r="13" spans="1:134" s="244" customFormat="1">
      <c r="A13" s="288"/>
      <c r="B13" s="1163" t="s">
        <v>1462</v>
      </c>
      <c r="C13" s="1164"/>
      <c r="D13" s="1598" t="s">
        <v>1365</v>
      </c>
      <c r="E13" s="1599"/>
      <c r="F13" s="1599"/>
      <c r="G13" s="1599"/>
      <c r="H13" s="1600"/>
      <c r="I13" s="465"/>
      <c r="J13" s="453"/>
      <c r="K13" s="200" t="str">
        <f>B13</f>
        <v>a. What is the name of the committee?</v>
      </c>
      <c r="L13" s="471" t="str">
        <f>D13</f>
        <v>Commodity Security group, a sub-group of RH technical committee</v>
      </c>
      <c r="M13" s="207"/>
      <c r="N13" s="207"/>
      <c r="O13" s="447" t="str">
        <f>D13</f>
        <v>Commodity Security group, a sub-group of RH technical committee</v>
      </c>
      <c r="P13" s="207"/>
      <c r="Q13" s="207"/>
      <c r="R13" s="207"/>
      <c r="S13" s="207"/>
      <c r="T13" s="201"/>
      <c r="U13" s="201"/>
      <c r="V13" s="201"/>
      <c r="W13" s="203"/>
      <c r="X13" s="203"/>
      <c r="Y13" s="204" t="s">
        <v>405</v>
      </c>
      <c r="Z13" s="206"/>
      <c r="AA13" s="198"/>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470"/>
      <c r="J14" s="453"/>
      <c r="K14" s="200" t="str">
        <f>A14</f>
        <v>A2. Are the following organizations represented on the committee?</v>
      </c>
      <c r="L14" s="207"/>
      <c r="M14" s="207"/>
      <c r="N14" s="207"/>
      <c r="O14" s="200"/>
      <c r="P14" s="207"/>
      <c r="Q14" s="207"/>
      <c r="R14" s="207"/>
      <c r="S14" s="207"/>
      <c r="T14" s="201"/>
      <c r="U14" s="201"/>
      <c r="V14" s="201"/>
      <c r="W14" s="203"/>
      <c r="X14" s="203"/>
      <c r="Z14" s="206"/>
      <c r="AA14" s="198"/>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1366</v>
      </c>
      <c r="G15" s="1317"/>
      <c r="H15" s="1318"/>
      <c r="I15" s="465"/>
      <c r="J15" s="453"/>
      <c r="K15" s="200" t="str">
        <f t="shared" ref="K15:K23" si="0">B15</f>
        <v>a. Social marketing</v>
      </c>
      <c r="L15" s="207"/>
      <c r="M15" s="207"/>
      <c r="N15" s="207"/>
      <c r="O15" s="200"/>
      <c r="P15" s="207"/>
      <c r="Q15" s="200" t="str">
        <f t="shared" ref="Q15:Q23" si="1">F15</f>
        <v>Marie Stopes International - Yemen (MSI-Y)</v>
      </c>
      <c r="R15" s="207"/>
      <c r="S15" s="207"/>
      <c r="T15" s="201"/>
      <c r="U15" s="201"/>
      <c r="V15" s="201"/>
      <c r="W15" s="203"/>
      <c r="X15" s="203"/>
      <c r="Y15" s="204"/>
      <c r="Z15" s="206"/>
      <c r="AA15" s="198"/>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1367</v>
      </c>
      <c r="G16" s="1317"/>
      <c r="H16" s="1318"/>
      <c r="I16" s="465"/>
      <c r="J16" s="453"/>
      <c r="K16" s="200" t="str">
        <f t="shared" si="0"/>
        <v>b. NGO (for example: service delivery, advocacy, Planned Parenthood affiliate, Marie Stopes affiliate, faith-based organizations, etc.)</v>
      </c>
      <c r="L16" s="207"/>
      <c r="M16" s="207"/>
      <c r="N16" s="207"/>
      <c r="O16" s="200"/>
      <c r="P16" s="207"/>
      <c r="Q16" s="200" t="str">
        <f t="shared" si="1"/>
        <v>Yemen Family Care Association and Yamaan (a local NGO franchising from MSI-Y)</v>
      </c>
      <c r="R16" s="207"/>
      <c r="S16" s="207"/>
      <c r="T16" s="201"/>
      <c r="U16" s="201"/>
      <c r="V16" s="201"/>
      <c r="W16" s="203"/>
      <c r="X16" s="203"/>
      <c r="Y16" s="204"/>
      <c r="Z16" s="206"/>
      <c r="AA16" s="198"/>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465"/>
      <c r="J17" s="453"/>
      <c r="K17" s="200" t="str">
        <f t="shared" si="0"/>
        <v>c. Commercial sector (for example: pharmacy associations, manufacturers, etc.)</v>
      </c>
      <c r="L17" s="207"/>
      <c r="M17" s="207"/>
      <c r="N17" s="207"/>
      <c r="O17" s="200"/>
      <c r="P17" s="207"/>
      <c r="Q17" s="200">
        <f t="shared" si="1"/>
        <v>0</v>
      </c>
      <c r="R17" s="207"/>
      <c r="S17" s="207"/>
      <c r="T17" s="201"/>
      <c r="U17" s="201"/>
      <c r="V17" s="201"/>
      <c r="W17" s="203"/>
      <c r="X17" s="203"/>
      <c r="Y17" s="204"/>
      <c r="Z17" s="206"/>
      <c r="AA17" s="198"/>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1368</v>
      </c>
      <c r="G18" s="1317"/>
      <c r="H18" s="1318"/>
      <c r="I18" s="465"/>
      <c r="J18" s="453"/>
      <c r="K18" s="200" t="str">
        <f t="shared" si="0"/>
        <v>d. Donors</v>
      </c>
      <c r="L18" s="207"/>
      <c r="M18" s="207"/>
      <c r="N18" s="207"/>
      <c r="O18" s="200"/>
      <c r="P18" s="207"/>
      <c r="Q18" s="200" t="str">
        <f t="shared" si="1"/>
        <v>Deutsche Gesellschaft fur Internationale Zusammenarbeit (GIZ), Embassy of the Kingdom of Netherlands (EKN)</v>
      </c>
      <c r="R18" s="207"/>
      <c r="S18" s="207"/>
      <c r="T18" s="201"/>
      <c r="U18" s="201"/>
      <c r="V18" s="201"/>
      <c r="W18" s="203"/>
      <c r="X18" s="203"/>
      <c r="Y18" s="204"/>
      <c r="Z18" s="206"/>
      <c r="AA18" s="19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465"/>
      <c r="J19" s="453"/>
      <c r="K19" s="200" t="str">
        <f t="shared" si="0"/>
        <v>e. UN agencies</v>
      </c>
      <c r="L19" s="207"/>
      <c r="M19" s="207"/>
      <c r="N19" s="207"/>
      <c r="O19" s="200"/>
      <c r="P19" s="207"/>
      <c r="Q19" s="200" t="str">
        <f t="shared" si="1"/>
        <v>UNFPA</v>
      </c>
      <c r="R19" s="207"/>
      <c r="S19" s="207"/>
      <c r="T19" s="201"/>
      <c r="U19" s="201"/>
      <c r="V19" s="201"/>
      <c r="W19" s="203"/>
      <c r="X19" s="203"/>
      <c r="Y19" s="204"/>
      <c r="Z19" s="206"/>
      <c r="AA19" s="198"/>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1369</v>
      </c>
      <c r="G20" s="1317"/>
      <c r="H20" s="1318"/>
      <c r="I20" s="465"/>
      <c r="J20" s="453"/>
      <c r="K20" s="200" t="str">
        <f t="shared" si="0"/>
        <v>f. Ministry of Health (for example: logistics, reproductive health, family planning, maternal and child health, HIV/AIDS, pharmacy units, etc.)</v>
      </c>
      <c r="L20" s="207"/>
      <c r="M20" s="207"/>
      <c r="N20" s="207"/>
      <c r="O20" s="200"/>
      <c r="P20" s="207"/>
      <c r="Q20" s="472" t="str">
        <f t="shared" si="1"/>
        <v>Population Sector: Director of Supply, Director of FP; Curative Sector: Pharmacy Department, Drug Supply Program</v>
      </c>
      <c r="R20" s="207"/>
      <c r="S20" s="207"/>
      <c r="T20" s="201"/>
      <c r="U20" s="201"/>
      <c r="V20" s="201"/>
      <c r="W20" s="203"/>
      <c r="X20" s="203"/>
      <c r="Y20" s="204"/>
      <c r="Z20" s="206"/>
      <c r="AA20" s="198"/>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1370</v>
      </c>
      <c r="G21" s="1317"/>
      <c r="H21" s="1318"/>
      <c r="I21" s="465"/>
      <c r="J21" s="453"/>
      <c r="K21" s="200" t="str">
        <f t="shared" si="0"/>
        <v>g. Central Medical Store or Central Warehouse</v>
      </c>
      <c r="L21" s="207"/>
      <c r="M21" s="207"/>
      <c r="N21" s="207"/>
      <c r="O21" s="200"/>
      <c r="P21" s="207"/>
      <c r="Q21" s="200" t="str">
        <f t="shared" si="1"/>
        <v>Central warehouse</v>
      </c>
      <c r="R21" s="207"/>
      <c r="S21" s="207"/>
      <c r="T21" s="201"/>
      <c r="U21" s="201"/>
      <c r="V21" s="201"/>
      <c r="W21" s="203"/>
      <c r="X21" s="203"/>
      <c r="Y21" s="204"/>
      <c r="Z21" s="206"/>
      <c r="AA21" s="198"/>
    </row>
    <row r="22" spans="1:134" s="244" customFormat="1">
      <c r="A22" s="291"/>
      <c r="B22" s="1177" t="s">
        <v>1476</v>
      </c>
      <c r="C22" s="1177"/>
      <c r="D22" s="988" t="s">
        <v>399</v>
      </c>
      <c r="E22" s="292" t="s">
        <v>1475</v>
      </c>
      <c r="F22" s="1316"/>
      <c r="G22" s="1317"/>
      <c r="H22" s="1318"/>
      <c r="I22" s="465"/>
      <c r="J22" s="453"/>
      <c r="K22" s="200" t="str">
        <f t="shared" si="0"/>
        <v xml:space="preserve">h. Ministry of Finance or Ministry of Planning </v>
      </c>
      <c r="L22" s="207"/>
      <c r="M22" s="207"/>
      <c r="N22" s="207"/>
      <c r="O22" s="200"/>
      <c r="P22" s="207"/>
      <c r="Q22" s="200">
        <f t="shared" si="1"/>
        <v>0</v>
      </c>
      <c r="R22" s="207"/>
      <c r="S22" s="207"/>
      <c r="T22" s="201"/>
      <c r="U22" s="201"/>
      <c r="V22" s="201"/>
      <c r="W22" s="203"/>
      <c r="X22" s="203"/>
      <c r="Y22" s="204"/>
      <c r="Z22" s="206"/>
      <c r="AA22" s="198"/>
    </row>
    <row r="23" spans="1:134" s="247" customFormat="1">
      <c r="A23" s="291"/>
      <c r="B23" s="1177" t="s">
        <v>1477</v>
      </c>
      <c r="C23" s="1177"/>
      <c r="D23" s="988" t="s">
        <v>399</v>
      </c>
      <c r="E23" s="292" t="s">
        <v>1475</v>
      </c>
      <c r="F23" s="1316"/>
      <c r="G23" s="1317"/>
      <c r="H23" s="1318"/>
      <c r="I23" s="465"/>
      <c r="J23" s="453"/>
      <c r="K23" s="452" t="str">
        <f t="shared" si="0"/>
        <v>i. Other (for example: partners)</v>
      </c>
      <c r="L23" s="453"/>
      <c r="M23" s="453"/>
      <c r="N23" s="453"/>
      <c r="O23" s="452"/>
      <c r="P23" s="453"/>
      <c r="Q23" s="452">
        <f t="shared" si="1"/>
        <v>0</v>
      </c>
      <c r="R23" s="453"/>
      <c r="S23" s="453"/>
      <c r="T23" s="453"/>
      <c r="U23" s="453"/>
      <c r="V23" s="453"/>
      <c r="W23" s="473"/>
      <c r="X23" s="473"/>
      <c r="Y23" s="474"/>
      <c r="Z23" s="474"/>
      <c r="AA23" s="198"/>
    </row>
    <row r="24" spans="1:134" s="244" customFormat="1">
      <c r="A24" s="1179" t="s">
        <v>1478</v>
      </c>
      <c r="B24" s="1163"/>
      <c r="C24" s="1163"/>
      <c r="D24" s="1163"/>
      <c r="E24" s="1163"/>
      <c r="F24" s="1163"/>
      <c r="G24" s="1163"/>
      <c r="H24" s="302" t="s">
        <v>539</v>
      </c>
      <c r="I24" s="475" t="str">
        <f>A24</f>
        <v>A3. How many times did the committee meet during the last year? (0, 1-2, 3-5, or 6+)  (Please select from the dropdown.)</v>
      </c>
      <c r="J24" s="453"/>
      <c r="K24" s="200"/>
      <c r="L24" s="207"/>
      <c r="M24" s="207"/>
      <c r="N24" s="207"/>
      <c r="O24" s="200"/>
      <c r="P24" s="207"/>
      <c r="Q24" s="207"/>
      <c r="R24" s="207"/>
      <c r="S24" s="207"/>
      <c r="T24" s="201"/>
      <c r="U24" s="201"/>
      <c r="V24" s="201"/>
      <c r="W24" s="203"/>
      <c r="X24" s="203"/>
      <c r="Y24" s="204"/>
      <c r="Z24" s="206"/>
      <c r="AA24" s="198"/>
    </row>
    <row r="25" spans="1:134" s="244" customFormat="1">
      <c r="A25" s="1180" t="s">
        <v>1479</v>
      </c>
      <c r="B25" s="1181"/>
      <c r="C25" s="1181"/>
      <c r="D25" s="1177"/>
      <c r="E25" s="1177"/>
      <c r="F25" s="1177"/>
      <c r="G25" s="1182"/>
      <c r="H25" s="302" t="s">
        <v>399</v>
      </c>
      <c r="I25" s="475" t="str">
        <f>A25</f>
        <v xml:space="preserve">A4. Does the committee have legal status?  (Please select from the dropdown.)                                  </v>
      </c>
      <c r="J25" s="453"/>
      <c r="K25" s="200"/>
      <c r="L25" s="207"/>
      <c r="M25" s="207"/>
      <c r="N25" s="207"/>
      <c r="O25" s="200"/>
      <c r="P25" s="207"/>
      <c r="Q25" s="207"/>
      <c r="R25" s="207"/>
      <c r="S25" s="207"/>
      <c r="T25" s="201"/>
      <c r="U25" s="201"/>
      <c r="V25" s="201"/>
      <c r="W25" s="203"/>
      <c r="X25" s="203"/>
      <c r="Y25" s="204"/>
      <c r="Z25" s="206"/>
      <c r="AA25" s="198"/>
    </row>
    <row r="26" spans="1:134" s="244" customFormat="1" ht="45.75" thickBot="1">
      <c r="A26" s="1183" t="s">
        <v>1480</v>
      </c>
      <c r="B26" s="1184"/>
      <c r="C26" s="1185"/>
      <c r="D26" s="988" t="s">
        <v>395</v>
      </c>
      <c r="E26" s="294" t="s">
        <v>1481</v>
      </c>
      <c r="F26" s="988" t="s">
        <v>1371</v>
      </c>
      <c r="G26" s="296" t="s">
        <v>1482</v>
      </c>
      <c r="H26" s="988" t="s">
        <v>1372</v>
      </c>
      <c r="I26" s="475"/>
      <c r="J26" s="453"/>
      <c r="K26" s="200" t="str">
        <f>A26</f>
        <v>A5. Is there a Contraceptive Security "champion"? (someone who consistently brings up and advocates for contraceptive supplies)</v>
      </c>
      <c r="L26" s="207"/>
      <c r="M26" s="207"/>
      <c r="N26" s="207"/>
      <c r="O26" s="200"/>
      <c r="P26" s="207"/>
      <c r="Q26" s="207"/>
      <c r="R26" s="207"/>
      <c r="S26" s="207"/>
      <c r="T26" s="201"/>
      <c r="U26" s="201"/>
      <c r="V26" s="201"/>
      <c r="W26" s="203"/>
      <c r="X26" s="203"/>
      <c r="Y26" s="204"/>
      <c r="Z26" s="206"/>
      <c r="AA26" s="198"/>
    </row>
    <row r="27" spans="1:134" s="251" customFormat="1" ht="16.5" customHeight="1" thickBot="1">
      <c r="A27" s="1156" t="s">
        <v>69</v>
      </c>
      <c r="B27" s="1157"/>
      <c r="C27" s="1157"/>
      <c r="D27" s="1157"/>
      <c r="E27" s="1157"/>
      <c r="F27" s="1157"/>
      <c r="G27" s="1157"/>
      <c r="H27" s="287"/>
      <c r="I27" s="457"/>
      <c r="J27" s="476"/>
      <c r="K27" s="477"/>
      <c r="L27" s="467"/>
      <c r="M27" s="467"/>
      <c r="N27" s="467"/>
      <c r="O27" s="467"/>
      <c r="P27" s="467"/>
      <c r="Q27" s="467"/>
      <c r="R27" s="467"/>
      <c r="S27" s="467"/>
      <c r="T27" s="476"/>
      <c r="U27" s="476"/>
      <c r="V27" s="476"/>
      <c r="W27" s="478"/>
      <c r="X27" s="478"/>
      <c r="Y27" s="479"/>
      <c r="Z27" s="480"/>
      <c r="AA27" s="198"/>
    </row>
    <row r="28" spans="1:134" s="244" customFormat="1">
      <c r="A28" s="1190" t="s">
        <v>1483</v>
      </c>
      <c r="B28" s="1177"/>
      <c r="C28" s="1182"/>
      <c r="D28" s="1191" t="s">
        <v>1484</v>
      </c>
      <c r="E28" s="1192"/>
      <c r="F28" s="297" t="s">
        <v>430</v>
      </c>
      <c r="G28" s="298" t="s">
        <v>1485</v>
      </c>
      <c r="H28" s="299" t="s">
        <v>431</v>
      </c>
      <c r="I28" s="481"/>
      <c r="J28" s="202"/>
      <c r="K28" s="200">
        <f>B28</f>
        <v>0</v>
      </c>
      <c r="L28" s="207"/>
      <c r="M28" s="207"/>
      <c r="N28" s="207"/>
      <c r="O28" s="207"/>
      <c r="P28" s="207"/>
      <c r="Q28" s="207"/>
      <c r="R28" s="207"/>
      <c r="S28" s="207"/>
      <c r="T28" s="201"/>
      <c r="U28" s="201"/>
      <c r="V28" s="201"/>
      <c r="W28" s="203"/>
      <c r="X28" s="203"/>
      <c r="Y28" s="204"/>
      <c r="Z28" s="206"/>
      <c r="AA28" s="198"/>
    </row>
    <row r="29" spans="1:134" s="244" customFormat="1" ht="75">
      <c r="A29" s="1179" t="s">
        <v>1486</v>
      </c>
      <c r="B29" s="1163"/>
      <c r="C29" s="1163"/>
      <c r="D29" s="1163"/>
      <c r="E29" s="1163"/>
      <c r="F29" s="1164"/>
      <c r="G29" s="1193">
        <v>2000000</v>
      </c>
      <c r="H29" s="1194"/>
      <c r="I29" s="482"/>
      <c r="J29" s="452">
        <f>G29</f>
        <v>2000000</v>
      </c>
      <c r="K29" s="200"/>
      <c r="L29" s="207"/>
      <c r="M29" s="483">
        <f>E29</f>
        <v>0</v>
      </c>
      <c r="N29" s="207"/>
      <c r="O29" s="207"/>
      <c r="P29" s="207"/>
      <c r="Q29" s="207"/>
      <c r="R29" s="207"/>
      <c r="S29" s="207"/>
      <c r="T29" s="201"/>
      <c r="U29" s="201"/>
      <c r="V29" s="201"/>
      <c r="W29" s="203"/>
      <c r="X29" s="203"/>
      <c r="Y29" s="20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06"/>
      <c r="AA29" s="198"/>
    </row>
    <row r="30" spans="1:134" s="244" customFormat="1" ht="73.5">
      <c r="A30" s="1179" t="s">
        <v>1487</v>
      </c>
      <c r="B30" s="1163"/>
      <c r="C30" s="1163"/>
      <c r="D30" s="1163"/>
      <c r="E30" s="300" t="s">
        <v>1707</v>
      </c>
      <c r="F30" s="301" t="s">
        <v>1488</v>
      </c>
      <c r="G30" s="1195" t="s">
        <v>1373</v>
      </c>
      <c r="H30" s="1196"/>
      <c r="I30" s="482"/>
      <c r="J30" s="452" t="str">
        <f>G30</f>
        <v>Consultant through UNFPA</v>
      </c>
      <c r="K30" s="200"/>
      <c r="L30" s="207"/>
      <c r="M30" s="483" t="str">
        <f>E30</f>
        <v>01/12 - 12/12</v>
      </c>
      <c r="N30" s="207"/>
      <c r="O30" s="207"/>
      <c r="P30" s="207"/>
      <c r="Q30" s="207"/>
      <c r="R30" s="207"/>
      <c r="S30" s="207"/>
      <c r="T30" s="201"/>
      <c r="U30" s="201"/>
      <c r="V30" s="201"/>
      <c r="W30" s="203"/>
      <c r="X30" s="203"/>
      <c r="Y30" s="205" t="str">
        <f>A30</f>
        <v>B3. One-year time period covered by the forecast/quantification amount noted in B2 (mm/yy-mm/yy)
(should ideally be FY '11-'12)</v>
      </c>
      <c r="Z30" s="206"/>
      <c r="AA30" s="198"/>
    </row>
    <row r="31" spans="1:134" s="244" customFormat="1" ht="30">
      <c r="A31" s="1179" t="s">
        <v>1489</v>
      </c>
      <c r="B31" s="1163"/>
      <c r="C31" s="1163"/>
      <c r="D31" s="1163"/>
      <c r="E31" s="1163"/>
      <c r="F31" s="1163"/>
      <c r="G31" s="1164"/>
      <c r="H31" s="302" t="s">
        <v>399</v>
      </c>
      <c r="I31" s="475" t="str">
        <f>A31</f>
        <v>B4. Is there a government budget line item specifically for the procurement of contraceptives?  (Please select from the dropdown list.)</v>
      </c>
      <c r="J31" s="202"/>
      <c r="K31" s="200"/>
      <c r="L31" s="207"/>
      <c r="M31" s="207"/>
      <c r="N31" s="207"/>
      <c r="O31" s="207"/>
      <c r="P31" s="207"/>
      <c r="Q31" s="207"/>
      <c r="R31" s="207"/>
      <c r="S31" s="207"/>
      <c r="T31" s="201"/>
      <c r="U31" s="201"/>
      <c r="V31" s="201"/>
      <c r="W31" s="203"/>
      <c r="X31" s="203"/>
      <c r="Y31" s="204"/>
      <c r="Z31" s="206"/>
      <c r="AA31" s="198"/>
    </row>
    <row r="32" spans="1:134" s="244" customFormat="1" ht="90" customHeight="1">
      <c r="A32" s="1186" t="s">
        <v>1490</v>
      </c>
      <c r="B32" s="1187"/>
      <c r="C32" s="1187"/>
      <c r="D32" s="1187"/>
      <c r="E32" s="1187"/>
      <c r="F32" s="1187"/>
      <c r="G32" s="1188"/>
      <c r="H32" s="302" t="s">
        <v>395</v>
      </c>
      <c r="I32" s="47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02"/>
      <c r="K32" s="200"/>
      <c r="L32" s="207"/>
      <c r="M32" s="207"/>
      <c r="N32" s="207"/>
      <c r="O32" s="207"/>
      <c r="P32" s="207"/>
      <c r="Q32" s="207"/>
      <c r="R32" s="207"/>
      <c r="S32" s="207"/>
      <c r="T32" s="201"/>
      <c r="U32" s="201"/>
      <c r="V32" s="201"/>
      <c r="W32" s="203"/>
      <c r="X32" s="203"/>
      <c r="Y32" s="204"/>
      <c r="Z32" s="206"/>
      <c r="AA32" s="198"/>
    </row>
    <row r="33" spans="1:27" s="244" customFormat="1" ht="15.75" customHeight="1">
      <c r="A33" s="1179" t="s">
        <v>1491</v>
      </c>
      <c r="B33" s="1163"/>
      <c r="C33" s="1163"/>
      <c r="D33" s="1163"/>
      <c r="E33" s="1163"/>
      <c r="F33" s="1163"/>
      <c r="G33" s="1163"/>
      <c r="H33" s="1197"/>
      <c r="I33" s="475"/>
      <c r="J33" s="453"/>
      <c r="K33" s="200"/>
      <c r="L33" s="207"/>
      <c r="M33" s="207"/>
      <c r="N33" s="207"/>
      <c r="O33" s="207"/>
      <c r="P33" s="207"/>
      <c r="Q33" s="207"/>
      <c r="R33" s="207"/>
      <c r="S33" s="207"/>
      <c r="T33" s="201"/>
      <c r="U33" s="201"/>
      <c r="V33" s="201"/>
      <c r="W33" s="203"/>
      <c r="X33" s="205" t="str">
        <f>A33</f>
        <v>B6. Please complete the table below regarding government allocations for contraceptive procurement.</v>
      </c>
      <c r="Y33" s="204"/>
      <c r="Z33" s="206"/>
      <c r="AA33" s="198"/>
    </row>
    <row r="34" spans="1:27" s="244" customFormat="1" ht="147">
      <c r="A34" s="303"/>
      <c r="B34" s="1187" t="s">
        <v>1492</v>
      </c>
      <c r="C34" s="1187"/>
      <c r="D34" s="1188"/>
      <c r="E34" s="304" t="s">
        <v>1493</v>
      </c>
      <c r="F34" s="304" t="s">
        <v>1494</v>
      </c>
      <c r="G34" s="305" t="s">
        <v>1495</v>
      </c>
      <c r="H34" s="306" t="s">
        <v>1496</v>
      </c>
      <c r="I34" s="484"/>
      <c r="J34" s="202"/>
      <c r="K34" s="200" t="str">
        <f>B34</f>
        <v>Source of government funds allocated for contraceptive procurement
(funds originally designated for contraceptives, whether or not they ended up being spent on them)</v>
      </c>
      <c r="L34" s="207"/>
      <c r="M34" s="207"/>
      <c r="N34" s="207"/>
      <c r="O34" s="207"/>
      <c r="P34" s="207"/>
      <c r="Q34" s="207"/>
      <c r="R34" s="207"/>
      <c r="S34" s="207"/>
      <c r="T34" s="201"/>
      <c r="U34" s="201"/>
      <c r="V34" s="201"/>
      <c r="W34" s="203"/>
      <c r="X34" s="203"/>
      <c r="Y34" s="204"/>
      <c r="Z34" s="206"/>
      <c r="AA34" s="198"/>
    </row>
    <row r="35" spans="1:27" s="244" customFormat="1" ht="30">
      <c r="A35" s="291"/>
      <c r="B35" s="1187" t="s">
        <v>1497</v>
      </c>
      <c r="C35" s="1187"/>
      <c r="D35" s="1188"/>
      <c r="E35" s="307">
        <v>0</v>
      </c>
      <c r="F35" s="308" t="s">
        <v>1707</v>
      </c>
      <c r="G35" s="309"/>
      <c r="H35" s="310"/>
      <c r="I35" s="481"/>
      <c r="J35" s="202"/>
      <c r="K35" s="200" t="str">
        <f>B35</f>
        <v>a. Internally generated funds allocated for contraceptive procurement</v>
      </c>
      <c r="L35" s="207"/>
      <c r="M35" s="207"/>
      <c r="N35" s="207"/>
      <c r="O35" s="207"/>
      <c r="P35" s="207"/>
      <c r="Q35" s="207"/>
      <c r="R35" s="207"/>
      <c r="S35" s="207"/>
      <c r="T35" s="201"/>
      <c r="U35" s="201"/>
      <c r="V35" s="201"/>
      <c r="W35" s="203"/>
      <c r="X35" s="203"/>
      <c r="Y35" s="204"/>
      <c r="Z35" s="206"/>
      <c r="AA35" s="198"/>
    </row>
    <row r="36" spans="1:27" s="244" customFormat="1" ht="120">
      <c r="A36" s="291"/>
      <c r="B36" s="1187" t="s">
        <v>1498</v>
      </c>
      <c r="C36" s="1187"/>
      <c r="D36" s="1188"/>
      <c r="E36" s="307">
        <v>1300000</v>
      </c>
      <c r="F36" s="308" t="s">
        <v>1707</v>
      </c>
      <c r="G36" s="309" t="s">
        <v>1374</v>
      </c>
      <c r="H36" s="310" t="s">
        <v>1375</v>
      </c>
      <c r="I36" s="481"/>
      <c r="J36" s="202"/>
      <c r="K36" s="200" t="str">
        <f>B36</f>
        <v>b. Total of all other government funds allocated for contraceptive procurement. (For example, these other government funds could include basket funds, World Bank credits or loans, and other funds donors give to the government [e.g., direct budget support])</v>
      </c>
      <c r="L36" s="207"/>
      <c r="M36" s="207"/>
      <c r="N36" s="207"/>
      <c r="O36" s="207"/>
      <c r="P36" s="207"/>
      <c r="Q36" s="207"/>
      <c r="R36" s="207"/>
      <c r="S36" s="207"/>
      <c r="T36" s="201"/>
      <c r="U36" s="201"/>
      <c r="V36" s="201"/>
      <c r="W36" s="203"/>
      <c r="X36" s="203"/>
      <c r="Y36" s="204"/>
      <c r="Z36" s="206"/>
      <c r="AA36" s="198"/>
    </row>
    <row r="37" spans="1:27" s="244" customFormat="1" ht="45" customHeight="1">
      <c r="A37" s="311"/>
      <c r="B37" s="1184" t="s">
        <v>1499</v>
      </c>
      <c r="C37" s="1184"/>
      <c r="D37" s="1185"/>
      <c r="E37" s="312">
        <f>E35+E36</f>
        <v>1300000</v>
      </c>
      <c r="F37" s="313"/>
      <c r="G37" s="313"/>
      <c r="H37" s="314"/>
      <c r="I37" s="481"/>
      <c r="J37" s="202"/>
      <c r="K37" s="200" t="str">
        <f>B37</f>
        <v>c. TOTAL government funds allocated for contraceptive procurement
This will auto-calculate.  (It will sum a &amp; b above.)</v>
      </c>
      <c r="L37" s="207"/>
      <c r="M37" s="207"/>
      <c r="N37" s="207"/>
      <c r="O37" s="447"/>
      <c r="P37" s="207"/>
      <c r="Q37" s="207"/>
      <c r="R37" s="207"/>
      <c r="S37" s="207"/>
      <c r="T37" s="201"/>
      <c r="U37" s="201"/>
      <c r="V37" s="201"/>
      <c r="W37" s="203"/>
      <c r="X37" s="203"/>
      <c r="Y37" s="204"/>
      <c r="Z37" s="206"/>
      <c r="AA37" s="198"/>
    </row>
    <row r="38" spans="1:27" s="244" customFormat="1" ht="82.5" customHeight="1">
      <c r="A38" s="1179" t="s">
        <v>1500</v>
      </c>
      <c r="B38" s="1163"/>
      <c r="C38" s="1163"/>
      <c r="D38" s="1163"/>
      <c r="E38" s="1163"/>
      <c r="F38" s="1163"/>
      <c r="G38" s="1164"/>
      <c r="H38" s="302" t="s">
        <v>395</v>
      </c>
      <c r="I38" s="47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02"/>
      <c r="K38" s="200"/>
      <c r="L38" s="207"/>
      <c r="M38" s="207"/>
      <c r="N38" s="207"/>
      <c r="O38" s="207"/>
      <c r="P38" s="207"/>
      <c r="Q38" s="207"/>
      <c r="R38" s="207"/>
      <c r="S38" s="207"/>
      <c r="T38" s="201"/>
      <c r="U38" s="201"/>
      <c r="V38" s="201"/>
      <c r="W38" s="203"/>
      <c r="X38" s="203"/>
      <c r="Y38" s="204"/>
      <c r="Z38" s="206"/>
      <c r="AA38" s="198"/>
    </row>
    <row r="39" spans="1:27" s="244" customFormat="1" ht="74.25" customHeight="1" thickBot="1">
      <c r="A39" s="1179" t="s">
        <v>1501</v>
      </c>
      <c r="B39" s="1163"/>
      <c r="C39" s="1163"/>
      <c r="D39" s="1163"/>
      <c r="E39" s="1163"/>
      <c r="F39" s="1163"/>
      <c r="G39" s="1163"/>
      <c r="H39" s="1197"/>
      <c r="I39" s="475"/>
      <c r="J39" s="202"/>
      <c r="K39" s="200"/>
      <c r="L39" s="207"/>
      <c r="M39" s="207"/>
      <c r="N39" s="207"/>
      <c r="O39" s="207"/>
      <c r="P39" s="207"/>
      <c r="Q39" s="207"/>
      <c r="R39" s="207"/>
      <c r="S39" s="207"/>
      <c r="T39" s="201"/>
      <c r="U39" s="201"/>
      <c r="V39" s="201"/>
      <c r="W39" s="203"/>
      <c r="X39" s="20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04"/>
      <c r="Z39" s="206"/>
      <c r="AA39" s="198"/>
    </row>
    <row r="40" spans="1:27" s="244" customFormat="1" ht="129.75">
      <c r="A40" s="303"/>
      <c r="B40" s="1198" t="s">
        <v>1502</v>
      </c>
      <c r="C40" s="1860"/>
      <c r="D40" s="315" t="s">
        <v>1503</v>
      </c>
      <c r="E40" s="304" t="s">
        <v>1504</v>
      </c>
      <c r="F40" s="304" t="s">
        <v>1505</v>
      </c>
      <c r="G40" s="305" t="s">
        <v>1506</v>
      </c>
      <c r="H40" s="306" t="s">
        <v>1496</v>
      </c>
      <c r="I40" s="485"/>
      <c r="J40" s="486"/>
      <c r="K40" s="200">
        <f>A40</f>
        <v>0</v>
      </c>
      <c r="L40" s="207"/>
      <c r="M40" s="207"/>
      <c r="N40" s="207"/>
      <c r="O40" s="207"/>
      <c r="P40" s="207"/>
      <c r="Q40" s="207"/>
      <c r="R40" s="207"/>
      <c r="S40" s="207"/>
      <c r="T40" s="201"/>
      <c r="U40" s="201"/>
      <c r="V40" s="201"/>
      <c r="W40" s="203"/>
      <c r="X40" s="203"/>
      <c r="Y40" s="204"/>
      <c r="Z40" s="206"/>
      <c r="AA40" s="198"/>
    </row>
    <row r="41" spans="1:27" s="244" customFormat="1" ht="30">
      <c r="A41" s="303"/>
      <c r="B41" s="1163" t="s">
        <v>1507</v>
      </c>
      <c r="C41" s="1164"/>
      <c r="D41" s="1037" t="s">
        <v>399</v>
      </c>
      <c r="E41" s="307">
        <v>0</v>
      </c>
      <c r="F41" s="308" t="s">
        <v>1707</v>
      </c>
      <c r="G41" s="317"/>
      <c r="H41" s="310"/>
      <c r="I41" s="481"/>
      <c r="J41" s="202"/>
      <c r="K41" s="200" t="str">
        <f>B41</f>
        <v>a. Internally generated funds spent on contraceptive procurement</v>
      </c>
      <c r="L41" s="207"/>
      <c r="M41" s="207"/>
      <c r="N41" s="207"/>
      <c r="O41" s="207"/>
      <c r="P41" s="207"/>
      <c r="Q41" s="207"/>
      <c r="R41" s="207"/>
      <c r="S41" s="207"/>
      <c r="T41" s="201"/>
      <c r="U41" s="201"/>
      <c r="V41" s="201"/>
      <c r="W41" s="203"/>
      <c r="X41" s="203"/>
      <c r="Y41" s="204"/>
      <c r="Z41" s="206"/>
      <c r="AA41" s="198"/>
    </row>
    <row r="42" spans="1:27" s="244" customFormat="1" ht="30">
      <c r="A42" s="303"/>
      <c r="B42" s="318"/>
      <c r="C42" s="319" t="s">
        <v>1508</v>
      </c>
      <c r="D42" s="1165" t="s">
        <v>406</v>
      </c>
      <c r="E42" s="1166"/>
      <c r="F42" s="1166"/>
      <c r="G42" s="1166"/>
      <c r="H42" s="1167"/>
      <c r="I42" s="487"/>
      <c r="J42" s="202"/>
      <c r="K42" s="200" t="str">
        <f>C42</f>
        <v>i. Specify source(s) of internally generated funds spent (for example, from taxes)</v>
      </c>
      <c r="L42" s="207"/>
      <c r="M42" s="207"/>
      <c r="N42" s="207"/>
      <c r="O42" s="447" t="str">
        <f>D42</f>
        <v>Not applicable</v>
      </c>
      <c r="P42" s="207"/>
      <c r="Q42" s="207"/>
      <c r="R42" s="207"/>
      <c r="S42" s="207"/>
      <c r="T42" s="201"/>
      <c r="U42" s="201"/>
      <c r="V42" s="201"/>
      <c r="W42" s="203"/>
      <c r="X42" s="203"/>
      <c r="Y42" s="204"/>
      <c r="Z42" s="206"/>
      <c r="AA42" s="198"/>
    </row>
    <row r="43" spans="1:27" s="244" customFormat="1" ht="78.75" customHeight="1">
      <c r="A43" s="303"/>
      <c r="B43" s="1163" t="s">
        <v>1509</v>
      </c>
      <c r="C43" s="1164"/>
      <c r="D43" s="1037" t="s">
        <v>395</v>
      </c>
      <c r="E43" s="307">
        <v>1300000</v>
      </c>
      <c r="F43" s="308" t="s">
        <v>1707</v>
      </c>
      <c r="G43" s="309" t="s">
        <v>1377</v>
      </c>
      <c r="H43" s="310"/>
      <c r="I43" s="481"/>
      <c r="J43" s="202"/>
      <c r="K43" s="200" t="str">
        <f>B43</f>
        <v>b. Total of all other government funds spent on contraceptive procurement. (For example, these other government funds could include basket funds, World Bank credits or loans, and other funds donors gave to the government [e.g., direct budget support])</v>
      </c>
      <c r="L43" s="207"/>
      <c r="M43" s="207"/>
      <c r="N43" s="207"/>
      <c r="O43" s="207"/>
      <c r="P43" s="207"/>
      <c r="Q43" s="207"/>
      <c r="R43" s="207"/>
      <c r="S43" s="207"/>
      <c r="T43" s="201"/>
      <c r="U43" s="201"/>
      <c r="V43" s="201"/>
      <c r="W43" s="203"/>
      <c r="X43" s="203"/>
      <c r="Y43" s="204"/>
      <c r="Z43" s="206"/>
      <c r="AA43" s="198"/>
    </row>
    <row r="44" spans="1:27" s="244" customFormat="1" ht="30">
      <c r="A44" s="303"/>
      <c r="B44" s="318"/>
      <c r="C44" s="319" t="s">
        <v>1510</v>
      </c>
      <c r="D44" s="1165" t="s">
        <v>1376</v>
      </c>
      <c r="E44" s="1166"/>
      <c r="F44" s="1166"/>
      <c r="G44" s="1166"/>
      <c r="H44" s="1167"/>
      <c r="I44" s="487"/>
      <c r="J44" s="202"/>
      <c r="K44" s="200" t="str">
        <f>C44</f>
        <v>i. Specify source(s) of other government funds spent (for example: basket funding or specific donor)</v>
      </c>
      <c r="L44" s="207"/>
      <c r="M44" s="207"/>
      <c r="N44" s="207"/>
      <c r="O44" s="447" t="str">
        <f>D44</f>
        <v>UNFPA, EKN</v>
      </c>
      <c r="P44" s="207"/>
      <c r="Q44" s="207"/>
      <c r="R44" s="207"/>
      <c r="S44" s="207"/>
      <c r="T44" s="201"/>
      <c r="U44" s="201"/>
      <c r="V44" s="201"/>
      <c r="W44" s="203"/>
      <c r="X44" s="203"/>
      <c r="Y44" s="204"/>
      <c r="Z44" s="206"/>
      <c r="AA44" s="198"/>
    </row>
    <row r="45" spans="1:27" s="244" customFormat="1" ht="45">
      <c r="A45" s="303"/>
      <c r="B45" s="1163" t="s">
        <v>1511</v>
      </c>
      <c r="C45" s="1164"/>
      <c r="D45" s="320"/>
      <c r="E45" s="321">
        <f>E41+E43</f>
        <v>1300000</v>
      </c>
      <c r="F45" s="322"/>
      <c r="G45" s="322"/>
      <c r="H45" s="310"/>
      <c r="I45" s="481"/>
      <c r="J45" s="202"/>
      <c r="K45" s="200" t="str">
        <f>B45</f>
        <v>c. TOTAL government funds spent on contraceptive procurement
This will auto-calculate.  (It will sum a &amp; b above.)</v>
      </c>
      <c r="L45" s="207"/>
      <c r="M45" s="207"/>
      <c r="N45" s="207"/>
      <c r="O45" s="447"/>
      <c r="P45" s="207"/>
      <c r="Q45" s="207"/>
      <c r="R45" s="207"/>
      <c r="S45" s="207"/>
      <c r="T45" s="201"/>
      <c r="U45" s="201"/>
      <c r="V45" s="201"/>
      <c r="W45" s="203"/>
      <c r="X45" s="203"/>
      <c r="Y45" s="204"/>
      <c r="Z45" s="206"/>
      <c r="AA45" s="198"/>
    </row>
    <row r="46" spans="1:27" s="234" customFormat="1">
      <c r="A46" s="323"/>
      <c r="B46" s="324"/>
      <c r="C46" s="324"/>
      <c r="D46" s="325"/>
      <c r="E46" s="326"/>
      <c r="F46" s="326"/>
      <c r="G46" s="327"/>
      <c r="H46" s="328"/>
      <c r="I46" s="488"/>
      <c r="J46" s="202"/>
      <c r="K46" s="200">
        <f>A46</f>
        <v>0</v>
      </c>
      <c r="L46" s="207"/>
      <c r="M46" s="207"/>
      <c r="N46" s="207"/>
      <c r="O46" s="447"/>
      <c r="P46" s="207"/>
      <c r="Q46" s="207"/>
      <c r="R46" s="207"/>
      <c r="S46" s="207"/>
      <c r="T46" s="201"/>
      <c r="U46" s="201"/>
      <c r="V46" s="201"/>
      <c r="W46" s="203"/>
      <c r="X46" s="203"/>
      <c r="Y46" s="455"/>
      <c r="Z46" s="450"/>
      <c r="AA46" s="198"/>
    </row>
    <row r="47" spans="1:27" s="244" customFormat="1" ht="30" customHeight="1">
      <c r="A47" s="1179" t="s">
        <v>1512</v>
      </c>
      <c r="B47" s="1163"/>
      <c r="C47" s="1163"/>
      <c r="D47" s="1163"/>
      <c r="E47" s="1163"/>
      <c r="F47" s="1163"/>
      <c r="G47" s="1163"/>
      <c r="H47" s="1197"/>
      <c r="I47" s="475"/>
      <c r="J47" s="202"/>
      <c r="K47" s="200"/>
      <c r="L47" s="207"/>
      <c r="M47" s="207"/>
      <c r="N47" s="207"/>
      <c r="O47" s="207"/>
      <c r="P47" s="207"/>
      <c r="Q47" s="207"/>
      <c r="R47" s="207"/>
      <c r="S47" s="207"/>
      <c r="T47" s="201"/>
      <c r="U47" s="201"/>
      <c r="V47" s="201"/>
      <c r="W47" s="203"/>
      <c r="X47" s="205" t="str">
        <f>A47</f>
        <v xml:space="preserve">B9. Please complete the table below to indicate in-kind donations and Global Fund expenditures on contraceptive procurement in the most recent complete fiscal year (FY '11-'12).
</v>
      </c>
      <c r="Y47" s="204"/>
      <c r="Z47" s="206"/>
      <c r="AA47" s="198"/>
    </row>
    <row r="48" spans="1:27" s="244" customFormat="1" ht="129.75">
      <c r="A48" s="303" t="s">
        <v>1513</v>
      </c>
      <c r="B48" s="1198" t="s">
        <v>1514</v>
      </c>
      <c r="C48" s="1164"/>
      <c r="D48" s="315" t="s">
        <v>1515</v>
      </c>
      <c r="E48" s="304" t="s">
        <v>1516</v>
      </c>
      <c r="F48" s="304" t="s">
        <v>1517</v>
      </c>
      <c r="G48" s="305" t="s">
        <v>1518</v>
      </c>
      <c r="H48" s="306" t="s">
        <v>1496</v>
      </c>
      <c r="I48" s="484"/>
      <c r="J48" s="202"/>
      <c r="K48" s="200" t="str">
        <f>A48</f>
        <v xml:space="preserve">
</v>
      </c>
      <c r="L48" s="207"/>
      <c r="M48" s="207"/>
      <c r="N48" s="207"/>
      <c r="O48" s="447"/>
      <c r="P48" s="207"/>
      <c r="Q48" s="207"/>
      <c r="R48" s="207"/>
      <c r="S48" s="207"/>
      <c r="T48" s="201"/>
      <c r="U48" s="201"/>
      <c r="V48" s="201"/>
      <c r="W48" s="203"/>
      <c r="X48" s="203"/>
      <c r="Y48" s="204"/>
      <c r="Z48" s="206"/>
      <c r="AA48" s="198"/>
    </row>
    <row r="49" spans="1:27" s="244" customFormat="1">
      <c r="A49" s="303"/>
      <c r="B49" s="1163" t="s">
        <v>1519</v>
      </c>
      <c r="C49" s="1164"/>
      <c r="D49" s="1037" t="s">
        <v>399</v>
      </c>
      <c r="E49" s="307">
        <v>0</v>
      </c>
      <c r="F49" s="308" t="s">
        <v>1707</v>
      </c>
      <c r="G49" s="329"/>
      <c r="H49" s="330"/>
      <c r="I49" s="482"/>
      <c r="J49" s="202"/>
      <c r="K49" s="200" t="str">
        <f>B49</f>
        <v>a. In-kind donations of contraceptives</v>
      </c>
      <c r="L49" s="207"/>
      <c r="M49" s="207"/>
      <c r="N49" s="207"/>
      <c r="O49" s="447"/>
      <c r="P49" s="207"/>
      <c r="Q49" s="207"/>
      <c r="R49" s="207"/>
      <c r="S49" s="207"/>
      <c r="T49" s="201"/>
      <c r="U49" s="201"/>
      <c r="V49" s="201"/>
      <c r="W49" s="203"/>
      <c r="X49" s="203"/>
      <c r="Y49" s="204"/>
      <c r="Z49" s="206"/>
      <c r="AA49" s="198"/>
    </row>
    <row r="50" spans="1:27" s="244" customFormat="1">
      <c r="A50" s="303"/>
      <c r="B50" s="318"/>
      <c r="C50" s="319" t="s">
        <v>1520</v>
      </c>
      <c r="D50" s="1208" t="s">
        <v>406</v>
      </c>
      <c r="E50" s="1209"/>
      <c r="F50" s="1209"/>
      <c r="G50" s="1209"/>
      <c r="H50" s="1210"/>
      <c r="I50" s="260"/>
      <c r="J50" s="202"/>
      <c r="K50" s="200" t="str">
        <f>C50</f>
        <v xml:space="preserve">i. Specify source(s) of in-kind donations </v>
      </c>
      <c r="L50" s="207"/>
      <c r="M50" s="207"/>
      <c r="N50" s="207"/>
      <c r="O50" s="447" t="str">
        <f>D50</f>
        <v>Not applicable</v>
      </c>
      <c r="P50" s="207"/>
      <c r="Q50" s="207"/>
      <c r="R50" s="207"/>
      <c r="S50" s="207"/>
      <c r="T50" s="201"/>
      <c r="U50" s="201"/>
      <c r="V50" s="201"/>
      <c r="W50" s="203"/>
      <c r="X50" s="203"/>
      <c r="Y50" s="204"/>
      <c r="Z50" s="206"/>
      <c r="AA50" s="198"/>
    </row>
    <row r="51" spans="1:27" s="244" customFormat="1">
      <c r="A51" s="303"/>
      <c r="B51" s="1163" t="s">
        <v>1521</v>
      </c>
      <c r="C51" s="1164"/>
      <c r="D51" s="1037" t="s">
        <v>399</v>
      </c>
      <c r="E51" s="307">
        <v>0</v>
      </c>
      <c r="F51" s="308" t="s">
        <v>1707</v>
      </c>
      <c r="G51" s="329"/>
      <c r="H51" s="330"/>
      <c r="I51" s="482"/>
      <c r="J51" s="202"/>
      <c r="K51" s="200" t="str">
        <f>B51</f>
        <v>b. Global Fund grants used to procure condoms</v>
      </c>
      <c r="L51" s="207"/>
      <c r="M51" s="207"/>
      <c r="N51" s="207"/>
      <c r="O51" s="447"/>
      <c r="P51" s="207"/>
      <c r="Q51" s="207"/>
      <c r="R51" s="207"/>
      <c r="S51" s="207"/>
      <c r="T51" s="201"/>
      <c r="U51" s="201"/>
      <c r="V51" s="201"/>
      <c r="W51" s="203"/>
      <c r="X51" s="203"/>
      <c r="Y51" s="204"/>
      <c r="Z51" s="206"/>
      <c r="AA51" s="198"/>
    </row>
    <row r="52" spans="1:27" s="244" customFormat="1" ht="30">
      <c r="A52" s="303"/>
      <c r="B52" s="1163" t="s">
        <v>1522</v>
      </c>
      <c r="C52" s="1164"/>
      <c r="D52" s="1037" t="s">
        <v>399</v>
      </c>
      <c r="E52" s="307">
        <v>0</v>
      </c>
      <c r="F52" s="308" t="s">
        <v>1707</v>
      </c>
      <c r="G52" s="329"/>
      <c r="H52" s="330"/>
      <c r="I52" s="482"/>
      <c r="J52" s="202"/>
      <c r="K52" s="200" t="str">
        <f>B52</f>
        <v>c. Global Fund grants used to procure contraceptives besides condoms</v>
      </c>
      <c r="L52" s="207"/>
      <c r="M52" s="207"/>
      <c r="N52" s="207"/>
      <c r="O52" s="447"/>
      <c r="P52" s="207"/>
      <c r="Q52" s="207"/>
      <c r="R52" s="207"/>
      <c r="S52" s="207"/>
      <c r="T52" s="201"/>
      <c r="U52" s="201"/>
      <c r="V52" s="201"/>
      <c r="W52" s="203"/>
      <c r="X52" s="203"/>
      <c r="Y52" s="204"/>
      <c r="Z52" s="206"/>
      <c r="AA52" s="198"/>
    </row>
    <row r="53" spans="1:27" s="244" customFormat="1" ht="45">
      <c r="A53" s="303"/>
      <c r="B53" s="1163" t="s">
        <v>1523</v>
      </c>
      <c r="C53" s="1164"/>
      <c r="D53" s="320"/>
      <c r="E53" s="321">
        <f>E49+E51+E52</f>
        <v>0</v>
      </c>
      <c r="F53" s="322"/>
      <c r="G53" s="322"/>
      <c r="H53" s="331"/>
      <c r="I53" s="481"/>
      <c r="J53" s="202"/>
      <c r="K53" s="200" t="str">
        <f>B53</f>
        <v>d. TOTAL value of in-kind donations and Global Fund grants spent on contraceptive procurement
This will auto-calculate.  (It will sum a-c above.)</v>
      </c>
      <c r="L53" s="207"/>
      <c r="M53" s="207"/>
      <c r="N53" s="207"/>
      <c r="O53" s="447"/>
      <c r="P53" s="207"/>
      <c r="Q53" s="207"/>
      <c r="R53" s="207"/>
      <c r="S53" s="207"/>
      <c r="T53" s="201"/>
      <c r="U53" s="201"/>
      <c r="V53" s="201"/>
      <c r="W53" s="203"/>
      <c r="X53" s="203"/>
      <c r="Y53" s="204"/>
      <c r="Z53" s="206"/>
      <c r="AA53" s="198"/>
    </row>
    <row r="54" spans="1:27" s="234" customFormat="1">
      <c r="A54" s="323"/>
      <c r="B54" s="324"/>
      <c r="C54" s="324"/>
      <c r="D54" s="325"/>
      <c r="E54" s="326"/>
      <c r="F54" s="326"/>
      <c r="G54" s="327"/>
      <c r="H54" s="328"/>
      <c r="I54" s="488"/>
      <c r="J54" s="202"/>
      <c r="K54" s="200">
        <f>A54</f>
        <v>0</v>
      </c>
      <c r="L54" s="207"/>
      <c r="M54" s="207"/>
      <c r="N54" s="207"/>
      <c r="O54" s="447"/>
      <c r="P54" s="207"/>
      <c r="Q54" s="207"/>
      <c r="R54" s="207"/>
      <c r="S54" s="207"/>
      <c r="T54" s="201"/>
      <c r="U54" s="201"/>
      <c r="V54" s="201"/>
      <c r="W54" s="203"/>
      <c r="X54" s="203"/>
      <c r="Y54" s="455"/>
      <c r="Z54" s="450"/>
      <c r="AA54" s="198"/>
    </row>
    <row r="55" spans="1:27" s="244" customFormat="1" ht="75" customHeight="1">
      <c r="A55" s="1179" t="s">
        <v>1524</v>
      </c>
      <c r="B55" s="1163"/>
      <c r="C55" s="1163"/>
      <c r="D55" s="1163"/>
      <c r="E55" s="1163"/>
      <c r="F55" s="1163"/>
      <c r="G55" s="1163"/>
      <c r="H55" s="1197"/>
      <c r="I55" s="475"/>
      <c r="J55" s="202"/>
      <c r="K55" s="200"/>
      <c r="L55" s="207"/>
      <c r="M55" s="207"/>
      <c r="N55" s="207"/>
      <c r="O55" s="207"/>
      <c r="P55" s="207"/>
      <c r="Q55" s="207"/>
      <c r="R55" s="207"/>
      <c r="S55" s="207"/>
      <c r="T55" s="201"/>
      <c r="U55" s="201"/>
      <c r="V55" s="201"/>
      <c r="W55" s="203"/>
      <c r="X55" s="20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04"/>
      <c r="Z55" s="206"/>
      <c r="AA55" s="198"/>
    </row>
    <row r="56" spans="1:27" s="244" customFormat="1" ht="150">
      <c r="A56" s="1204" t="s">
        <v>1525</v>
      </c>
      <c r="B56" s="1211"/>
      <c r="C56" s="1211"/>
      <c r="D56" s="1211"/>
      <c r="E56" s="1212"/>
      <c r="F56" s="332">
        <f>E45/(E45+E53)</f>
        <v>1</v>
      </c>
      <c r="G56" s="1202" t="s">
        <v>1848</v>
      </c>
      <c r="H56" s="1203"/>
      <c r="I56" s="482"/>
      <c r="J56" s="489" t="str">
        <f>G56</f>
        <v>Comments: Additional donor funds were committed but not made available for procurement during this period. The total amount of funding committed is not known at this time. All accessible funds were spent.</v>
      </c>
      <c r="K56" s="200"/>
      <c r="L56" s="207"/>
      <c r="M56" s="207"/>
      <c r="N56" s="207"/>
      <c r="O56" s="447"/>
      <c r="P56" s="207"/>
      <c r="Q56" s="207"/>
      <c r="R56" s="47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07"/>
      <c r="T56" s="201"/>
      <c r="U56" s="201"/>
      <c r="V56" s="201"/>
      <c r="W56" s="203"/>
      <c r="X56" s="203"/>
      <c r="Y56" s="204"/>
      <c r="Z56" s="206"/>
      <c r="AA56" s="198"/>
    </row>
    <row r="57" spans="1:27" s="244" customFormat="1" ht="140.25" customHeight="1">
      <c r="A57" s="1199" t="s">
        <v>1527</v>
      </c>
      <c r="B57" s="1200"/>
      <c r="C57" s="1200"/>
      <c r="D57" s="1200"/>
      <c r="E57" s="1201"/>
      <c r="F57" s="332">
        <f>E41/E45</f>
        <v>0</v>
      </c>
      <c r="G57" s="1202" t="s">
        <v>1526</v>
      </c>
      <c r="H57" s="1203"/>
      <c r="I57" s="482"/>
      <c r="J57" s="489" t="str">
        <f>G57</f>
        <v xml:space="preserve">Comments:
</v>
      </c>
      <c r="K57" s="200"/>
      <c r="L57" s="207"/>
      <c r="M57" s="207"/>
      <c r="N57" s="207"/>
      <c r="O57" s="447"/>
      <c r="P57" s="207"/>
      <c r="Q57" s="207"/>
      <c r="R57" s="47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07"/>
      <c r="T57" s="201"/>
      <c r="U57" s="201"/>
      <c r="V57" s="201"/>
      <c r="W57" s="203"/>
      <c r="X57" s="203"/>
      <c r="Y57" s="204"/>
      <c r="Z57" s="206"/>
      <c r="AA57" s="198"/>
    </row>
    <row r="58" spans="1:27" s="244" customFormat="1" ht="135">
      <c r="A58" s="1204" t="s">
        <v>1528</v>
      </c>
      <c r="B58" s="1861"/>
      <c r="C58" s="1861"/>
      <c r="D58" s="1861"/>
      <c r="E58" s="1862"/>
      <c r="F58" s="332">
        <f>(E45+E53)/G29</f>
        <v>0.65</v>
      </c>
      <c r="G58" s="1202" t="s">
        <v>1529</v>
      </c>
      <c r="H58" s="1203"/>
      <c r="I58" s="482"/>
      <c r="J58" s="489" t="str">
        <f>G58</f>
        <v xml:space="preserve">Comments: </v>
      </c>
      <c r="K58" s="200"/>
      <c r="L58" s="207"/>
      <c r="M58" s="207"/>
      <c r="N58" s="207"/>
      <c r="O58" s="447"/>
      <c r="P58" s="207"/>
      <c r="Q58" s="207"/>
      <c r="R58" s="47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07"/>
      <c r="T58" s="201"/>
      <c r="U58" s="201"/>
      <c r="V58" s="201"/>
      <c r="W58" s="203"/>
      <c r="X58" s="203"/>
      <c r="Y58" s="204"/>
      <c r="Z58" s="206"/>
      <c r="AA58" s="198"/>
    </row>
    <row r="59" spans="1:27" s="244" customFormat="1" ht="60">
      <c r="A59" s="1205" t="s">
        <v>1530</v>
      </c>
      <c r="B59" s="1206"/>
      <c r="C59" s="1206"/>
      <c r="D59" s="1206"/>
      <c r="E59" s="1207"/>
      <c r="F59" s="1036"/>
      <c r="G59" s="1202" t="s">
        <v>1526</v>
      </c>
      <c r="H59" s="1203"/>
      <c r="I59" s="482"/>
      <c r="J59" s="489" t="str">
        <f>G59</f>
        <v xml:space="preserve">Comments:
</v>
      </c>
      <c r="K59" s="200"/>
      <c r="L59" s="207"/>
      <c r="M59" s="207"/>
      <c r="N59" s="207"/>
      <c r="O59" s="447"/>
      <c r="P59" s="207"/>
      <c r="Q59" s="207"/>
      <c r="R59" s="471" t="str">
        <f>A59</f>
        <v>B13. If B12 did not calculate automatically, please answer the following question:
Was there a funding gap for public sector contraceptives in the last complete fiscal year?
(Please select from the dropdown list.)</v>
      </c>
      <c r="S59" s="207"/>
      <c r="T59" s="201"/>
      <c r="U59" s="201"/>
      <c r="V59" s="201"/>
      <c r="W59" s="203"/>
      <c r="X59" s="203"/>
      <c r="Y59" s="204"/>
      <c r="Z59" s="206"/>
      <c r="AA59" s="198"/>
    </row>
    <row r="60" spans="1:27" s="234" customFormat="1">
      <c r="A60" s="333"/>
      <c r="B60" s="334"/>
      <c r="C60" s="334"/>
      <c r="D60" s="335"/>
      <c r="E60" s="336"/>
      <c r="F60" s="336"/>
      <c r="G60" s="337"/>
      <c r="H60" s="338"/>
      <c r="I60" s="488"/>
      <c r="J60" s="202"/>
      <c r="K60" s="200">
        <f>A60</f>
        <v>0</v>
      </c>
      <c r="L60" s="207"/>
      <c r="M60" s="207"/>
      <c r="N60" s="207"/>
      <c r="O60" s="447"/>
      <c r="P60" s="207"/>
      <c r="Q60" s="207"/>
      <c r="R60" s="207"/>
      <c r="S60" s="207"/>
      <c r="T60" s="201"/>
      <c r="U60" s="201"/>
      <c r="V60" s="201"/>
      <c r="W60" s="203"/>
      <c r="X60" s="203"/>
      <c r="Y60" s="455"/>
      <c r="Z60" s="450"/>
      <c r="AA60" s="198"/>
    </row>
    <row r="61" spans="1:27" s="244" customFormat="1" ht="45">
      <c r="A61" s="1179" t="s">
        <v>1531</v>
      </c>
      <c r="B61" s="1163"/>
      <c r="C61" s="1163"/>
      <c r="D61" s="1163"/>
      <c r="E61" s="1164"/>
      <c r="F61" s="1223" t="s">
        <v>437</v>
      </c>
      <c r="G61" s="1224"/>
      <c r="H61" s="1225"/>
      <c r="I61" s="490"/>
      <c r="J61" s="202"/>
      <c r="K61" s="200"/>
      <c r="L61" s="207"/>
      <c r="M61" s="207"/>
      <c r="N61" s="207"/>
      <c r="O61" s="207"/>
      <c r="P61" s="207"/>
      <c r="Q61" s="200" t="str">
        <f>F61</f>
        <v>Third-party agent (e.g., UNFPA, Crown Agents)</v>
      </c>
      <c r="R61" s="471" t="str">
        <f>A61</f>
        <v>B14. If the government financed any contraceptive procurement in the most recent complete fiscal year, which entity conducted the procurement(s)? (Please select from the dropdown.)</v>
      </c>
      <c r="S61" s="207"/>
      <c r="T61" s="201"/>
      <c r="U61" s="201"/>
      <c r="V61" s="201"/>
      <c r="W61" s="203"/>
      <c r="X61" s="203"/>
      <c r="Y61" s="204"/>
      <c r="Z61" s="206"/>
      <c r="AA61" s="198"/>
    </row>
    <row r="62" spans="1:27" s="244" customFormat="1">
      <c r="A62" s="291"/>
      <c r="B62" s="1163" t="s">
        <v>1532</v>
      </c>
      <c r="C62" s="1163"/>
      <c r="D62" s="1163"/>
      <c r="E62" s="1163"/>
      <c r="F62" s="1170" t="s">
        <v>401</v>
      </c>
      <c r="G62" s="1171"/>
      <c r="H62" s="1172"/>
      <c r="I62" s="482"/>
      <c r="J62" s="202"/>
      <c r="K62" s="200"/>
      <c r="L62" s="207"/>
      <c r="M62" s="491">
        <f>E62</f>
        <v>0</v>
      </c>
      <c r="N62" s="207"/>
      <c r="O62" s="207"/>
      <c r="P62" s="207"/>
      <c r="Q62" s="200" t="str">
        <f>F62</f>
        <v>UNFPA</v>
      </c>
      <c r="R62" s="447" t="str">
        <f>B62</f>
        <v>a. Specify entity</v>
      </c>
      <c r="S62" s="207"/>
      <c r="T62" s="201"/>
      <c r="U62" s="201"/>
      <c r="V62" s="201"/>
      <c r="W62" s="203"/>
      <c r="X62" s="203"/>
      <c r="Y62" s="204"/>
      <c r="Z62" s="206"/>
      <c r="AA62" s="198"/>
    </row>
    <row r="63" spans="1:27" s="244" customFormat="1" ht="30.75" customHeight="1">
      <c r="A63" s="991"/>
      <c r="B63" s="990"/>
      <c r="C63" s="1163" t="s">
        <v>1533</v>
      </c>
      <c r="D63" s="1163"/>
      <c r="E63" s="1164"/>
      <c r="F63" s="1223" t="s">
        <v>399</v>
      </c>
      <c r="G63" s="1224"/>
      <c r="H63" s="1225"/>
      <c r="I63" s="482"/>
      <c r="J63" s="202"/>
      <c r="K63" s="200"/>
      <c r="L63" s="207"/>
      <c r="M63" s="207"/>
      <c r="N63" s="207"/>
      <c r="O63" s="207"/>
      <c r="P63" s="207"/>
      <c r="Q63" s="200" t="str">
        <f>F63</f>
        <v>No</v>
      </c>
      <c r="R63" s="447" t="str">
        <f>C63</f>
        <v>i. Is this a parastatal? (i.e., a company established and contracted by the government to undertake commercial activities on behalf of the government)</v>
      </c>
      <c r="S63" s="207"/>
      <c r="T63" s="201"/>
      <c r="U63" s="201"/>
      <c r="V63" s="201"/>
      <c r="W63" s="203"/>
      <c r="X63" s="203"/>
      <c r="Y63" s="204"/>
      <c r="Z63" s="206"/>
      <c r="AA63" s="198"/>
    </row>
    <row r="64" spans="1:27" s="244" customFormat="1" ht="45">
      <c r="A64" s="1179" t="s">
        <v>1534</v>
      </c>
      <c r="B64" s="1163"/>
      <c r="C64" s="1164"/>
      <c r="D64" s="1170"/>
      <c r="E64" s="1171"/>
      <c r="F64" s="1171"/>
      <c r="G64" s="1171"/>
      <c r="H64" s="1172"/>
      <c r="I64" s="465"/>
      <c r="J64" s="202"/>
      <c r="K64" s="200" t="str">
        <f>A64</f>
        <v xml:space="preserve">B15. Please note any additional comments about finance and procurement.
</v>
      </c>
      <c r="L64" s="207"/>
      <c r="M64" s="207"/>
      <c r="N64" s="207"/>
      <c r="O64" s="200">
        <f>D64</f>
        <v>0</v>
      </c>
      <c r="P64" s="207"/>
      <c r="Q64" s="207"/>
      <c r="R64" s="200"/>
      <c r="S64" s="207"/>
      <c r="T64" s="201"/>
      <c r="U64" s="201"/>
      <c r="V64" s="201"/>
      <c r="W64" s="203"/>
      <c r="X64" s="203"/>
      <c r="Y64" s="204"/>
      <c r="Z64" s="206"/>
      <c r="AA64" s="198"/>
    </row>
    <row r="65" spans="1:27" s="244" customFormat="1" ht="16.5" customHeight="1" thickBot="1">
      <c r="A65" s="1213" t="s">
        <v>133</v>
      </c>
      <c r="B65" s="1214"/>
      <c r="C65" s="1214"/>
      <c r="D65" s="1214"/>
      <c r="E65" s="1214"/>
      <c r="F65" s="1214"/>
      <c r="G65" s="1214"/>
      <c r="H65" s="339"/>
      <c r="I65" s="457"/>
      <c r="J65" s="202"/>
      <c r="K65" s="200"/>
      <c r="L65" s="207"/>
      <c r="M65" s="207"/>
      <c r="N65" s="207"/>
      <c r="O65" s="207"/>
      <c r="P65" s="207"/>
      <c r="Q65" s="207"/>
      <c r="R65" s="200"/>
      <c r="S65" s="207"/>
      <c r="T65" s="201"/>
      <c r="U65" s="201"/>
      <c r="V65" s="201"/>
      <c r="W65" s="203"/>
      <c r="X65" s="203"/>
      <c r="Y65" s="204"/>
      <c r="Z65" s="206"/>
      <c r="AA65" s="198"/>
    </row>
    <row r="66" spans="1:27" s="244" customFormat="1" ht="45" customHeight="1">
      <c r="A66" s="1215" t="s">
        <v>1535</v>
      </c>
      <c r="B66" s="1216"/>
      <c r="C66" s="1216"/>
      <c r="D66" s="1216"/>
      <c r="E66" s="1216"/>
      <c r="F66" s="1216"/>
      <c r="G66" s="1216"/>
      <c r="H66" s="1217"/>
      <c r="I66" s="492"/>
      <c r="J66" s="202"/>
      <c r="K66" s="200"/>
      <c r="L66" s="207"/>
      <c r="M66" s="207"/>
      <c r="N66" s="207"/>
      <c r="O66" s="207"/>
      <c r="P66" s="207"/>
      <c r="Q66" s="207"/>
      <c r="R66" s="200"/>
      <c r="S66" s="207"/>
      <c r="T66" s="201"/>
      <c r="U66" s="201"/>
      <c r="V66" s="201"/>
      <c r="W66" s="203"/>
      <c r="X66" s="20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04"/>
      <c r="Z66" s="206"/>
      <c r="AA66" s="198"/>
    </row>
    <row r="67" spans="1:27" s="261" customFormat="1" ht="15.75">
      <c r="A67" s="1218" t="s">
        <v>1536</v>
      </c>
      <c r="B67" s="1219"/>
      <c r="C67" s="1220"/>
      <c r="D67" s="1221" t="s">
        <v>1537</v>
      </c>
      <c r="E67" s="1222"/>
      <c r="F67" s="340" t="s">
        <v>1538</v>
      </c>
      <c r="G67" s="341" t="s">
        <v>1539</v>
      </c>
      <c r="H67" s="342" t="s">
        <v>1540</v>
      </c>
      <c r="I67" s="493"/>
      <c r="J67" s="494"/>
      <c r="K67" s="200" t="str">
        <f>A67</f>
        <v>Contraceptive Method</v>
      </c>
      <c r="L67" s="467"/>
      <c r="M67" s="467"/>
      <c r="N67" s="467"/>
      <c r="O67" s="467"/>
      <c r="P67" s="467"/>
      <c r="Q67" s="467"/>
      <c r="R67" s="477"/>
      <c r="S67" s="467"/>
      <c r="T67" s="495"/>
      <c r="U67" s="495"/>
      <c r="V67" s="495"/>
      <c r="W67" s="496"/>
      <c r="X67" s="496"/>
      <c r="Y67" s="497"/>
      <c r="Z67" s="498"/>
      <c r="AA67" s="198"/>
    </row>
    <row r="68" spans="1:27" s="244" customFormat="1" ht="30">
      <c r="A68" s="343"/>
      <c r="B68" s="1226" t="s">
        <v>1541</v>
      </c>
      <c r="C68" s="1227"/>
      <c r="D68" s="1336" t="s">
        <v>405</v>
      </c>
      <c r="E68" s="1336"/>
      <c r="F68" s="999" t="s">
        <v>395</v>
      </c>
      <c r="G68" s="999" t="s">
        <v>395</v>
      </c>
      <c r="H68" s="228" t="s">
        <v>395</v>
      </c>
      <c r="I68" s="465"/>
      <c r="J68" s="202"/>
      <c r="K68" s="200" t="str">
        <f t="shared" ref="K68:K79" si="2">B68</f>
        <v>a. Combined oral contraceptives (estrogen + progestin - for  example, LoFemenol, Microgynon)</v>
      </c>
      <c r="L68" s="207"/>
      <c r="M68" s="207"/>
      <c r="N68" s="207"/>
      <c r="O68" s="207"/>
      <c r="P68" s="207"/>
      <c r="Q68" s="207"/>
      <c r="R68" s="200"/>
      <c r="S68" s="207"/>
      <c r="T68" s="201"/>
      <c r="U68" s="201"/>
      <c r="V68" s="201"/>
      <c r="W68" s="203"/>
      <c r="X68" s="203"/>
      <c r="Y68" s="204"/>
      <c r="Z68" s="206"/>
      <c r="AA68" s="198"/>
    </row>
    <row r="69" spans="1:27" s="244" customFormat="1">
      <c r="A69" s="344"/>
      <c r="B69" s="1226" t="s">
        <v>1542</v>
      </c>
      <c r="C69" s="1227"/>
      <c r="D69" s="1336" t="s">
        <v>405</v>
      </c>
      <c r="E69" s="1336"/>
      <c r="F69" s="999" t="s">
        <v>395</v>
      </c>
      <c r="G69" s="999" t="s">
        <v>395</v>
      </c>
      <c r="H69" s="228" t="s">
        <v>395</v>
      </c>
      <c r="I69" s="465"/>
      <c r="J69" s="202"/>
      <c r="K69" s="200" t="str">
        <f t="shared" si="2"/>
        <v>b. Progestin-only pills (for example, Ovrette, Microlut)</v>
      </c>
      <c r="L69" s="207"/>
      <c r="M69" s="207"/>
      <c r="N69" s="207"/>
      <c r="O69" s="207"/>
      <c r="P69" s="207"/>
      <c r="Q69" s="207"/>
      <c r="R69" s="200"/>
      <c r="S69" s="207"/>
      <c r="T69" s="201"/>
      <c r="U69" s="201"/>
      <c r="V69" s="201"/>
      <c r="W69" s="203"/>
      <c r="X69" s="203"/>
      <c r="Y69" s="204"/>
      <c r="Z69" s="206"/>
      <c r="AA69" s="198"/>
    </row>
    <row r="70" spans="1:27" s="244" customFormat="1">
      <c r="A70" s="344"/>
      <c r="B70" s="1226" t="s">
        <v>1543</v>
      </c>
      <c r="C70" s="1227"/>
      <c r="D70" s="1336" t="s">
        <v>405</v>
      </c>
      <c r="E70" s="1336"/>
      <c r="F70" s="999" t="s">
        <v>395</v>
      </c>
      <c r="G70" s="999" t="s">
        <v>395</v>
      </c>
      <c r="H70" s="228" t="s">
        <v>395</v>
      </c>
      <c r="I70" s="465"/>
      <c r="J70" s="202"/>
      <c r="K70" s="200" t="str">
        <f t="shared" si="2"/>
        <v>c. Injectables (for example, DepoProvera, Noristerat)</v>
      </c>
      <c r="L70" s="207"/>
      <c r="M70" s="207"/>
      <c r="N70" s="207"/>
      <c r="O70" s="207"/>
      <c r="P70" s="207"/>
      <c r="Q70" s="207"/>
      <c r="R70" s="200"/>
      <c r="S70" s="207"/>
      <c r="T70" s="201"/>
      <c r="U70" s="201"/>
      <c r="V70" s="201"/>
      <c r="W70" s="203"/>
      <c r="X70" s="203"/>
      <c r="Y70" s="204"/>
      <c r="Z70" s="206"/>
      <c r="AA70" s="198"/>
    </row>
    <row r="71" spans="1:27" s="244" customFormat="1">
      <c r="A71" s="344"/>
      <c r="B71" s="1226" t="s">
        <v>1544</v>
      </c>
      <c r="C71" s="1227"/>
      <c r="D71" s="1336" t="s">
        <v>405</v>
      </c>
      <c r="E71" s="1336"/>
      <c r="F71" s="999" t="s">
        <v>395</v>
      </c>
      <c r="G71" s="999" t="s">
        <v>395</v>
      </c>
      <c r="H71" s="228" t="s">
        <v>399</v>
      </c>
      <c r="I71" s="465"/>
      <c r="J71" s="202"/>
      <c r="K71" s="200" t="str">
        <f t="shared" si="2"/>
        <v>d. Implants (for example, Jadelle, Implanon)</v>
      </c>
      <c r="L71" s="207"/>
      <c r="M71" s="207"/>
      <c r="N71" s="207"/>
      <c r="O71" s="207"/>
      <c r="P71" s="207"/>
      <c r="Q71" s="207"/>
      <c r="R71" s="200"/>
      <c r="S71" s="207"/>
      <c r="T71" s="201"/>
      <c r="U71" s="201"/>
      <c r="V71" s="201"/>
      <c r="W71" s="203"/>
      <c r="X71" s="203"/>
      <c r="Y71" s="204"/>
      <c r="Z71" s="206"/>
      <c r="AA71" s="198"/>
    </row>
    <row r="72" spans="1:27" s="244" customFormat="1">
      <c r="A72" s="344"/>
      <c r="B72" s="1226" t="s">
        <v>1545</v>
      </c>
      <c r="C72" s="1227"/>
      <c r="D72" s="1336" t="s">
        <v>405</v>
      </c>
      <c r="E72" s="1336"/>
      <c r="F72" s="999" t="s">
        <v>395</v>
      </c>
      <c r="G72" s="999" t="s">
        <v>395</v>
      </c>
      <c r="H72" s="228" t="s">
        <v>395</v>
      </c>
      <c r="I72" s="465"/>
      <c r="J72" s="202"/>
      <c r="K72" s="200" t="str">
        <f t="shared" si="2"/>
        <v>e. Intrauterine devices (IUDs) (for example, Optima Copper T)</v>
      </c>
      <c r="L72" s="207"/>
      <c r="M72" s="207"/>
      <c r="N72" s="207"/>
      <c r="O72" s="207"/>
      <c r="P72" s="207"/>
      <c r="Q72" s="207"/>
      <c r="R72" s="200"/>
      <c r="S72" s="207"/>
      <c r="T72" s="201"/>
      <c r="U72" s="201"/>
      <c r="V72" s="201"/>
      <c r="W72" s="203"/>
      <c r="X72" s="203"/>
      <c r="Y72" s="204"/>
      <c r="Z72" s="206"/>
      <c r="AA72" s="198"/>
    </row>
    <row r="73" spans="1:27" s="244" customFormat="1">
      <c r="A73" s="344"/>
      <c r="B73" s="1226" t="s">
        <v>1546</v>
      </c>
      <c r="C73" s="1227"/>
      <c r="D73" s="1336" t="s">
        <v>405</v>
      </c>
      <c r="E73" s="1336"/>
      <c r="F73" s="999" t="s">
        <v>395</v>
      </c>
      <c r="G73" s="999" t="s">
        <v>395</v>
      </c>
      <c r="H73" s="228" t="s">
        <v>395</v>
      </c>
      <c r="I73" s="465"/>
      <c r="J73" s="202"/>
      <c r="K73" s="200" t="str">
        <f t="shared" si="2"/>
        <v>f. Male condoms</v>
      </c>
      <c r="L73" s="207"/>
      <c r="M73" s="207"/>
      <c r="N73" s="207"/>
      <c r="O73" s="207"/>
      <c r="P73" s="207"/>
      <c r="Q73" s="207"/>
      <c r="R73" s="200"/>
      <c r="S73" s="207"/>
      <c r="T73" s="201"/>
      <c r="U73" s="201"/>
      <c r="V73" s="201"/>
      <c r="W73" s="203"/>
      <c r="X73" s="203"/>
      <c r="Y73" s="204"/>
      <c r="Z73" s="206"/>
      <c r="AA73" s="198"/>
    </row>
    <row r="74" spans="1:27" s="244" customFormat="1">
      <c r="A74" s="344"/>
      <c r="B74" s="1226" t="s">
        <v>1547</v>
      </c>
      <c r="C74" s="1227"/>
      <c r="D74" s="1336" t="s">
        <v>405</v>
      </c>
      <c r="E74" s="1336"/>
      <c r="F74" s="999" t="s">
        <v>399</v>
      </c>
      <c r="G74" s="999" t="s">
        <v>399</v>
      </c>
      <c r="H74" s="228" t="s">
        <v>399</v>
      </c>
      <c r="I74" s="465"/>
      <c r="J74" s="202"/>
      <c r="K74" s="200" t="str">
        <f t="shared" si="2"/>
        <v>g. Female condoms</v>
      </c>
      <c r="L74" s="207"/>
      <c r="M74" s="207"/>
      <c r="N74" s="207"/>
      <c r="O74" s="207"/>
      <c r="P74" s="207"/>
      <c r="Q74" s="207"/>
      <c r="R74" s="200"/>
      <c r="S74" s="207"/>
      <c r="T74" s="201"/>
      <c r="U74" s="201"/>
      <c r="V74" s="201"/>
      <c r="W74" s="203"/>
      <c r="X74" s="203"/>
      <c r="Y74" s="204"/>
      <c r="Z74" s="206"/>
      <c r="AA74" s="198"/>
    </row>
    <row r="75" spans="1:27" s="244" customFormat="1">
      <c r="A75" s="344"/>
      <c r="B75" s="1226" t="s">
        <v>1548</v>
      </c>
      <c r="C75" s="1227"/>
      <c r="D75" s="1336" t="s">
        <v>405</v>
      </c>
      <c r="E75" s="1336"/>
      <c r="F75" s="999" t="s">
        <v>399</v>
      </c>
      <c r="G75" s="999" t="s">
        <v>399</v>
      </c>
      <c r="H75" s="228" t="s">
        <v>399</v>
      </c>
      <c r="I75" s="465"/>
      <c r="J75" s="202"/>
      <c r="K75" s="200" t="str">
        <f t="shared" si="2"/>
        <v>h. Emergency contraceptive pills (for example, Postinor)</v>
      </c>
      <c r="L75" s="207"/>
      <c r="M75" s="207"/>
      <c r="N75" s="207"/>
      <c r="O75" s="207"/>
      <c r="P75" s="207"/>
      <c r="Q75" s="207"/>
      <c r="R75" s="200"/>
      <c r="S75" s="207"/>
      <c r="T75" s="201"/>
      <c r="U75" s="201"/>
      <c r="V75" s="201"/>
      <c r="W75" s="203"/>
      <c r="X75" s="203"/>
      <c r="Y75" s="204"/>
      <c r="Z75" s="206"/>
      <c r="AA75" s="198"/>
    </row>
    <row r="76" spans="1:27" s="244" customFormat="1">
      <c r="A76" s="344"/>
      <c r="B76" s="1226" t="s">
        <v>1549</v>
      </c>
      <c r="C76" s="1227"/>
      <c r="D76" s="1336" t="s">
        <v>405</v>
      </c>
      <c r="E76" s="1336"/>
      <c r="F76" s="999" t="s">
        <v>395</v>
      </c>
      <c r="G76" s="999" t="s">
        <v>399</v>
      </c>
      <c r="H76" s="228" t="s">
        <v>399</v>
      </c>
      <c r="I76" s="465"/>
      <c r="J76" s="202"/>
      <c r="K76" s="200" t="str">
        <f t="shared" si="2"/>
        <v>i. Long-acting permanent method for males (vasectomy)</v>
      </c>
      <c r="L76" s="207"/>
      <c r="M76" s="207"/>
      <c r="N76" s="207"/>
      <c r="O76" s="207"/>
      <c r="P76" s="207"/>
      <c r="Q76" s="207"/>
      <c r="R76" s="200"/>
      <c r="S76" s="207"/>
      <c r="T76" s="201"/>
      <c r="U76" s="201"/>
      <c r="V76" s="201"/>
      <c r="W76" s="203"/>
      <c r="X76" s="203"/>
      <c r="Y76" s="204"/>
      <c r="Z76" s="206"/>
      <c r="AA76" s="198"/>
    </row>
    <row r="77" spans="1:27" s="244" customFormat="1">
      <c r="A77" s="344"/>
      <c r="B77" s="1226" t="s">
        <v>1550</v>
      </c>
      <c r="C77" s="1227"/>
      <c r="D77" s="1336" t="s">
        <v>405</v>
      </c>
      <c r="E77" s="1336"/>
      <c r="F77" s="999" t="s">
        <v>395</v>
      </c>
      <c r="G77" s="999" t="s">
        <v>399</v>
      </c>
      <c r="H77" s="228" t="s">
        <v>399</v>
      </c>
      <c r="I77" s="465"/>
      <c r="J77" s="202"/>
      <c r="K77" s="200" t="str">
        <f t="shared" si="2"/>
        <v>j. Long-acting permanent method for females (tubal ligation)</v>
      </c>
      <c r="L77" s="207"/>
      <c r="M77" s="207"/>
      <c r="N77" s="207"/>
      <c r="O77" s="207"/>
      <c r="P77" s="207"/>
      <c r="Q77" s="207"/>
      <c r="R77" s="200"/>
      <c r="S77" s="207"/>
      <c r="T77" s="201"/>
      <c r="U77" s="201"/>
      <c r="V77" s="201"/>
      <c r="W77" s="203"/>
      <c r="X77" s="203"/>
      <c r="Y77" s="204"/>
      <c r="Z77" s="206"/>
      <c r="AA77" s="198"/>
    </row>
    <row r="78" spans="1:27" s="244" customFormat="1">
      <c r="A78" s="344"/>
      <c r="B78" s="1226" t="s">
        <v>1551</v>
      </c>
      <c r="C78" s="1227"/>
      <c r="D78" s="1336" t="s">
        <v>405</v>
      </c>
      <c r="E78" s="1336"/>
      <c r="F78" s="999" t="s">
        <v>399</v>
      </c>
      <c r="G78" s="999" t="s">
        <v>399</v>
      </c>
      <c r="H78" s="228" t="s">
        <v>399</v>
      </c>
      <c r="I78" s="465"/>
      <c r="J78" s="202"/>
      <c r="K78" s="200" t="str">
        <f t="shared" si="2"/>
        <v>k. CycleBeads</v>
      </c>
      <c r="L78" s="207"/>
      <c r="M78" s="207"/>
      <c r="N78" s="207"/>
      <c r="O78" s="207"/>
      <c r="P78" s="207"/>
      <c r="Q78" s="207"/>
      <c r="R78" s="200"/>
      <c r="S78" s="207"/>
      <c r="T78" s="201"/>
      <c r="U78" s="201"/>
      <c r="V78" s="201"/>
      <c r="W78" s="203"/>
      <c r="X78" s="203"/>
      <c r="Y78" s="204"/>
      <c r="Z78" s="206"/>
      <c r="AA78" s="198"/>
    </row>
    <row r="79" spans="1:27" s="244" customFormat="1" ht="45">
      <c r="A79" s="345"/>
      <c r="B79" s="1229" t="s">
        <v>1552</v>
      </c>
      <c r="C79" s="1230"/>
      <c r="D79" s="1336"/>
      <c r="E79" s="1336"/>
      <c r="F79" s="999"/>
      <c r="G79" s="999"/>
      <c r="H79" s="228"/>
      <c r="I79" s="465"/>
      <c r="J79" s="202"/>
      <c r="K79" s="200" t="str">
        <f t="shared" si="2"/>
        <v>l. Other contraceptive methods - specify 
(Please provide the name of the other contraceptive(s) offered, by sector.)</v>
      </c>
      <c r="L79" s="207"/>
      <c r="M79" s="207"/>
      <c r="N79" s="207"/>
      <c r="O79" s="207"/>
      <c r="P79" s="207"/>
      <c r="Q79" s="207"/>
      <c r="R79" s="200"/>
      <c r="S79" s="207"/>
      <c r="T79" s="201"/>
      <c r="U79" s="201"/>
      <c r="V79" s="201"/>
      <c r="W79" s="203"/>
      <c r="X79" s="203"/>
      <c r="Y79" s="204"/>
      <c r="Z79" s="206"/>
      <c r="AA79" s="198"/>
    </row>
    <row r="80" spans="1:27" s="244" customFormat="1" ht="60.75" thickBot="1">
      <c r="A80" s="1183" t="s">
        <v>1553</v>
      </c>
      <c r="B80" s="1184"/>
      <c r="C80" s="1185"/>
      <c r="D80" s="1608" t="s">
        <v>1379</v>
      </c>
      <c r="E80" s="1609"/>
      <c r="F80" s="1609"/>
      <c r="G80" s="1609"/>
      <c r="H80" s="1610"/>
      <c r="I80" s="465"/>
      <c r="J80" s="202"/>
      <c r="K80" s="200" t="str">
        <f>A80</f>
        <v>C2. Please note any comments about the commodities offered.</v>
      </c>
      <c r="L80" s="207"/>
      <c r="M80" s="207"/>
      <c r="N80" s="207"/>
      <c r="O80" s="200" t="str">
        <f>D80</f>
        <v>The commercial sector information was not completed in the last couple years. Previously though, all methods were reported to be offered in the commercial sector except for female condoms, emergency contraceptives, and CycleBeads.</v>
      </c>
      <c r="P80" s="207"/>
      <c r="Q80" s="207"/>
      <c r="R80" s="200"/>
      <c r="S80" s="207"/>
      <c r="T80" s="201"/>
      <c r="U80" s="201"/>
      <c r="V80" s="201"/>
      <c r="W80" s="203"/>
      <c r="X80" s="203"/>
      <c r="Y80" s="204"/>
      <c r="Z80" s="206"/>
      <c r="AA80" s="198"/>
    </row>
    <row r="81" spans="1:28" s="262" customFormat="1" ht="16.5" customHeight="1" thickBot="1">
      <c r="A81" s="1239" t="s">
        <v>1554</v>
      </c>
      <c r="B81" s="1240"/>
      <c r="C81" s="1240"/>
      <c r="D81" s="1240"/>
      <c r="E81" s="1240"/>
      <c r="F81" s="1240"/>
      <c r="G81" s="1240"/>
      <c r="H81" s="346"/>
      <c r="I81" s="457"/>
      <c r="J81" s="494"/>
      <c r="K81" s="200"/>
      <c r="L81" s="467"/>
      <c r="M81" s="467"/>
      <c r="N81" s="467"/>
      <c r="O81" s="467"/>
      <c r="P81" s="467"/>
      <c r="Q81" s="467"/>
      <c r="R81" s="477"/>
      <c r="S81" s="467"/>
      <c r="T81" s="495"/>
      <c r="U81" s="495"/>
      <c r="V81" s="495"/>
      <c r="W81" s="496"/>
      <c r="X81" s="496"/>
      <c r="Y81" s="499"/>
      <c r="Z81" s="500"/>
      <c r="AA81" s="198"/>
    </row>
    <row r="82" spans="1:28" s="244" customFormat="1" ht="30" customHeight="1">
      <c r="A82" s="1190" t="s">
        <v>1555</v>
      </c>
      <c r="B82" s="1177"/>
      <c r="C82" s="1177"/>
      <c r="D82" s="1177"/>
      <c r="E82" s="1177"/>
      <c r="F82" s="1177"/>
      <c r="G82" s="1182"/>
      <c r="H82" s="243" t="s">
        <v>395</v>
      </c>
      <c r="I82" s="501" t="str">
        <f>A82</f>
        <v>D1. Is there a contraceptive security or reproductive health commodity security strategy or is contraceptive security explicitly included in a country strategy? (Please select from the dropdown list.)</v>
      </c>
      <c r="J82" s="202"/>
      <c r="K82" s="200"/>
      <c r="L82" s="207"/>
      <c r="M82" s="207"/>
      <c r="N82" s="207"/>
      <c r="O82" s="207"/>
      <c r="P82" s="207"/>
      <c r="Q82" s="207"/>
      <c r="R82" s="200"/>
      <c r="S82" s="207"/>
      <c r="T82" s="201"/>
      <c r="U82" s="201"/>
      <c r="V82" s="201"/>
      <c r="W82" s="203"/>
      <c r="X82" s="203"/>
      <c r="Y82" s="204"/>
      <c r="Z82" s="206"/>
      <c r="AA82" s="198"/>
    </row>
    <row r="83" spans="1:28" s="244" customFormat="1" ht="15.75" thickBot="1">
      <c r="A83" s="1241" t="s">
        <v>1556</v>
      </c>
      <c r="B83" s="1242"/>
      <c r="C83" s="1242"/>
      <c r="D83" s="347"/>
      <c r="E83" s="347"/>
      <c r="F83" s="347"/>
      <c r="G83" s="347"/>
      <c r="H83" s="348"/>
      <c r="I83" s="502"/>
      <c r="J83" s="202"/>
      <c r="K83" s="200"/>
      <c r="L83" s="207"/>
      <c r="M83" s="207"/>
      <c r="N83" s="207"/>
      <c r="O83" s="207"/>
      <c r="P83" s="207"/>
      <c r="Q83" s="207"/>
      <c r="R83" s="200"/>
      <c r="S83" s="207"/>
      <c r="T83" s="201"/>
      <c r="U83" s="201"/>
      <c r="V83" s="201"/>
      <c r="W83" s="203"/>
      <c r="X83" s="203"/>
      <c r="Y83" s="204"/>
      <c r="Z83" s="206"/>
      <c r="AA83" s="198"/>
    </row>
    <row r="84" spans="1:28" s="244" customFormat="1" ht="64.5" customHeight="1">
      <c r="A84" s="1243"/>
      <c r="B84" s="1245" t="s">
        <v>1557</v>
      </c>
      <c r="C84" s="1246"/>
      <c r="D84" s="1246" t="s">
        <v>1558</v>
      </c>
      <c r="E84" s="1246"/>
      <c r="F84" s="993" t="s">
        <v>1559</v>
      </c>
      <c r="G84" s="1246" t="s">
        <v>1560</v>
      </c>
      <c r="H84" s="1247"/>
      <c r="I84" s="501"/>
      <c r="J84" s="489" t="str">
        <f>G84</f>
        <v>Is the contraceptive security strategy being implemented?</v>
      </c>
      <c r="K84" s="200" t="str">
        <f>B84</f>
        <v>Strategy name</v>
      </c>
      <c r="L84" s="207"/>
      <c r="M84" s="471">
        <f>E84</f>
        <v>0</v>
      </c>
      <c r="N84" s="207"/>
      <c r="O84" s="207"/>
      <c r="P84" s="207"/>
      <c r="Q84" s="207"/>
      <c r="R84" s="200"/>
      <c r="S84" s="200" t="str">
        <f>D84</f>
        <v>Years Covered (including strategy updates)</v>
      </c>
      <c r="T84" s="201"/>
      <c r="U84" s="201"/>
      <c r="V84" s="201"/>
      <c r="W84" s="203"/>
      <c r="X84" s="203"/>
      <c r="Y84" s="204"/>
      <c r="Z84" s="206"/>
      <c r="AA84" s="198"/>
    </row>
    <row r="85" spans="1:28" s="244" customFormat="1" ht="15.75" thickBot="1">
      <c r="A85" s="1244"/>
      <c r="B85" s="349" t="s">
        <v>1561</v>
      </c>
      <c r="C85" s="1017" t="s">
        <v>653</v>
      </c>
      <c r="D85" s="1473" t="s">
        <v>980</v>
      </c>
      <c r="E85" s="1474"/>
      <c r="F85" s="987" t="s">
        <v>395</v>
      </c>
      <c r="G85" s="1269" t="s">
        <v>395</v>
      </c>
      <c r="H85" s="1475"/>
      <c r="I85" s="501"/>
      <c r="J85" s="489" t="str">
        <f>G85</f>
        <v>Yes</v>
      </c>
      <c r="K85" s="200" t="str">
        <f>B85</f>
        <v>a</v>
      </c>
      <c r="L85" s="207"/>
      <c r="M85" s="471">
        <f>E85</f>
        <v>0</v>
      </c>
      <c r="N85" s="207"/>
      <c r="O85" s="207"/>
      <c r="P85" s="207"/>
      <c r="Q85" s="207"/>
      <c r="R85" s="200"/>
      <c r="S85" s="200" t="str">
        <f>D85</f>
        <v>2011-2015</v>
      </c>
      <c r="T85" s="201"/>
      <c r="U85" s="201"/>
      <c r="V85" s="201"/>
      <c r="W85" s="203"/>
      <c r="X85" s="203"/>
      <c r="Y85" s="204"/>
      <c r="Z85" s="206"/>
      <c r="AA85" s="198"/>
    </row>
    <row r="86" spans="1:28" s="244" customFormat="1" ht="28.5" customHeight="1">
      <c r="A86" s="1180" t="s">
        <v>193</v>
      </c>
      <c r="B86" s="1181"/>
      <c r="C86" s="1181"/>
      <c r="D86" s="1181"/>
      <c r="E86" s="1181"/>
      <c r="F86" s="1670" t="s">
        <v>399</v>
      </c>
      <c r="G86" s="1671"/>
      <c r="H86" s="1672"/>
      <c r="I86" s="501"/>
      <c r="J86" s="489"/>
      <c r="K86" s="200"/>
      <c r="L86" s="207"/>
      <c r="M86" s="207"/>
      <c r="N86" s="207"/>
      <c r="O86" s="207"/>
      <c r="P86" s="207"/>
      <c r="Q86" s="447" t="str">
        <f>F86</f>
        <v>No</v>
      </c>
      <c r="R86" s="200" t="str">
        <f>A86</f>
        <v>D2. Are any family planning commodities subject to duties, import taxes, or other fees?</v>
      </c>
      <c r="S86" s="207"/>
      <c r="T86" s="201"/>
      <c r="U86" s="201"/>
      <c r="V86" s="201"/>
      <c r="W86" s="203"/>
      <c r="X86" s="203"/>
      <c r="Y86" s="204"/>
      <c r="Z86" s="206"/>
      <c r="AA86" s="198"/>
    </row>
    <row r="87" spans="1:28" s="244" customFormat="1" ht="30">
      <c r="A87" s="291"/>
      <c r="B87" s="1163" t="s">
        <v>1562</v>
      </c>
      <c r="C87" s="1163"/>
      <c r="D87" s="1164"/>
      <c r="E87" s="1165" t="s">
        <v>406</v>
      </c>
      <c r="F87" s="1166"/>
      <c r="G87" s="1166"/>
      <c r="H87" s="1167"/>
      <c r="I87" s="501"/>
      <c r="J87" s="489"/>
      <c r="K87" s="200"/>
      <c r="L87" s="207"/>
      <c r="M87" s="471"/>
      <c r="N87" s="471" t="str">
        <f>E87</f>
        <v>Not applicable</v>
      </c>
      <c r="O87" s="207"/>
      <c r="P87" s="200" t="str">
        <f>B87</f>
        <v>a. If yes, for which sectors (public, NGO, social marketing, commercial)?</v>
      </c>
      <c r="Q87" s="207"/>
      <c r="R87" s="200"/>
      <c r="S87" s="207"/>
      <c r="T87" s="201"/>
      <c r="U87" s="201"/>
      <c r="V87" s="201"/>
      <c r="W87" s="203"/>
      <c r="X87" s="203"/>
      <c r="Y87" s="204"/>
      <c r="Z87" s="206"/>
      <c r="AA87" s="198"/>
    </row>
    <row r="88" spans="1:28" s="244" customFormat="1">
      <c r="A88" s="291"/>
      <c r="B88" s="1163" t="s">
        <v>1563</v>
      </c>
      <c r="C88" s="1163"/>
      <c r="D88" s="1164"/>
      <c r="E88" s="1165" t="s">
        <v>406</v>
      </c>
      <c r="F88" s="1166"/>
      <c r="G88" s="1166"/>
      <c r="H88" s="1167"/>
      <c r="I88" s="501"/>
      <c r="J88" s="489"/>
      <c r="K88" s="200"/>
      <c r="L88" s="207"/>
      <c r="M88" s="471"/>
      <c r="N88" s="471" t="str">
        <f>E88</f>
        <v>Not applicable</v>
      </c>
      <c r="O88" s="207"/>
      <c r="P88" s="200" t="str">
        <f>B88</f>
        <v>b. If yes, how much are the duties, taxes, or fees?</v>
      </c>
      <c r="Q88" s="207"/>
      <c r="R88" s="200"/>
      <c r="S88" s="207"/>
      <c r="T88" s="201"/>
      <c r="U88" s="201"/>
      <c r="V88" s="201"/>
      <c r="W88" s="203"/>
      <c r="X88" s="203"/>
      <c r="Y88" s="204"/>
      <c r="Z88" s="206"/>
      <c r="AA88" s="198"/>
    </row>
    <row r="89" spans="1:28" s="244" customFormat="1" ht="30" customHeight="1">
      <c r="A89" s="1179" t="s">
        <v>1564</v>
      </c>
      <c r="B89" s="1163"/>
      <c r="C89" s="1163"/>
      <c r="D89" s="1163"/>
      <c r="E89" s="1163"/>
      <c r="F89" s="1163"/>
      <c r="G89" s="1164"/>
      <c r="H89" s="227" t="s">
        <v>399</v>
      </c>
      <c r="I89" s="501" t="str">
        <f>A89</f>
        <v>D3. Are there policies that hinder the ability of the private sector (commercial sector, NGOs, or social marketing) to provide contraceptive methods (for example: price controls, distribution limitations, taxes/duties, advertising bans, etc.)?</v>
      </c>
      <c r="J89" s="489"/>
      <c r="K89" s="200"/>
      <c r="L89" s="207"/>
      <c r="M89" s="207"/>
      <c r="N89" s="207"/>
      <c r="O89" s="207"/>
      <c r="P89" s="200"/>
      <c r="Q89" s="207"/>
      <c r="R89" s="200"/>
      <c r="S89" s="207"/>
      <c r="T89" s="201"/>
      <c r="U89" s="201"/>
      <c r="V89" s="201"/>
      <c r="W89" s="203"/>
      <c r="X89" s="203"/>
      <c r="Y89" s="204"/>
      <c r="Z89" s="206"/>
      <c r="AA89" s="198"/>
    </row>
    <row r="90" spans="1:28" s="244" customFormat="1">
      <c r="A90" s="291"/>
      <c r="B90" s="1163" t="s">
        <v>1565</v>
      </c>
      <c r="C90" s="1163"/>
      <c r="D90" s="1165" t="s">
        <v>406</v>
      </c>
      <c r="E90" s="1166"/>
      <c r="F90" s="1166"/>
      <c r="G90" s="1166"/>
      <c r="H90" s="1167"/>
      <c r="I90" s="501"/>
      <c r="J90" s="489"/>
      <c r="K90" s="200" t="str">
        <f>B90</f>
        <v>a. If yes, describe the policies.</v>
      </c>
      <c r="L90" s="207"/>
      <c r="M90" s="207"/>
      <c r="N90" s="503"/>
      <c r="O90" s="447" t="str">
        <f>D90</f>
        <v>Not applicable</v>
      </c>
      <c r="P90" s="200"/>
      <c r="Q90" s="207"/>
      <c r="R90" s="207"/>
      <c r="S90" s="207"/>
      <c r="T90" s="201"/>
      <c r="U90" s="201"/>
      <c r="V90" s="201"/>
      <c r="W90" s="203"/>
      <c r="X90" s="203"/>
      <c r="Y90" s="204"/>
      <c r="Z90" s="206"/>
      <c r="AA90" s="198"/>
    </row>
    <row r="91" spans="1:28" s="244" customFormat="1" ht="30" customHeight="1">
      <c r="A91" s="1179" t="s">
        <v>1566</v>
      </c>
      <c r="B91" s="1163"/>
      <c r="C91" s="1163"/>
      <c r="D91" s="1163"/>
      <c r="E91" s="1163"/>
      <c r="F91" s="1163"/>
      <c r="G91" s="1164"/>
      <c r="H91" s="227" t="s">
        <v>395</v>
      </c>
      <c r="I91" s="501" t="str">
        <f>A91</f>
        <v>D4. Are there policies that enable the private sector (commercial sector, NGOs, or social marketing) to provide contraceptive methods?</v>
      </c>
      <c r="J91" s="489"/>
      <c r="K91" s="200"/>
      <c r="L91" s="207"/>
      <c r="M91" s="207"/>
      <c r="N91" s="207"/>
      <c r="O91" s="207"/>
      <c r="P91" s="200"/>
      <c r="Q91" s="207"/>
      <c r="R91" s="200"/>
      <c r="S91" s="207"/>
      <c r="T91" s="201"/>
      <c r="U91" s="201"/>
      <c r="V91" s="201"/>
      <c r="W91" s="203"/>
      <c r="X91" s="203"/>
      <c r="Y91" s="204"/>
      <c r="Z91" s="206"/>
      <c r="AA91" s="198"/>
    </row>
    <row r="92" spans="1:28" s="244" customFormat="1">
      <c r="A92" s="291"/>
      <c r="B92" s="1163" t="s">
        <v>1565</v>
      </c>
      <c r="C92" s="1163"/>
      <c r="D92" s="1165" t="s">
        <v>405</v>
      </c>
      <c r="E92" s="1166"/>
      <c r="F92" s="1166"/>
      <c r="G92" s="1166"/>
      <c r="H92" s="1167"/>
      <c r="I92" s="501"/>
      <c r="J92" s="489"/>
      <c r="K92" s="200" t="str">
        <f>B92</f>
        <v>a. If yes, describe the policies.</v>
      </c>
      <c r="L92" s="207"/>
      <c r="M92" s="207"/>
      <c r="N92" s="503"/>
      <c r="O92" s="447" t="str">
        <f>D92</f>
        <v>Don't know</v>
      </c>
      <c r="P92" s="200"/>
      <c r="Q92" s="207"/>
      <c r="R92" s="207"/>
      <c r="S92" s="207"/>
      <c r="T92" s="201"/>
      <c r="U92" s="201"/>
      <c r="V92" s="201"/>
      <c r="W92" s="203"/>
      <c r="X92" s="203"/>
      <c r="Y92" s="204"/>
      <c r="Z92" s="206"/>
      <c r="AA92" s="198"/>
    </row>
    <row r="93" spans="1:28" ht="45.75" thickBot="1">
      <c r="A93" s="1250" t="s">
        <v>1567</v>
      </c>
      <c r="B93" s="1251"/>
      <c r="C93" s="1251"/>
      <c r="D93" s="1251"/>
      <c r="E93" s="1251"/>
      <c r="F93" s="1251"/>
      <c r="G93" s="1251"/>
      <c r="H93" s="1252"/>
      <c r="I93" s="192"/>
      <c r="J93" s="199"/>
      <c r="K93" s="202"/>
      <c r="L93" s="200"/>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504"/>
      <c r="J94" s="505" t="str">
        <f t="shared" ref="J94:J102" si="3">G94</f>
        <v>Note the lowest level provider that is allowed to sell or dispense the method in the private sector</v>
      </c>
      <c r="K94" s="200"/>
      <c r="L94" s="207"/>
      <c r="M94" s="471"/>
      <c r="N94" s="207"/>
      <c r="O94" s="200"/>
      <c r="P94" s="200"/>
      <c r="Q94" s="207"/>
      <c r="R94" s="207"/>
      <c r="S94" s="207"/>
      <c r="T94" s="506" t="str">
        <f t="shared" ref="T94:T102" si="4">D94</f>
        <v>Note the lowest level provider that is allowed to sell or dispense the method in the public sector</v>
      </c>
      <c r="U94" s="507"/>
      <c r="V94" s="201"/>
      <c r="W94" s="203"/>
      <c r="X94" s="203"/>
      <c r="Y94" s="204"/>
      <c r="Z94" s="206"/>
      <c r="AA94" s="198"/>
    </row>
    <row r="95" spans="1:28" s="244" customFormat="1" ht="15" customHeight="1">
      <c r="A95" s="263"/>
      <c r="B95" s="221" t="s">
        <v>1561</v>
      </c>
      <c r="C95" s="217" t="s">
        <v>1571</v>
      </c>
      <c r="D95" s="1259" t="s">
        <v>405</v>
      </c>
      <c r="E95" s="1260"/>
      <c r="F95" s="1261"/>
      <c r="G95" s="1262" t="s">
        <v>405</v>
      </c>
      <c r="H95" s="1263"/>
      <c r="I95" s="508"/>
      <c r="J95" s="489" t="str">
        <f t="shared" si="3"/>
        <v>Don't know</v>
      </c>
      <c r="K95" s="200"/>
      <c r="L95" s="207"/>
      <c r="M95" s="471"/>
      <c r="N95" s="207"/>
      <c r="O95" s="200"/>
      <c r="P95" s="200"/>
      <c r="Q95" s="207"/>
      <c r="R95" s="207"/>
      <c r="S95" s="207"/>
      <c r="T95" s="506" t="str">
        <f t="shared" si="4"/>
        <v>Don't know</v>
      </c>
      <c r="U95" s="507"/>
      <c r="V95" s="201"/>
      <c r="W95" s="203"/>
      <c r="X95" s="203"/>
      <c r="Y95" s="204"/>
      <c r="Z95" s="206"/>
      <c r="AA95" s="198"/>
    </row>
    <row r="96" spans="1:28" s="244" customFormat="1" ht="15" customHeight="1">
      <c r="A96" s="263"/>
      <c r="B96" s="221" t="s">
        <v>1572</v>
      </c>
      <c r="C96" s="218" t="s">
        <v>1573</v>
      </c>
      <c r="D96" s="1259" t="s">
        <v>405</v>
      </c>
      <c r="E96" s="1260"/>
      <c r="F96" s="1261"/>
      <c r="G96" s="1262" t="s">
        <v>405</v>
      </c>
      <c r="H96" s="1263"/>
      <c r="I96" s="508"/>
      <c r="J96" s="489" t="str">
        <f t="shared" si="3"/>
        <v>Don't know</v>
      </c>
      <c r="K96" s="200"/>
      <c r="L96" s="207"/>
      <c r="M96" s="471"/>
      <c r="N96" s="207"/>
      <c r="O96" s="200"/>
      <c r="P96" s="200"/>
      <c r="Q96" s="207"/>
      <c r="R96" s="207"/>
      <c r="S96" s="207"/>
      <c r="T96" s="506" t="str">
        <f t="shared" si="4"/>
        <v>Don't know</v>
      </c>
      <c r="U96" s="507"/>
      <c r="V96" s="201"/>
      <c r="W96" s="203"/>
      <c r="X96" s="203"/>
      <c r="Y96" s="204"/>
      <c r="Z96" s="206"/>
      <c r="AA96" s="198"/>
    </row>
    <row r="97" spans="1:27" s="244" customFormat="1" ht="15" customHeight="1">
      <c r="A97" s="263"/>
      <c r="B97" s="221" t="s">
        <v>1574</v>
      </c>
      <c r="C97" s="218" t="s">
        <v>1575</v>
      </c>
      <c r="D97" s="1259" t="s">
        <v>405</v>
      </c>
      <c r="E97" s="1260"/>
      <c r="F97" s="1261"/>
      <c r="G97" s="1262" t="s">
        <v>405</v>
      </c>
      <c r="H97" s="1263"/>
      <c r="I97" s="508"/>
      <c r="J97" s="489" t="str">
        <f t="shared" si="3"/>
        <v>Don't know</v>
      </c>
      <c r="K97" s="200"/>
      <c r="L97" s="207"/>
      <c r="M97" s="471"/>
      <c r="N97" s="207"/>
      <c r="O97" s="200"/>
      <c r="P97" s="200"/>
      <c r="Q97" s="207"/>
      <c r="R97" s="207"/>
      <c r="S97" s="207"/>
      <c r="T97" s="506" t="str">
        <f t="shared" si="4"/>
        <v>Don't know</v>
      </c>
      <c r="U97" s="507"/>
      <c r="V97" s="201"/>
      <c r="W97" s="203"/>
      <c r="X97" s="203"/>
      <c r="Y97" s="204"/>
      <c r="Z97" s="206"/>
      <c r="AA97" s="198"/>
    </row>
    <row r="98" spans="1:27" s="244" customFormat="1" ht="15" customHeight="1">
      <c r="A98" s="263"/>
      <c r="B98" s="220" t="s">
        <v>1576</v>
      </c>
      <c r="C98" s="218" t="s">
        <v>1577</v>
      </c>
      <c r="D98" s="1259" t="s">
        <v>405</v>
      </c>
      <c r="E98" s="1260"/>
      <c r="F98" s="1261"/>
      <c r="G98" s="1262" t="s">
        <v>405</v>
      </c>
      <c r="H98" s="1263"/>
      <c r="I98" s="508"/>
      <c r="J98" s="489" t="str">
        <f t="shared" si="3"/>
        <v>Don't know</v>
      </c>
      <c r="K98" s="200"/>
      <c r="L98" s="207"/>
      <c r="M98" s="471"/>
      <c r="N98" s="207"/>
      <c r="O98" s="200"/>
      <c r="P98" s="200"/>
      <c r="Q98" s="207"/>
      <c r="R98" s="207"/>
      <c r="S98" s="207"/>
      <c r="T98" s="506" t="str">
        <f t="shared" si="4"/>
        <v>Don't know</v>
      </c>
      <c r="U98" s="507"/>
      <c r="V98" s="201"/>
      <c r="W98" s="203"/>
      <c r="X98" s="203"/>
      <c r="Y98" s="204"/>
      <c r="Z98" s="206"/>
      <c r="AA98" s="198"/>
    </row>
    <row r="99" spans="1:27" s="244" customFormat="1" ht="15" customHeight="1">
      <c r="A99" s="263"/>
      <c r="B99" s="221" t="s">
        <v>1578</v>
      </c>
      <c r="C99" s="218" t="s">
        <v>1579</v>
      </c>
      <c r="D99" s="1259" t="s">
        <v>405</v>
      </c>
      <c r="E99" s="1260"/>
      <c r="F99" s="1261"/>
      <c r="G99" s="1262" t="s">
        <v>405</v>
      </c>
      <c r="H99" s="1263"/>
      <c r="I99" s="508"/>
      <c r="J99" s="489" t="str">
        <f t="shared" si="3"/>
        <v>Don't know</v>
      </c>
      <c r="K99" s="200"/>
      <c r="L99" s="207"/>
      <c r="M99" s="471"/>
      <c r="N99" s="207"/>
      <c r="O99" s="200"/>
      <c r="P99" s="200"/>
      <c r="Q99" s="207"/>
      <c r="R99" s="207"/>
      <c r="S99" s="207"/>
      <c r="T99" s="506" t="str">
        <f t="shared" si="4"/>
        <v>Don't know</v>
      </c>
      <c r="U99" s="507"/>
      <c r="V99" s="201"/>
      <c r="W99" s="203"/>
      <c r="X99" s="203"/>
      <c r="Y99" s="204"/>
      <c r="Z99" s="206"/>
      <c r="AA99" s="198"/>
    </row>
    <row r="100" spans="1:27" s="244" customFormat="1" ht="15" customHeight="1">
      <c r="A100" s="263"/>
      <c r="B100" s="221" t="s">
        <v>1580</v>
      </c>
      <c r="C100" s="218" t="s">
        <v>1581</v>
      </c>
      <c r="D100" s="1259" t="s">
        <v>406</v>
      </c>
      <c r="E100" s="1260"/>
      <c r="F100" s="1261"/>
      <c r="G100" s="1262" t="s">
        <v>405</v>
      </c>
      <c r="H100" s="1263"/>
      <c r="I100" s="508"/>
      <c r="J100" s="489" t="str">
        <f t="shared" si="3"/>
        <v>Don't know</v>
      </c>
      <c r="K100" s="200"/>
      <c r="L100" s="207"/>
      <c r="M100" s="471"/>
      <c r="N100" s="207"/>
      <c r="O100" s="200"/>
      <c r="P100" s="200"/>
      <c r="Q100" s="207"/>
      <c r="R100" s="207"/>
      <c r="S100" s="207"/>
      <c r="T100" s="506" t="str">
        <f t="shared" si="4"/>
        <v>Not applicable</v>
      </c>
      <c r="U100" s="507"/>
      <c r="V100" s="201"/>
      <c r="W100" s="203"/>
      <c r="X100" s="203"/>
      <c r="Y100" s="204"/>
      <c r="Z100" s="206"/>
      <c r="AA100" s="198"/>
    </row>
    <row r="101" spans="1:27" s="244" customFormat="1" ht="15" customHeight="1">
      <c r="A101" s="263"/>
      <c r="B101" s="221" t="s">
        <v>1582</v>
      </c>
      <c r="C101" s="218" t="s">
        <v>1583</v>
      </c>
      <c r="D101" s="1259" t="s">
        <v>405</v>
      </c>
      <c r="E101" s="1260"/>
      <c r="F101" s="1261"/>
      <c r="G101" s="1262" t="s">
        <v>405</v>
      </c>
      <c r="H101" s="1263"/>
      <c r="I101" s="508"/>
      <c r="J101" s="489" t="str">
        <f t="shared" si="3"/>
        <v>Don't know</v>
      </c>
      <c r="K101" s="200"/>
      <c r="L101" s="207"/>
      <c r="M101" s="471"/>
      <c r="N101" s="207"/>
      <c r="O101" s="200"/>
      <c r="P101" s="200"/>
      <c r="Q101" s="207"/>
      <c r="R101" s="207"/>
      <c r="S101" s="207"/>
      <c r="T101" s="506" t="str">
        <f t="shared" si="4"/>
        <v>Don't know</v>
      </c>
      <c r="U101" s="507"/>
      <c r="V101" s="201"/>
      <c r="W101" s="203"/>
      <c r="X101" s="203"/>
      <c r="Y101" s="204"/>
      <c r="Z101" s="206"/>
      <c r="AA101" s="198"/>
    </row>
    <row r="102" spans="1:27" s="244" customFormat="1" ht="15" customHeight="1" thickBot="1">
      <c r="A102" s="263"/>
      <c r="B102" s="222" t="s">
        <v>1584</v>
      </c>
      <c r="C102" s="219" t="s">
        <v>1585</v>
      </c>
      <c r="D102" s="1269" t="s">
        <v>406</v>
      </c>
      <c r="E102" s="1270"/>
      <c r="F102" s="1271"/>
      <c r="G102" s="1272" t="s">
        <v>405</v>
      </c>
      <c r="H102" s="1273"/>
      <c r="I102" s="508"/>
      <c r="J102" s="489" t="str">
        <f t="shared" si="3"/>
        <v>Don't know</v>
      </c>
      <c r="K102" s="200"/>
      <c r="L102" s="207"/>
      <c r="M102" s="471"/>
      <c r="N102" s="207"/>
      <c r="O102" s="200"/>
      <c r="P102" s="200"/>
      <c r="Q102" s="207"/>
      <c r="R102" s="207"/>
      <c r="S102" s="207"/>
      <c r="T102" s="506" t="str">
        <f t="shared" si="4"/>
        <v>Not applicable</v>
      </c>
      <c r="U102" s="507"/>
      <c r="V102" s="201"/>
      <c r="W102" s="203"/>
      <c r="X102" s="203"/>
      <c r="Y102" s="204"/>
      <c r="Z102" s="206"/>
      <c r="AA102" s="198"/>
    </row>
    <row r="103" spans="1:27" s="244" customFormat="1" ht="75">
      <c r="A103" s="1186" t="s">
        <v>1586</v>
      </c>
      <c r="B103" s="1274"/>
      <c r="C103" s="1275"/>
      <c r="D103" s="1276" t="s">
        <v>1380</v>
      </c>
      <c r="E103" s="1277"/>
      <c r="F103" s="1277"/>
      <c r="G103" s="1277"/>
      <c r="H103" s="1278"/>
      <c r="I103" s="465"/>
      <c r="J103" s="202"/>
      <c r="K103" s="20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07"/>
      <c r="M103" s="207"/>
      <c r="N103" s="207"/>
      <c r="O103" s="200" t="str">
        <f>D103</f>
        <v>No current information</v>
      </c>
      <c r="P103" s="207"/>
      <c r="Q103" s="207"/>
      <c r="R103" s="200"/>
      <c r="S103" s="207"/>
      <c r="T103" s="509"/>
      <c r="U103" s="201"/>
      <c r="V103" s="201"/>
      <c r="W103" s="203"/>
      <c r="X103" s="203"/>
      <c r="Y103" s="204"/>
      <c r="Z103" s="206"/>
      <c r="AA103" s="198"/>
    </row>
    <row r="104" spans="1:27" s="352" customFormat="1" ht="15.75" thickBot="1">
      <c r="A104" s="1279"/>
      <c r="B104" s="1280"/>
      <c r="C104" s="1280"/>
      <c r="D104" s="1280"/>
      <c r="E104" s="1280"/>
      <c r="F104" s="1280"/>
      <c r="G104" s="1280"/>
      <c r="H104" s="1281"/>
      <c r="I104" s="510"/>
      <c r="J104" s="511"/>
      <c r="K104" s="512">
        <f>C104</f>
        <v>0</v>
      </c>
      <c r="L104" s="512"/>
      <c r="M104" s="512"/>
      <c r="N104" s="512"/>
      <c r="O104" s="512"/>
      <c r="P104" s="512"/>
      <c r="Q104" s="512"/>
      <c r="R104" s="512"/>
      <c r="S104" s="512"/>
      <c r="T104" s="512"/>
      <c r="U104" s="512"/>
      <c r="V104" s="512"/>
      <c r="W104" s="513"/>
      <c r="X104" s="513"/>
      <c r="Y104" s="514"/>
      <c r="Z104" s="514"/>
      <c r="AA104" s="515"/>
    </row>
    <row r="105" spans="1:27" s="244" customFormat="1" ht="45" customHeight="1">
      <c r="A105" s="1160" t="s">
        <v>218</v>
      </c>
      <c r="B105" s="1161"/>
      <c r="C105" s="1161"/>
      <c r="D105" s="353" t="s">
        <v>1587</v>
      </c>
      <c r="E105" s="1282" t="s">
        <v>1588</v>
      </c>
      <c r="F105" s="1283"/>
      <c r="G105" s="1284"/>
      <c r="H105" s="354" t="s">
        <v>1589</v>
      </c>
      <c r="I105" s="493"/>
      <c r="J105" s="489"/>
      <c r="K105" s="200" t="str">
        <f>A105</f>
        <v>D7. Does the country have laws, regulations, or policies that make it difficult for the following sub-populations to access effective family planning services?</v>
      </c>
      <c r="L105" s="207"/>
      <c r="M105" s="207"/>
      <c r="N105" s="207"/>
      <c r="O105" s="200"/>
      <c r="P105" s="207"/>
      <c r="Q105" s="207"/>
      <c r="R105" s="207"/>
      <c r="S105" s="207"/>
      <c r="T105" s="201"/>
      <c r="U105" s="201"/>
      <c r="V105" s="507" t="str">
        <f>E105</f>
        <v xml:space="preserve">If yes, describe laws/regulations/policies affecting access </v>
      </c>
      <c r="W105" s="203"/>
      <c r="X105" s="203"/>
      <c r="Y105" s="204"/>
      <c r="Z105" s="206"/>
      <c r="AA105" s="198"/>
    </row>
    <row r="106" spans="1:27" s="244" customFormat="1">
      <c r="A106" s="291"/>
      <c r="B106" s="1163" t="s">
        <v>1590</v>
      </c>
      <c r="C106" s="1163"/>
      <c r="D106" s="229" t="s">
        <v>399</v>
      </c>
      <c r="E106" s="1165"/>
      <c r="F106" s="1166"/>
      <c r="G106" s="1264"/>
      <c r="H106" s="302"/>
      <c r="I106" s="490"/>
      <c r="J106" s="489"/>
      <c r="K106" s="200" t="str">
        <f>B106</f>
        <v>a. Unmarried people</v>
      </c>
      <c r="L106" s="207"/>
      <c r="M106" s="471">
        <f>E106</f>
        <v>0</v>
      </c>
      <c r="N106" s="207"/>
      <c r="O106" s="200"/>
      <c r="P106" s="207"/>
      <c r="Q106" s="207"/>
      <c r="R106" s="207"/>
      <c r="S106" s="207"/>
      <c r="T106" s="201"/>
      <c r="U106" s="201"/>
      <c r="V106" s="507">
        <f>E106</f>
        <v>0</v>
      </c>
      <c r="W106" s="203"/>
      <c r="X106" s="203"/>
      <c r="Y106" s="204"/>
      <c r="Z106" s="206"/>
      <c r="AA106" s="198"/>
    </row>
    <row r="107" spans="1:27" s="244" customFormat="1">
      <c r="A107" s="291"/>
      <c r="B107" s="1163" t="s">
        <v>1591</v>
      </c>
      <c r="C107" s="1163"/>
      <c r="D107" s="229" t="s">
        <v>399</v>
      </c>
      <c r="E107" s="1165"/>
      <c r="F107" s="1166"/>
      <c r="G107" s="1264"/>
      <c r="H107" s="302"/>
      <c r="I107" s="490"/>
      <c r="J107" s="489"/>
      <c r="K107" s="200" t="str">
        <f>B107</f>
        <v>b. Young people</v>
      </c>
      <c r="L107" s="207"/>
      <c r="M107" s="471">
        <f>E107</f>
        <v>0</v>
      </c>
      <c r="N107" s="207"/>
      <c r="O107" s="200"/>
      <c r="P107" s="207"/>
      <c r="Q107" s="207"/>
      <c r="R107" s="207"/>
      <c r="S107" s="207"/>
      <c r="T107" s="201"/>
      <c r="U107" s="201"/>
      <c r="V107" s="507">
        <f>E107</f>
        <v>0</v>
      </c>
      <c r="W107" s="203"/>
      <c r="X107" s="203"/>
      <c r="Y107" s="204"/>
      <c r="Z107" s="206"/>
      <c r="AA107" s="198"/>
    </row>
    <row r="108" spans="1:27" s="244" customFormat="1" ht="15.75" thickBot="1">
      <c r="A108" s="355"/>
      <c r="B108" s="1265" t="s">
        <v>1592</v>
      </c>
      <c r="C108" s="1265"/>
      <c r="D108" s="264" t="s">
        <v>399</v>
      </c>
      <c r="E108" s="1266"/>
      <c r="F108" s="1267"/>
      <c r="G108" s="1268"/>
      <c r="H108" s="370"/>
      <c r="I108" s="490"/>
      <c r="J108" s="489"/>
      <c r="K108" s="200" t="str">
        <f>B108</f>
        <v>c. Other</v>
      </c>
      <c r="L108" s="207"/>
      <c r="M108" s="471">
        <f>E108</f>
        <v>0</v>
      </c>
      <c r="N108" s="207"/>
      <c r="O108" s="200"/>
      <c r="P108" s="207"/>
      <c r="Q108" s="207"/>
      <c r="R108" s="207"/>
      <c r="S108" s="207"/>
      <c r="T108" s="201"/>
      <c r="U108" s="201"/>
      <c r="V108" s="507">
        <f>E108</f>
        <v>0</v>
      </c>
      <c r="W108" s="203"/>
      <c r="X108" s="203"/>
      <c r="Y108" s="204"/>
      <c r="Z108" s="206"/>
      <c r="AA108" s="198"/>
    </row>
    <row r="109" spans="1:27" s="247" customFormat="1">
      <c r="A109" s="1279"/>
      <c r="B109" s="1280"/>
      <c r="C109" s="1280"/>
      <c r="D109" s="1280"/>
      <c r="E109" s="1280"/>
      <c r="F109" s="1280"/>
      <c r="G109" s="1280"/>
      <c r="H109" s="1281"/>
      <c r="I109" s="502"/>
      <c r="J109" s="489"/>
      <c r="K109" s="452">
        <f>C109</f>
        <v>0</v>
      </c>
      <c r="L109" s="453"/>
      <c r="M109" s="453"/>
      <c r="N109" s="453"/>
      <c r="O109" s="452"/>
      <c r="P109" s="453"/>
      <c r="Q109" s="453"/>
      <c r="R109" s="453"/>
      <c r="S109" s="453"/>
      <c r="T109" s="453"/>
      <c r="U109" s="453"/>
      <c r="V109" s="453"/>
      <c r="W109" s="473"/>
      <c r="X109" s="473"/>
      <c r="Y109" s="474"/>
      <c r="Z109" s="474"/>
      <c r="AA109" s="515"/>
    </row>
    <row r="110" spans="1:27" s="244" customFormat="1" ht="45">
      <c r="A110" s="1179" t="s">
        <v>1593</v>
      </c>
      <c r="B110" s="1163"/>
      <c r="C110" s="1163"/>
      <c r="D110" s="1163"/>
      <c r="E110" s="1163"/>
      <c r="F110" s="1163"/>
      <c r="G110" s="1163"/>
      <c r="H110" s="1197"/>
      <c r="I110" s="493"/>
      <c r="J110" s="489"/>
      <c r="K110" s="200"/>
      <c r="L110" s="207"/>
      <c r="M110" s="207"/>
      <c r="N110" s="207"/>
      <c r="O110" s="200"/>
      <c r="P110" s="207"/>
      <c r="Q110" s="207"/>
      <c r="R110" s="207"/>
      <c r="S110" s="207"/>
      <c r="T110" s="201"/>
      <c r="U110" s="201"/>
      <c r="V110" s="201"/>
      <c r="W110" s="203"/>
      <c r="X110" s="454" t="str">
        <f>A110</f>
        <v xml:space="preserve">D8. Are there charges* to the client in the public sector for family planning:
*(This question refers to charges by policy, not under-the-table charges.)
</v>
      </c>
      <c r="Y110" s="204"/>
      <c r="Z110" s="206"/>
      <c r="AA110" s="198"/>
    </row>
    <row r="111" spans="1:27" s="244" customFormat="1" ht="15" customHeight="1">
      <c r="A111" s="291"/>
      <c r="B111" s="1163" t="s">
        <v>1594</v>
      </c>
      <c r="C111" s="1163"/>
      <c r="D111" s="1163"/>
      <c r="E111" s="1163"/>
      <c r="F111" s="1164"/>
      <c r="G111" s="1259" t="s">
        <v>399</v>
      </c>
      <c r="H111" s="1331"/>
      <c r="I111" s="508"/>
      <c r="J111" s="489" t="str">
        <f>G111</f>
        <v>No</v>
      </c>
      <c r="K111" s="200"/>
      <c r="L111" s="207"/>
      <c r="M111" s="207"/>
      <c r="N111" s="207"/>
      <c r="O111" s="200"/>
      <c r="P111" s="207"/>
      <c r="Q111" s="207"/>
      <c r="R111" s="207"/>
      <c r="S111" s="207"/>
      <c r="T111" s="201"/>
      <c r="U111" s="201"/>
      <c r="V111" s="201"/>
      <c r="W111" s="203"/>
      <c r="X111" s="203"/>
      <c r="Y111" s="205" t="str">
        <f>B111</f>
        <v>a. Services?</v>
      </c>
      <c r="Z111" s="206"/>
      <c r="AA111" s="198"/>
    </row>
    <row r="112" spans="1:27" s="244" customFormat="1" ht="15" customHeight="1">
      <c r="A112" s="291"/>
      <c r="B112" s="1163" t="s">
        <v>1595</v>
      </c>
      <c r="C112" s="1163"/>
      <c r="D112" s="1163"/>
      <c r="E112" s="1163"/>
      <c r="F112" s="1164"/>
      <c r="G112" s="1259" t="s">
        <v>399</v>
      </c>
      <c r="H112" s="1331"/>
      <c r="I112" s="508"/>
      <c r="J112" s="489" t="str">
        <f>G112</f>
        <v>No</v>
      </c>
      <c r="K112" s="200"/>
      <c r="L112" s="207"/>
      <c r="M112" s="207"/>
      <c r="N112" s="207"/>
      <c r="O112" s="200"/>
      <c r="P112" s="207"/>
      <c r="Q112" s="207"/>
      <c r="R112" s="207"/>
      <c r="S112" s="207"/>
      <c r="T112" s="201"/>
      <c r="U112" s="201"/>
      <c r="V112" s="201"/>
      <c r="W112" s="203"/>
      <c r="X112" s="203"/>
      <c r="Y112" s="205" t="str">
        <f>B112</f>
        <v>b. Commodities?</v>
      </c>
      <c r="Z112" s="206"/>
      <c r="AA112" s="198"/>
    </row>
    <row r="113" spans="1:27" s="244" customFormat="1" ht="15" customHeight="1">
      <c r="A113" s="291"/>
      <c r="B113" s="1163" t="s">
        <v>1596</v>
      </c>
      <c r="C113" s="1163"/>
      <c r="D113" s="1163"/>
      <c r="E113" s="1163"/>
      <c r="F113" s="1164"/>
      <c r="G113" s="1259" t="s">
        <v>406</v>
      </c>
      <c r="H113" s="1331"/>
      <c r="I113" s="508"/>
      <c r="J113" s="489" t="str">
        <f>G113</f>
        <v>Not applicable</v>
      </c>
      <c r="K113" s="200"/>
      <c r="L113" s="207"/>
      <c r="M113" s="207"/>
      <c r="N113" s="207"/>
      <c r="O113" s="200"/>
      <c r="P113" s="207"/>
      <c r="Q113" s="207"/>
      <c r="R113" s="207"/>
      <c r="S113" s="207"/>
      <c r="T113" s="201"/>
      <c r="U113" s="201"/>
      <c r="V113" s="201"/>
      <c r="W113" s="203"/>
      <c r="X113" s="203"/>
      <c r="Y113" s="205" t="str">
        <f>B113</f>
        <v>c. If yes, are there exemptions for people who cannot afford to pay?</v>
      </c>
      <c r="Z113" s="206"/>
      <c r="AA113" s="198"/>
    </row>
    <row r="114" spans="1:27" s="244" customFormat="1">
      <c r="A114" s="291"/>
      <c r="B114" s="318"/>
      <c r="C114" s="319" t="s">
        <v>1597</v>
      </c>
      <c r="D114" s="1165" t="s">
        <v>406</v>
      </c>
      <c r="E114" s="1166"/>
      <c r="F114" s="1166"/>
      <c r="G114" s="1166"/>
      <c r="H114" s="1167"/>
      <c r="I114" s="508"/>
      <c r="J114" s="489"/>
      <c r="K114" s="200" t="str">
        <f>C114</f>
        <v>i. If yes, describe the exemptions.</v>
      </c>
      <c r="L114" s="207"/>
      <c r="M114" s="207"/>
      <c r="N114" s="503"/>
      <c r="O114" s="447" t="str">
        <f>D114</f>
        <v>Not applicable</v>
      </c>
      <c r="P114" s="207"/>
      <c r="Q114" s="207"/>
      <c r="R114" s="207"/>
      <c r="S114" s="207"/>
      <c r="T114" s="201"/>
      <c r="U114" s="201"/>
      <c r="V114" s="201"/>
      <c r="W114" s="203"/>
      <c r="X114" s="203"/>
      <c r="Y114" s="204"/>
      <c r="Z114" s="206"/>
      <c r="AA114" s="198"/>
    </row>
    <row r="115" spans="1:27" s="265" customFormat="1" ht="30">
      <c r="A115" s="1179" t="s">
        <v>1598</v>
      </c>
      <c r="B115" s="1163"/>
      <c r="C115" s="1163"/>
      <c r="D115" s="1163"/>
      <c r="E115" s="1163"/>
      <c r="F115" s="1163"/>
      <c r="G115" s="1163"/>
      <c r="H115" s="1197"/>
      <c r="I115" s="467"/>
      <c r="J115" s="516"/>
      <c r="K115" s="200"/>
      <c r="L115" s="200"/>
      <c r="M115" s="207"/>
      <c r="N115" s="207"/>
      <c r="O115" s="200"/>
      <c r="P115" s="207"/>
      <c r="Q115" s="517"/>
      <c r="R115" s="207"/>
      <c r="S115" s="458"/>
      <c r="T115" s="459"/>
      <c r="U115" s="459"/>
      <c r="V115" s="459"/>
      <c r="W115" s="460"/>
      <c r="X115" s="454" t="str">
        <f>A115</f>
        <v>D9. Are the following contraceptives included in the country's National Essential Medicine List (NEML) or other equivalent priority list? (for example, the National Medical Device List)</v>
      </c>
      <c r="Y115" s="517"/>
      <c r="Z115" s="518"/>
      <c r="AA115" s="198"/>
    </row>
    <row r="116" spans="1:27" s="265" customFormat="1" ht="15.75" customHeight="1">
      <c r="A116" s="356"/>
      <c r="B116" s="1163" t="s">
        <v>1599</v>
      </c>
      <c r="C116" s="1163"/>
      <c r="D116" s="1163"/>
      <c r="E116" s="1163"/>
      <c r="F116" s="1164"/>
      <c r="G116" s="1259" t="s">
        <v>395</v>
      </c>
      <c r="H116" s="1331"/>
      <c r="I116" s="467"/>
      <c r="J116" s="489" t="str">
        <f t="shared" ref="J116:J127" si="5">G116</f>
        <v>Yes</v>
      </c>
      <c r="K116" s="200"/>
      <c r="L116" s="200"/>
      <c r="M116" s="207"/>
      <c r="N116" s="207"/>
      <c r="O116" s="200"/>
      <c r="P116" s="207"/>
      <c r="Q116" s="517"/>
      <c r="R116" s="207"/>
      <c r="S116" s="458"/>
      <c r="T116" s="459"/>
      <c r="U116" s="459"/>
      <c r="V116" s="459"/>
      <c r="W116" s="460"/>
      <c r="X116" s="460"/>
      <c r="Y116" s="205" t="str">
        <f t="shared" ref="Y116:Y125" si="6">B116</f>
        <v>a. Combined oral contraceptives</v>
      </c>
      <c r="Z116" s="518"/>
      <c r="AA116" s="198"/>
    </row>
    <row r="117" spans="1:27" s="265" customFormat="1" ht="15.75" customHeight="1">
      <c r="A117" s="356"/>
      <c r="B117" s="1163" t="s">
        <v>1600</v>
      </c>
      <c r="C117" s="1163"/>
      <c r="D117" s="1163"/>
      <c r="E117" s="1163"/>
      <c r="F117" s="1164"/>
      <c r="G117" s="1259" t="s">
        <v>395</v>
      </c>
      <c r="H117" s="1331"/>
      <c r="I117" s="467"/>
      <c r="J117" s="489" t="str">
        <f t="shared" si="5"/>
        <v>Yes</v>
      </c>
      <c r="K117" s="200"/>
      <c r="L117" s="200"/>
      <c r="M117" s="207"/>
      <c r="N117" s="207"/>
      <c r="O117" s="200"/>
      <c r="P117" s="207"/>
      <c r="Q117" s="517"/>
      <c r="R117" s="207"/>
      <c r="S117" s="458"/>
      <c r="T117" s="459"/>
      <c r="U117" s="459"/>
      <c r="V117" s="459"/>
      <c r="W117" s="460"/>
      <c r="X117" s="460"/>
      <c r="Y117" s="205" t="str">
        <f t="shared" si="6"/>
        <v>b. Progestin-only pills</v>
      </c>
      <c r="Z117" s="518"/>
      <c r="AA117" s="198"/>
    </row>
    <row r="118" spans="1:27" s="265" customFormat="1" ht="15.75" customHeight="1">
      <c r="A118" s="356"/>
      <c r="B118" s="1163" t="s">
        <v>1601</v>
      </c>
      <c r="C118" s="1163"/>
      <c r="D118" s="1163"/>
      <c r="E118" s="1163"/>
      <c r="F118" s="1164"/>
      <c r="G118" s="1259" t="s">
        <v>395</v>
      </c>
      <c r="H118" s="1331"/>
      <c r="I118" s="467"/>
      <c r="J118" s="489" t="str">
        <f t="shared" si="5"/>
        <v>Yes</v>
      </c>
      <c r="K118" s="200"/>
      <c r="L118" s="200"/>
      <c r="M118" s="207"/>
      <c r="N118" s="207"/>
      <c r="O118" s="200"/>
      <c r="P118" s="207"/>
      <c r="Q118" s="517"/>
      <c r="R118" s="207"/>
      <c r="S118" s="458"/>
      <c r="T118" s="459"/>
      <c r="U118" s="459"/>
      <c r="V118" s="459"/>
      <c r="W118" s="460"/>
      <c r="X118" s="460"/>
      <c r="Y118" s="205" t="str">
        <f t="shared" si="6"/>
        <v>c. Injectables</v>
      </c>
      <c r="Z118" s="518"/>
      <c r="AA118" s="198"/>
    </row>
    <row r="119" spans="1:27" s="265" customFormat="1" ht="15.75" customHeight="1">
      <c r="A119" s="356"/>
      <c r="B119" s="1163" t="s">
        <v>1602</v>
      </c>
      <c r="C119" s="1163"/>
      <c r="D119" s="1163"/>
      <c r="E119" s="1163"/>
      <c r="F119" s="1164"/>
      <c r="G119" s="1259" t="s">
        <v>399</v>
      </c>
      <c r="H119" s="1331"/>
      <c r="I119" s="467"/>
      <c r="J119" s="489" t="str">
        <f t="shared" si="5"/>
        <v>No</v>
      </c>
      <c r="K119" s="200"/>
      <c r="L119" s="200"/>
      <c r="M119" s="207"/>
      <c r="N119" s="207"/>
      <c r="O119" s="200"/>
      <c r="P119" s="207"/>
      <c r="Q119" s="517"/>
      <c r="R119" s="207"/>
      <c r="S119" s="458"/>
      <c r="T119" s="459"/>
      <c r="U119" s="459"/>
      <c r="V119" s="459"/>
      <c r="W119" s="460"/>
      <c r="X119" s="460"/>
      <c r="Y119" s="205" t="str">
        <f t="shared" si="6"/>
        <v>d. Implants</v>
      </c>
      <c r="Z119" s="518"/>
      <c r="AA119" s="198"/>
    </row>
    <row r="120" spans="1:27" s="265" customFormat="1" ht="15.75" customHeight="1">
      <c r="A120" s="356"/>
      <c r="B120" s="1163" t="s">
        <v>1603</v>
      </c>
      <c r="C120" s="1163"/>
      <c r="D120" s="1163"/>
      <c r="E120" s="1163"/>
      <c r="F120" s="1164"/>
      <c r="G120" s="1259" t="s">
        <v>395</v>
      </c>
      <c r="H120" s="1331"/>
      <c r="I120" s="467"/>
      <c r="J120" s="489" t="str">
        <f t="shared" si="5"/>
        <v>Yes</v>
      </c>
      <c r="K120" s="200"/>
      <c r="L120" s="200"/>
      <c r="M120" s="207"/>
      <c r="N120" s="207"/>
      <c r="O120" s="200"/>
      <c r="P120" s="207"/>
      <c r="Q120" s="517"/>
      <c r="R120" s="207"/>
      <c r="S120" s="458"/>
      <c r="T120" s="459"/>
      <c r="U120" s="459"/>
      <c r="V120" s="459"/>
      <c r="W120" s="460"/>
      <c r="X120" s="460"/>
      <c r="Y120" s="205" t="str">
        <f t="shared" si="6"/>
        <v>e. Intrauterine devices (IUDs)</v>
      </c>
      <c r="Z120" s="518"/>
      <c r="AA120" s="198"/>
    </row>
    <row r="121" spans="1:27" s="265" customFormat="1" ht="15.75" customHeight="1">
      <c r="A121" s="356"/>
      <c r="B121" s="1163" t="s">
        <v>1546</v>
      </c>
      <c r="C121" s="1163"/>
      <c r="D121" s="1163"/>
      <c r="E121" s="1163"/>
      <c r="F121" s="1164"/>
      <c r="G121" s="1259" t="s">
        <v>395</v>
      </c>
      <c r="H121" s="1331"/>
      <c r="I121" s="467"/>
      <c r="J121" s="489" t="str">
        <f t="shared" si="5"/>
        <v>Yes</v>
      </c>
      <c r="K121" s="200"/>
      <c r="L121" s="200"/>
      <c r="M121" s="207"/>
      <c r="N121" s="207"/>
      <c r="O121" s="200"/>
      <c r="P121" s="207"/>
      <c r="Q121" s="517"/>
      <c r="R121" s="207"/>
      <c r="S121" s="458"/>
      <c r="T121" s="459"/>
      <c r="U121" s="459"/>
      <c r="V121" s="459"/>
      <c r="W121" s="460"/>
      <c r="X121" s="460"/>
      <c r="Y121" s="205" t="str">
        <f t="shared" si="6"/>
        <v>f. Male condoms</v>
      </c>
      <c r="Z121" s="518"/>
      <c r="AA121" s="198"/>
    </row>
    <row r="122" spans="1:27" s="265" customFormat="1" ht="15.75" customHeight="1">
      <c r="A122" s="356"/>
      <c r="B122" s="1163" t="s">
        <v>1547</v>
      </c>
      <c r="C122" s="1163"/>
      <c r="D122" s="1163"/>
      <c r="E122" s="1163"/>
      <c r="F122" s="1164"/>
      <c r="G122" s="1259" t="s">
        <v>399</v>
      </c>
      <c r="H122" s="1331"/>
      <c r="I122" s="467"/>
      <c r="J122" s="489" t="str">
        <f t="shared" si="5"/>
        <v>No</v>
      </c>
      <c r="K122" s="200"/>
      <c r="L122" s="200"/>
      <c r="M122" s="207"/>
      <c r="N122" s="207"/>
      <c r="O122" s="200"/>
      <c r="P122" s="207"/>
      <c r="Q122" s="517"/>
      <c r="R122" s="207"/>
      <c r="S122" s="458"/>
      <c r="T122" s="459"/>
      <c r="U122" s="459"/>
      <c r="V122" s="459"/>
      <c r="W122" s="460"/>
      <c r="X122" s="460"/>
      <c r="Y122" s="205" t="str">
        <f t="shared" si="6"/>
        <v>g. Female condoms</v>
      </c>
      <c r="Z122" s="518"/>
      <c r="AA122" s="198"/>
    </row>
    <row r="123" spans="1:27" s="265" customFormat="1" ht="15.75" customHeight="1">
      <c r="A123" s="356"/>
      <c r="B123" s="1163" t="s">
        <v>1604</v>
      </c>
      <c r="C123" s="1163"/>
      <c r="D123" s="1163"/>
      <c r="E123" s="1163"/>
      <c r="F123" s="1164"/>
      <c r="G123" s="1259" t="s">
        <v>399</v>
      </c>
      <c r="H123" s="1331"/>
      <c r="I123" s="467"/>
      <c r="J123" s="489" t="str">
        <f t="shared" si="5"/>
        <v>No</v>
      </c>
      <c r="K123" s="200"/>
      <c r="L123" s="200"/>
      <c r="M123" s="207"/>
      <c r="N123" s="207"/>
      <c r="O123" s="200"/>
      <c r="P123" s="207"/>
      <c r="Q123" s="517"/>
      <c r="R123" s="207"/>
      <c r="S123" s="458"/>
      <c r="T123" s="459"/>
      <c r="U123" s="459"/>
      <c r="V123" s="459"/>
      <c r="W123" s="460"/>
      <c r="X123" s="460"/>
      <c r="Y123" s="205" t="str">
        <f t="shared" si="6"/>
        <v>h. Emergency contraceptive pills</v>
      </c>
      <c r="Z123" s="518"/>
      <c r="AA123" s="198"/>
    </row>
    <row r="124" spans="1:27" s="265" customFormat="1" ht="15.75" customHeight="1">
      <c r="A124" s="356"/>
      <c r="B124" s="1163" t="s">
        <v>1605</v>
      </c>
      <c r="C124" s="1163"/>
      <c r="D124" s="1163"/>
      <c r="E124" s="1163"/>
      <c r="F124" s="1164"/>
      <c r="G124" s="1259" t="s">
        <v>399</v>
      </c>
      <c r="H124" s="1331"/>
      <c r="I124" s="467"/>
      <c r="J124" s="489" t="str">
        <f t="shared" si="5"/>
        <v>No</v>
      </c>
      <c r="K124" s="200"/>
      <c r="L124" s="200"/>
      <c r="M124" s="207"/>
      <c r="N124" s="207"/>
      <c r="O124" s="200"/>
      <c r="P124" s="207"/>
      <c r="Q124" s="517"/>
      <c r="R124" s="207"/>
      <c r="S124" s="458"/>
      <c r="T124" s="459"/>
      <c r="U124" s="459"/>
      <c r="V124" s="459"/>
      <c r="W124" s="460"/>
      <c r="X124" s="460"/>
      <c r="Y124" s="205" t="str">
        <f t="shared" si="6"/>
        <v>i. CycleBeads</v>
      </c>
      <c r="Z124" s="518"/>
      <c r="AA124" s="198"/>
    </row>
    <row r="125" spans="1:27" s="265" customFormat="1" ht="15.75" customHeight="1">
      <c r="A125" s="356"/>
      <c r="B125" s="1163" t="s">
        <v>1606</v>
      </c>
      <c r="C125" s="1163"/>
      <c r="D125" s="1163"/>
      <c r="E125" s="1163"/>
      <c r="F125" s="1164"/>
      <c r="G125" s="1259" t="s">
        <v>399</v>
      </c>
      <c r="H125" s="1331"/>
      <c r="I125" s="467"/>
      <c r="J125" s="489" t="str">
        <f t="shared" si="5"/>
        <v>No</v>
      </c>
      <c r="K125" s="200"/>
      <c r="L125" s="200"/>
      <c r="M125" s="207"/>
      <c r="N125" s="207"/>
      <c r="O125" s="200"/>
      <c r="P125" s="207"/>
      <c r="Q125" s="517"/>
      <c r="R125" s="207"/>
      <c r="S125" s="458"/>
      <c r="T125" s="459"/>
      <c r="U125" s="459"/>
      <c r="V125" s="459"/>
      <c r="W125" s="460"/>
      <c r="X125" s="460"/>
      <c r="Y125" s="205" t="str">
        <f t="shared" si="6"/>
        <v>j. Any other contraceptive(s)?</v>
      </c>
      <c r="Z125" s="518"/>
      <c r="AA125" s="198"/>
    </row>
    <row r="126" spans="1:27" s="265" customFormat="1" ht="15.75">
      <c r="A126" s="356"/>
      <c r="B126" s="984"/>
      <c r="C126" s="1163" t="s">
        <v>1607</v>
      </c>
      <c r="D126" s="1163"/>
      <c r="E126" s="1164"/>
      <c r="F126" s="1322" t="s">
        <v>406</v>
      </c>
      <c r="G126" s="1323"/>
      <c r="H126" s="1324"/>
      <c r="I126" s="467"/>
      <c r="J126" s="489">
        <f t="shared" si="5"/>
        <v>0</v>
      </c>
      <c r="K126" s="200"/>
      <c r="L126" s="200"/>
      <c r="M126" s="207"/>
      <c r="N126" s="207"/>
      <c r="O126" s="200"/>
      <c r="P126" s="207"/>
      <c r="Q126" s="517"/>
      <c r="R126" s="200">
        <f>B126</f>
        <v>0</v>
      </c>
      <c r="S126" s="458"/>
      <c r="T126" s="459"/>
      <c r="U126" s="459"/>
      <c r="V126" s="459"/>
      <c r="W126" s="460"/>
      <c r="X126" s="460"/>
      <c r="Y126" s="517"/>
      <c r="Z126" s="518"/>
      <c r="AA126" s="198"/>
    </row>
    <row r="127" spans="1:27" s="265" customFormat="1" ht="15.75">
      <c r="A127" s="1288" t="s">
        <v>1608</v>
      </c>
      <c r="B127" s="1289"/>
      <c r="C127" s="1289"/>
      <c r="D127" s="1290"/>
      <c r="E127" s="1291"/>
      <c r="F127" s="1485" t="s">
        <v>405</v>
      </c>
      <c r="G127" s="1326"/>
      <c r="H127" s="1327"/>
      <c r="I127" s="467"/>
      <c r="J127" s="489">
        <f t="shared" si="5"/>
        <v>0</v>
      </c>
      <c r="K127" s="200"/>
      <c r="L127" s="200"/>
      <c r="M127" s="207"/>
      <c r="N127" s="207"/>
      <c r="O127" s="200"/>
      <c r="P127" s="207"/>
      <c r="Q127" s="517"/>
      <c r="R127" s="200">
        <f>B127</f>
        <v>0</v>
      </c>
      <c r="S127" s="458"/>
      <c r="T127" s="459"/>
      <c r="U127" s="459"/>
      <c r="V127" s="459"/>
      <c r="W127" s="460"/>
      <c r="X127" s="460"/>
      <c r="Y127" s="517"/>
      <c r="Z127" s="518"/>
      <c r="AA127" s="198"/>
    </row>
    <row r="128" spans="1:27" s="265" customFormat="1" ht="30">
      <c r="A128" s="1179" t="s">
        <v>1636</v>
      </c>
      <c r="B128" s="1163"/>
      <c r="C128" s="1164"/>
      <c r="D128" s="1316" t="s">
        <v>1381</v>
      </c>
      <c r="E128" s="1317"/>
      <c r="F128" s="1317"/>
      <c r="G128" s="1317"/>
      <c r="H128" s="1318"/>
      <c r="I128" s="467"/>
      <c r="J128" s="516"/>
      <c r="K128" s="200" t="str">
        <f>A128</f>
        <v xml:space="preserve">D11. Name of the list(s)
</v>
      </c>
      <c r="L128" s="200"/>
      <c r="M128" s="207"/>
      <c r="N128" s="207"/>
      <c r="O128" s="200" t="str">
        <f>D128</f>
        <v>National Drug List</v>
      </c>
      <c r="P128" s="207"/>
      <c r="Q128" s="517"/>
      <c r="R128" s="207"/>
      <c r="S128" s="458"/>
      <c r="T128" s="459"/>
      <c r="U128" s="459"/>
      <c r="V128" s="459"/>
      <c r="W128" s="460"/>
      <c r="X128" s="460"/>
      <c r="Y128" s="517"/>
      <c r="Z128" s="518"/>
      <c r="AA128" s="198"/>
    </row>
    <row r="129" spans="1:27" s="265" customFormat="1" ht="30">
      <c r="A129" s="1179" t="s">
        <v>1637</v>
      </c>
      <c r="B129" s="1163"/>
      <c r="C129" s="1164"/>
      <c r="D129" s="1316" t="s">
        <v>1382</v>
      </c>
      <c r="E129" s="1317"/>
      <c r="F129" s="1317"/>
      <c r="G129" s="1317"/>
      <c r="H129" s="1318"/>
      <c r="I129" s="467"/>
      <c r="J129" s="516"/>
      <c r="K129" s="200" t="str">
        <f>A129</f>
        <v xml:space="preserve">D12. Notes about the list(s)
</v>
      </c>
      <c r="L129" s="200"/>
      <c r="M129" s="207"/>
      <c r="N129" s="207"/>
      <c r="O129" s="200" t="str">
        <f>D129</f>
        <v>There is a plan to update the list.</v>
      </c>
      <c r="P129" s="207"/>
      <c r="Q129" s="517"/>
      <c r="R129" s="207"/>
      <c r="S129" s="458"/>
      <c r="T129" s="459"/>
      <c r="U129" s="459"/>
      <c r="V129" s="459"/>
      <c r="W129" s="460"/>
      <c r="X129" s="460"/>
      <c r="Y129" s="517"/>
      <c r="Z129" s="518"/>
      <c r="AA129" s="198"/>
    </row>
    <row r="130" spans="1:27" s="244" customFormat="1" ht="21.75" customHeight="1">
      <c r="A130" s="1179" t="s">
        <v>1638</v>
      </c>
      <c r="B130" s="1163"/>
      <c r="C130" s="1163"/>
      <c r="D130" s="1163"/>
      <c r="E130" s="1163"/>
      <c r="F130" s="1163"/>
      <c r="G130" s="1163"/>
      <c r="H130" s="1197"/>
      <c r="I130" s="199"/>
      <c r="J130" s="489"/>
      <c r="K130" s="200"/>
      <c r="L130" s="207"/>
      <c r="M130" s="207"/>
      <c r="N130" s="207"/>
      <c r="O130" s="200"/>
      <c r="P130" s="207"/>
      <c r="Q130" s="207"/>
      <c r="R130" s="207"/>
      <c r="S130" s="207"/>
      <c r="T130" s="201"/>
      <c r="U130" s="201"/>
      <c r="V130" s="201"/>
      <c r="W130" s="203"/>
      <c r="X130" s="454" t="str">
        <f>A130</f>
        <v xml:space="preserve">D13.  Information on country's Poverty Reduction Strategy Paper (PRSP)
</v>
      </c>
      <c r="Y130" s="204"/>
      <c r="Z130" s="206"/>
      <c r="AA130" s="198"/>
    </row>
    <row r="131" spans="1:27" s="265" customFormat="1" ht="30.75" customHeight="1">
      <c r="A131" s="357"/>
      <c r="B131" s="1295" t="s">
        <v>1612</v>
      </c>
      <c r="C131" s="1863"/>
      <c r="D131" s="1863"/>
      <c r="E131" s="1864"/>
      <c r="F131" s="1296">
        <v>2002</v>
      </c>
      <c r="G131" s="1297"/>
      <c r="H131" s="1298"/>
      <c r="I131" s="467"/>
      <c r="J131" s="489">
        <f>G131</f>
        <v>0</v>
      </c>
      <c r="K131" s="200"/>
      <c r="L131" s="200"/>
      <c r="M131" s="207"/>
      <c r="N131" s="207"/>
      <c r="O131" s="200"/>
      <c r="P131" s="207"/>
      <c r="Q131" s="517"/>
      <c r="R131" s="200" t="str">
        <f>B131</f>
        <v>a. What year is the Poverty Reduction Strategy Paper from? (most recent actual PRSP on IMF's site [not progress or summary report])</v>
      </c>
      <c r="S131" s="458"/>
      <c r="T131" s="459"/>
      <c r="U131" s="459"/>
      <c r="V131" s="459"/>
      <c r="W131" s="460"/>
      <c r="X131" s="460"/>
      <c r="Y131" s="517"/>
      <c r="Z131" s="518"/>
      <c r="AA131" s="198"/>
    </row>
    <row r="132" spans="1:27" s="265" customFormat="1" ht="15.75" customHeight="1">
      <c r="A132" s="356"/>
      <c r="B132" s="1163" t="s">
        <v>1613</v>
      </c>
      <c r="C132" s="1163"/>
      <c r="D132" s="1163"/>
      <c r="E132" s="1163"/>
      <c r="F132" s="1164"/>
      <c r="G132" s="1223" t="s">
        <v>395</v>
      </c>
      <c r="H132" s="1225"/>
      <c r="I132" s="467"/>
      <c r="J132" s="489" t="str">
        <f>G132</f>
        <v>Yes</v>
      </c>
      <c r="K132" s="200"/>
      <c r="L132" s="200"/>
      <c r="M132" s="207"/>
      <c r="N132" s="207"/>
      <c r="O132" s="200"/>
      <c r="P132" s="207"/>
      <c r="Q132" s="517"/>
      <c r="R132" s="207"/>
      <c r="S132" s="458"/>
      <c r="T132" s="459"/>
      <c r="U132" s="459"/>
      <c r="V132" s="459"/>
      <c r="W132" s="460"/>
      <c r="X132" s="460"/>
      <c r="Y132" s="205" t="str">
        <f>B132</f>
        <v>b. Is family planning or reproductive health a priority in the PRSP?</v>
      </c>
      <c r="Z132" s="518"/>
      <c r="AA132" s="198"/>
    </row>
    <row r="133" spans="1:27" s="265" customFormat="1" ht="15.75" customHeight="1">
      <c r="A133" s="356"/>
      <c r="B133" s="1163" t="s">
        <v>1614</v>
      </c>
      <c r="C133" s="1163"/>
      <c r="D133" s="1163"/>
      <c r="E133" s="1163"/>
      <c r="F133" s="1164"/>
      <c r="G133" s="1223" t="s">
        <v>399</v>
      </c>
      <c r="H133" s="1225"/>
      <c r="I133" s="467"/>
      <c r="J133" s="489" t="str">
        <f>G133</f>
        <v>No</v>
      </c>
      <c r="K133" s="200"/>
      <c r="L133" s="200"/>
      <c r="M133" s="207"/>
      <c r="N133" s="207"/>
      <c r="O133" s="200"/>
      <c r="P133" s="207"/>
      <c r="Q133" s="517"/>
      <c r="R133" s="207"/>
      <c r="S133" s="458"/>
      <c r="T133" s="459"/>
      <c r="U133" s="459"/>
      <c r="V133" s="459"/>
      <c r="W133" s="460"/>
      <c r="X133" s="460"/>
      <c r="Y133" s="205" t="str">
        <f>B133</f>
        <v>c. Is contraceptive security included in the PRSP?</v>
      </c>
      <c r="Z133" s="518"/>
      <c r="AA133" s="198"/>
    </row>
    <row r="134" spans="1:27" s="265" customFormat="1" ht="15.75" customHeight="1">
      <c r="A134" s="356"/>
      <c r="B134" s="1163" t="s">
        <v>1615</v>
      </c>
      <c r="C134" s="1163"/>
      <c r="D134" s="1163"/>
      <c r="E134" s="1163"/>
      <c r="F134" s="1164"/>
      <c r="G134" s="1223" t="s">
        <v>399</v>
      </c>
      <c r="H134" s="1225"/>
      <c r="I134" s="467"/>
      <c r="J134" s="489" t="str">
        <f>G134</f>
        <v>No</v>
      </c>
      <c r="K134" s="200"/>
      <c r="L134" s="200"/>
      <c r="M134" s="207"/>
      <c r="N134" s="207"/>
      <c r="O134" s="200"/>
      <c r="P134" s="207"/>
      <c r="Q134" s="517"/>
      <c r="R134" s="207"/>
      <c r="S134" s="458"/>
      <c r="T134" s="459"/>
      <c r="U134" s="459"/>
      <c r="V134" s="459"/>
      <c r="W134" s="460"/>
      <c r="X134" s="460"/>
      <c r="Y134" s="205" t="str">
        <f>B134</f>
        <v>d. Is contraceptive prevalence rate (CPR) included as an indicator in the PRSP?</v>
      </c>
      <c r="Z134" s="518"/>
      <c r="AA134" s="198"/>
    </row>
    <row r="135" spans="1:27" s="265" customFormat="1" ht="15.75" customHeight="1">
      <c r="A135" s="356"/>
      <c r="B135" s="1163" t="s">
        <v>1616</v>
      </c>
      <c r="C135" s="1163"/>
      <c r="D135" s="1163"/>
      <c r="E135" s="1163"/>
      <c r="F135" s="1164"/>
      <c r="G135" s="1223" t="s">
        <v>399</v>
      </c>
      <c r="H135" s="1225"/>
      <c r="I135" s="467"/>
      <c r="J135" s="489" t="str">
        <f>G135</f>
        <v>No</v>
      </c>
      <c r="K135" s="200"/>
      <c r="L135" s="200"/>
      <c r="M135" s="207"/>
      <c r="N135" s="207"/>
      <c r="O135" s="200"/>
      <c r="P135" s="207"/>
      <c r="Q135" s="517"/>
      <c r="R135" s="207"/>
      <c r="S135" s="458"/>
      <c r="T135" s="459"/>
      <c r="U135" s="459"/>
      <c r="V135" s="459"/>
      <c r="W135" s="460"/>
      <c r="X135" s="460"/>
      <c r="Y135" s="205" t="str">
        <f>B135</f>
        <v>e. Are contraceptive supply indicators included in the PRSP?</v>
      </c>
      <c r="Z135" s="518"/>
      <c r="AA135" s="198"/>
    </row>
    <row r="136" spans="1:27" s="265" customFormat="1" ht="60.75" thickBot="1">
      <c r="A136" s="291" t="s">
        <v>1617</v>
      </c>
      <c r="B136" s="1163" t="s">
        <v>1618</v>
      </c>
      <c r="C136" s="1164"/>
      <c r="D136" s="1236" t="s">
        <v>1383</v>
      </c>
      <c r="E136" s="1237"/>
      <c r="F136" s="1237"/>
      <c r="G136" s="1237"/>
      <c r="H136" s="1238"/>
      <c r="I136" s="467"/>
      <c r="J136" s="516"/>
      <c r="K136" s="200" t="str">
        <f>B136</f>
        <v>f. Notes about the Poverty Reduction Strategy Paper</v>
      </c>
      <c r="L136" s="200"/>
      <c r="M136" s="207"/>
      <c r="N136" s="207"/>
      <c r="O136" s="200" t="str">
        <f>D136</f>
        <v>Population status is one of the objectives under human resources development (p.118).</v>
      </c>
      <c r="P136" s="207"/>
      <c r="Q136" s="517"/>
      <c r="R136" s="207"/>
      <c r="S136" s="458"/>
      <c r="T136" s="459"/>
      <c r="U136" s="459"/>
      <c r="V136" s="459"/>
      <c r="W136" s="460"/>
      <c r="X136" s="460"/>
      <c r="Y136" s="517"/>
      <c r="Z136" s="518"/>
      <c r="AA136" s="198"/>
    </row>
    <row r="137" spans="1:27" s="244" customFormat="1" ht="16.5" customHeight="1" thickBot="1">
      <c r="A137" s="1299" t="s">
        <v>255</v>
      </c>
      <c r="B137" s="1300"/>
      <c r="C137" s="1300"/>
      <c r="D137" s="1300"/>
      <c r="E137" s="1300"/>
      <c r="F137" s="1300"/>
      <c r="G137" s="1300"/>
      <c r="H137" s="358"/>
      <c r="I137" s="456"/>
      <c r="J137" s="489"/>
      <c r="K137" s="200"/>
      <c r="L137" s="207"/>
      <c r="M137" s="207"/>
      <c r="N137" s="207"/>
      <c r="O137" s="200"/>
      <c r="P137" s="207"/>
      <c r="Q137" s="207"/>
      <c r="R137" s="207"/>
      <c r="S137" s="207"/>
      <c r="T137" s="201"/>
      <c r="U137" s="201"/>
      <c r="V137" s="201"/>
      <c r="W137" s="203"/>
      <c r="X137" s="203"/>
      <c r="Y137" s="204"/>
      <c r="Z137" s="206"/>
      <c r="AA137" s="198"/>
    </row>
    <row r="138" spans="1:27" s="244" customFormat="1" ht="30" customHeight="1">
      <c r="A138" s="1160" t="s">
        <v>1619</v>
      </c>
      <c r="B138" s="1161"/>
      <c r="C138" s="1161"/>
      <c r="D138" s="1161"/>
      <c r="E138" s="1161"/>
      <c r="F138" s="1162"/>
      <c r="G138" s="1301" t="s">
        <v>395</v>
      </c>
      <c r="H138" s="1302"/>
      <c r="I138" s="465"/>
      <c r="J138" s="489" t="str">
        <f>G138</f>
        <v>Yes</v>
      </c>
      <c r="K138" s="200"/>
      <c r="L138" s="207"/>
      <c r="M138" s="207"/>
      <c r="N138" s="207"/>
      <c r="O138" s="200"/>
      <c r="P138" s="207"/>
      <c r="Q138" s="207"/>
      <c r="R138" s="207"/>
      <c r="S138" s="207"/>
      <c r="T138" s="201"/>
      <c r="U138" s="201"/>
      <c r="V138" s="201"/>
      <c r="W138" s="203"/>
      <c r="X138" s="203"/>
      <c r="Y138" s="205" t="str">
        <f>A138</f>
        <v>E1. Have stockouts occurred for any contraceptive at the central* level in the last 12 months?  
*(The central level refers to the central level warehouse for the public sector.)</v>
      </c>
      <c r="Z138" s="206"/>
      <c r="AA138" s="198"/>
    </row>
    <row r="139" spans="1:27" s="244" customFormat="1" ht="45">
      <c r="A139" s="1179" t="s">
        <v>1639</v>
      </c>
      <c r="B139" s="1163"/>
      <c r="C139" s="1163"/>
      <c r="D139" s="1163"/>
      <c r="E139" s="1163"/>
      <c r="F139" s="1163"/>
      <c r="G139" s="1163"/>
      <c r="H139" s="1197"/>
      <c r="I139" s="475"/>
      <c r="J139" s="489"/>
      <c r="K139" s="200"/>
      <c r="L139" s="207"/>
      <c r="M139" s="207"/>
      <c r="N139" s="207"/>
      <c r="O139" s="200"/>
      <c r="P139" s="207"/>
      <c r="Q139" s="207"/>
      <c r="R139" s="207"/>
      <c r="S139" s="207"/>
      <c r="T139" s="201"/>
      <c r="U139" s="201"/>
      <c r="V139" s="201"/>
      <c r="W139" s="203"/>
      <c r="X139" s="45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04"/>
      <c r="Z139" s="206"/>
      <c r="AA139" s="198"/>
    </row>
    <row r="140" spans="1:27" s="244" customFormat="1" ht="15" customHeight="1">
      <c r="A140" s="986"/>
      <c r="B140" s="1163" t="s">
        <v>1599</v>
      </c>
      <c r="C140" s="1163"/>
      <c r="D140" s="1163"/>
      <c r="E140" s="1163"/>
      <c r="F140" s="1164"/>
      <c r="G140" s="1223" t="s">
        <v>399</v>
      </c>
      <c r="H140" s="1225"/>
      <c r="I140" s="465"/>
      <c r="J140" s="489" t="str">
        <f t="shared" ref="J140:J148" si="7">G140</f>
        <v>No</v>
      </c>
      <c r="K140" s="200"/>
      <c r="L140" s="207"/>
      <c r="M140" s="207"/>
      <c r="N140" s="207"/>
      <c r="O140" s="200"/>
      <c r="P140" s="207"/>
      <c r="Q140" s="207"/>
      <c r="R140" s="207"/>
      <c r="S140" s="207"/>
      <c r="T140" s="201"/>
      <c r="U140" s="201"/>
      <c r="V140" s="201"/>
      <c r="W140" s="203"/>
      <c r="X140" s="203"/>
      <c r="Y140" s="205" t="str">
        <f t="shared" ref="Y140:Y148" si="8">B140</f>
        <v>a. Combined oral contraceptives</v>
      </c>
      <c r="Z140" s="206"/>
      <c r="AA140" s="198"/>
    </row>
    <row r="141" spans="1:27" s="244" customFormat="1" ht="15" customHeight="1">
      <c r="A141" s="992"/>
      <c r="B141" s="1163" t="s">
        <v>1600</v>
      </c>
      <c r="C141" s="1163"/>
      <c r="D141" s="1163"/>
      <c r="E141" s="1163"/>
      <c r="F141" s="1164"/>
      <c r="G141" s="1223" t="s">
        <v>399</v>
      </c>
      <c r="H141" s="1225"/>
      <c r="I141" s="465"/>
      <c r="J141" s="489" t="str">
        <f t="shared" si="7"/>
        <v>No</v>
      </c>
      <c r="K141" s="200"/>
      <c r="L141" s="207"/>
      <c r="M141" s="207"/>
      <c r="N141" s="207"/>
      <c r="O141" s="207"/>
      <c r="P141" s="207"/>
      <c r="Q141" s="207"/>
      <c r="R141" s="207"/>
      <c r="S141" s="207"/>
      <c r="T141" s="201"/>
      <c r="U141" s="201"/>
      <c r="V141" s="201"/>
      <c r="W141" s="203"/>
      <c r="X141" s="203"/>
      <c r="Y141" s="205" t="str">
        <f t="shared" si="8"/>
        <v>b. Progestin-only pills</v>
      </c>
      <c r="Z141" s="206"/>
      <c r="AA141" s="198"/>
    </row>
    <row r="142" spans="1:27" s="244" customFormat="1" ht="15" customHeight="1">
      <c r="A142" s="986"/>
      <c r="B142" s="1163" t="s">
        <v>1601</v>
      </c>
      <c r="C142" s="1163"/>
      <c r="D142" s="1163"/>
      <c r="E142" s="1163"/>
      <c r="F142" s="1164"/>
      <c r="G142" s="1223" t="s">
        <v>395</v>
      </c>
      <c r="H142" s="1225"/>
      <c r="I142" s="465"/>
      <c r="J142" s="489" t="str">
        <f t="shared" si="7"/>
        <v>Yes</v>
      </c>
      <c r="K142" s="200"/>
      <c r="L142" s="207"/>
      <c r="M142" s="207"/>
      <c r="N142" s="207"/>
      <c r="O142" s="207"/>
      <c r="P142" s="207"/>
      <c r="Q142" s="207"/>
      <c r="R142" s="207"/>
      <c r="S142" s="207"/>
      <c r="T142" s="201"/>
      <c r="U142" s="201"/>
      <c r="V142" s="201"/>
      <c r="W142" s="203"/>
      <c r="X142" s="203"/>
      <c r="Y142" s="205" t="str">
        <f t="shared" si="8"/>
        <v>c. Injectables</v>
      </c>
      <c r="Z142" s="206"/>
      <c r="AA142" s="198"/>
    </row>
    <row r="143" spans="1:27" s="244" customFormat="1" ht="15" customHeight="1">
      <c r="A143" s="986"/>
      <c r="B143" s="1163" t="s">
        <v>1602</v>
      </c>
      <c r="C143" s="1163"/>
      <c r="D143" s="1163"/>
      <c r="E143" s="1163"/>
      <c r="F143" s="1164"/>
      <c r="G143" s="1223" t="s">
        <v>395</v>
      </c>
      <c r="H143" s="1225"/>
      <c r="I143" s="465"/>
      <c r="J143" s="489" t="str">
        <f t="shared" si="7"/>
        <v>Yes</v>
      </c>
      <c r="K143" s="200"/>
      <c r="L143" s="207"/>
      <c r="M143" s="207"/>
      <c r="N143" s="207"/>
      <c r="O143" s="207"/>
      <c r="P143" s="207"/>
      <c r="Q143" s="207"/>
      <c r="R143" s="207"/>
      <c r="S143" s="207"/>
      <c r="T143" s="201"/>
      <c r="U143" s="201"/>
      <c r="V143" s="201"/>
      <c r="W143" s="203"/>
      <c r="X143" s="203"/>
      <c r="Y143" s="205" t="str">
        <f t="shared" si="8"/>
        <v>d. Implants</v>
      </c>
      <c r="Z143" s="206"/>
      <c r="AA143" s="198"/>
    </row>
    <row r="144" spans="1:27" s="244" customFormat="1" ht="15" customHeight="1">
      <c r="A144" s="986"/>
      <c r="B144" s="1163" t="s">
        <v>1603</v>
      </c>
      <c r="C144" s="1163"/>
      <c r="D144" s="1163"/>
      <c r="E144" s="1163"/>
      <c r="F144" s="1164"/>
      <c r="G144" s="1223" t="s">
        <v>395</v>
      </c>
      <c r="H144" s="1225"/>
      <c r="I144" s="465"/>
      <c r="J144" s="489" t="str">
        <f t="shared" si="7"/>
        <v>Yes</v>
      </c>
      <c r="K144" s="200"/>
      <c r="L144" s="207"/>
      <c r="M144" s="207"/>
      <c r="N144" s="207"/>
      <c r="O144" s="207"/>
      <c r="P144" s="207"/>
      <c r="Q144" s="207"/>
      <c r="R144" s="207"/>
      <c r="S144" s="207"/>
      <c r="T144" s="201"/>
      <c r="U144" s="201"/>
      <c r="V144" s="201"/>
      <c r="W144" s="203"/>
      <c r="X144" s="203"/>
      <c r="Y144" s="205" t="str">
        <f t="shared" si="8"/>
        <v>e. Intrauterine devices (IUDs)</v>
      </c>
      <c r="Z144" s="206"/>
      <c r="AA144" s="198"/>
    </row>
    <row r="145" spans="1:27" s="244" customFormat="1" ht="15" customHeight="1">
      <c r="A145" s="986"/>
      <c r="B145" s="1163" t="s">
        <v>1546</v>
      </c>
      <c r="C145" s="1163"/>
      <c r="D145" s="1163"/>
      <c r="E145" s="1163"/>
      <c r="F145" s="1164"/>
      <c r="G145" s="1223" t="s">
        <v>395</v>
      </c>
      <c r="H145" s="1225"/>
      <c r="I145" s="465"/>
      <c r="J145" s="489" t="str">
        <f t="shared" si="7"/>
        <v>Yes</v>
      </c>
      <c r="K145" s="200"/>
      <c r="L145" s="207"/>
      <c r="M145" s="207"/>
      <c r="N145" s="207"/>
      <c r="O145" s="207"/>
      <c r="P145" s="207"/>
      <c r="Q145" s="207"/>
      <c r="R145" s="207"/>
      <c r="S145" s="207"/>
      <c r="T145" s="201"/>
      <c r="U145" s="201"/>
      <c r="V145" s="201"/>
      <c r="W145" s="203"/>
      <c r="X145" s="203"/>
      <c r="Y145" s="205" t="str">
        <f t="shared" si="8"/>
        <v>f. Male condoms</v>
      </c>
      <c r="Z145" s="206"/>
      <c r="AA145" s="198"/>
    </row>
    <row r="146" spans="1:27" s="244" customFormat="1" ht="15" customHeight="1">
      <c r="A146" s="986"/>
      <c r="B146" s="1163" t="s">
        <v>1547</v>
      </c>
      <c r="C146" s="1163"/>
      <c r="D146" s="1163"/>
      <c r="E146" s="1163"/>
      <c r="F146" s="1164"/>
      <c r="G146" s="1223" t="s">
        <v>406</v>
      </c>
      <c r="H146" s="1225"/>
      <c r="I146" s="465"/>
      <c r="J146" s="489" t="str">
        <f t="shared" si="7"/>
        <v>Not applicable</v>
      </c>
      <c r="K146" s="200"/>
      <c r="L146" s="207"/>
      <c r="M146" s="207"/>
      <c r="N146" s="207"/>
      <c r="O146" s="207"/>
      <c r="P146" s="207"/>
      <c r="Q146" s="207"/>
      <c r="R146" s="207"/>
      <c r="S146" s="207"/>
      <c r="T146" s="201"/>
      <c r="U146" s="201"/>
      <c r="V146" s="201"/>
      <c r="W146" s="203"/>
      <c r="X146" s="203"/>
      <c r="Y146" s="205" t="str">
        <f t="shared" si="8"/>
        <v>g. Female condoms</v>
      </c>
      <c r="Z146" s="206"/>
      <c r="AA146" s="198"/>
    </row>
    <row r="147" spans="1:27" s="244" customFormat="1" ht="15" customHeight="1">
      <c r="A147" s="986"/>
      <c r="B147" s="1163" t="s">
        <v>1604</v>
      </c>
      <c r="C147" s="1163"/>
      <c r="D147" s="1163"/>
      <c r="E147" s="1163"/>
      <c r="F147" s="1164"/>
      <c r="G147" s="1223" t="s">
        <v>406</v>
      </c>
      <c r="H147" s="1225"/>
      <c r="I147" s="465"/>
      <c r="J147" s="489" t="str">
        <f t="shared" si="7"/>
        <v>Not applicable</v>
      </c>
      <c r="K147" s="200"/>
      <c r="L147" s="207"/>
      <c r="M147" s="207"/>
      <c r="N147" s="207"/>
      <c r="O147" s="207"/>
      <c r="P147" s="207"/>
      <c r="Q147" s="207"/>
      <c r="R147" s="207"/>
      <c r="S147" s="207"/>
      <c r="T147" s="201"/>
      <c r="U147" s="201"/>
      <c r="V147" s="201"/>
      <c r="W147" s="203"/>
      <c r="X147" s="203"/>
      <c r="Y147" s="205" t="str">
        <f t="shared" si="8"/>
        <v>h. Emergency contraceptive pills</v>
      </c>
      <c r="Z147" s="206"/>
      <c r="AA147" s="198"/>
    </row>
    <row r="148" spans="1:27" s="244" customFormat="1" ht="15" customHeight="1">
      <c r="A148" s="986"/>
      <c r="B148" s="1163" t="s">
        <v>1605</v>
      </c>
      <c r="C148" s="1163"/>
      <c r="D148" s="1163"/>
      <c r="E148" s="1163"/>
      <c r="F148" s="1164"/>
      <c r="G148" s="1223" t="s">
        <v>406</v>
      </c>
      <c r="H148" s="1225"/>
      <c r="I148" s="465"/>
      <c r="J148" s="489" t="str">
        <f t="shared" si="7"/>
        <v>Not applicable</v>
      </c>
      <c r="K148" s="200"/>
      <c r="L148" s="207"/>
      <c r="M148" s="207"/>
      <c r="N148" s="207"/>
      <c r="O148" s="207"/>
      <c r="P148" s="207"/>
      <c r="Q148" s="207"/>
      <c r="R148" s="207"/>
      <c r="S148" s="207"/>
      <c r="T148" s="201"/>
      <c r="U148" s="201"/>
      <c r="V148" s="201"/>
      <c r="W148" s="203"/>
      <c r="X148" s="203"/>
      <c r="Y148" s="205" t="str">
        <f t="shared" si="8"/>
        <v>i. CycleBeads</v>
      </c>
      <c r="Z148" s="206"/>
      <c r="AA148" s="198"/>
    </row>
    <row r="149" spans="1:27" s="244" customFormat="1" ht="30">
      <c r="A149" s="986"/>
      <c r="B149" s="1163" t="s">
        <v>1621</v>
      </c>
      <c r="C149" s="1163"/>
      <c r="D149" s="1163"/>
      <c r="E149" s="1163"/>
      <c r="F149" s="1170" t="s">
        <v>445</v>
      </c>
      <c r="G149" s="1171"/>
      <c r="H149" s="1172"/>
      <c r="I149" s="465"/>
      <c r="J149" s="489"/>
      <c r="K149" s="200"/>
      <c r="L149" s="207"/>
      <c r="M149" s="200"/>
      <c r="N149" s="207"/>
      <c r="O149" s="207"/>
      <c r="P149" s="207"/>
      <c r="Q149" s="200" t="str">
        <f>F149</f>
        <v>01/12-12/12</v>
      </c>
      <c r="R149" s="200" t="str">
        <f>B149</f>
        <v xml:space="preserve">j. Time period covered by reports reviewed
(mm/yy - mm/yy) (for example, reports from 01/12-12/12) </v>
      </c>
      <c r="S149" s="207"/>
      <c r="T149" s="201"/>
      <c r="U149" s="201"/>
      <c r="V149" s="201"/>
      <c r="W149" s="203"/>
      <c r="X149" s="203"/>
      <c r="Y149" s="204"/>
      <c r="Z149" s="206"/>
      <c r="AA149" s="198"/>
    </row>
    <row r="150" spans="1:27" s="244" customFormat="1" ht="45">
      <c r="A150" s="291"/>
      <c r="B150" s="1163" t="s">
        <v>1622</v>
      </c>
      <c r="C150" s="1163"/>
      <c r="D150" s="1163"/>
      <c r="E150" s="1163"/>
      <c r="F150" s="1170" t="s">
        <v>1384</v>
      </c>
      <c r="G150" s="1171"/>
      <c r="H150" s="1172"/>
      <c r="I150" s="465"/>
      <c r="J150" s="489"/>
      <c r="K150" s="200"/>
      <c r="L150" s="200"/>
      <c r="M150" s="207"/>
      <c r="N150" s="207"/>
      <c r="O150" s="207"/>
      <c r="P150" s="207"/>
      <c r="Q150" s="200" t="str">
        <f>F150</f>
        <v>Central warehouse records</v>
      </c>
      <c r="R150" s="200" t="str">
        <f>B150</f>
        <v>k. Data source
(for example: Procurement Planning and Monitoring Report, Logistics Management Information System, periodic physical inventory, warehouse reports)</v>
      </c>
      <c r="S150" s="207"/>
      <c r="T150" s="201"/>
      <c r="U150" s="201"/>
      <c r="V150" s="201"/>
      <c r="W150" s="203"/>
      <c r="X150" s="203"/>
      <c r="Y150" s="204"/>
      <c r="Z150" s="206"/>
      <c r="AA150" s="198"/>
    </row>
    <row r="151" spans="1:27" s="244" customFormat="1">
      <c r="A151" s="1179" t="s">
        <v>1640</v>
      </c>
      <c r="B151" s="1163"/>
      <c r="C151" s="1163"/>
      <c r="D151" s="1163"/>
      <c r="E151" s="1163"/>
      <c r="F151" s="1163"/>
      <c r="G151" s="1163"/>
      <c r="H151" s="1197"/>
      <c r="I151" s="475"/>
      <c r="J151" s="202"/>
      <c r="K151" s="200"/>
      <c r="L151" s="207"/>
      <c r="M151" s="207"/>
      <c r="N151" s="207"/>
      <c r="O151" s="200"/>
      <c r="P151" s="207"/>
      <c r="Q151" s="207"/>
      <c r="R151" s="207"/>
      <c r="S151" s="207"/>
      <c r="T151" s="201"/>
      <c r="U151" s="201"/>
      <c r="V151" s="201"/>
      <c r="W151" s="203"/>
      <c r="X151" s="203"/>
      <c r="Y151" s="204"/>
      <c r="Z151" s="206"/>
      <c r="AA151" s="198"/>
    </row>
    <row r="152" spans="1:27" s="244" customFormat="1" ht="15" customHeight="1">
      <c r="A152" s="991"/>
      <c r="B152" s="1184" t="s">
        <v>1624</v>
      </c>
      <c r="C152" s="1184"/>
      <c r="D152" s="1834"/>
      <c r="E152" s="1834"/>
      <c r="F152" s="1835"/>
      <c r="G152" s="1311" t="s">
        <v>395</v>
      </c>
      <c r="H152" s="1312"/>
      <c r="I152" s="465"/>
      <c r="J152" s="489" t="str">
        <f>G152</f>
        <v>Yes</v>
      </c>
      <c r="K152" s="200"/>
      <c r="L152" s="207"/>
      <c r="M152" s="207"/>
      <c r="N152" s="207"/>
      <c r="O152" s="200"/>
      <c r="P152" s="207"/>
      <c r="Q152" s="207"/>
      <c r="R152" s="207"/>
      <c r="S152" s="207"/>
      <c r="T152" s="201"/>
      <c r="U152" s="201"/>
      <c r="V152" s="201"/>
      <c r="W152" s="203"/>
      <c r="X152" s="203"/>
      <c r="Y152" s="205" t="str">
        <f>B152</f>
        <v>a. service delivery point level (i.e., public sector health facilities)</v>
      </c>
      <c r="Z152" s="206"/>
      <c r="AA152" s="198"/>
    </row>
    <row r="153" spans="1:27" s="244" customFormat="1" ht="15.75" customHeight="1">
      <c r="A153" s="986"/>
      <c r="B153" s="1163" t="s">
        <v>1625</v>
      </c>
      <c r="C153" s="1163"/>
      <c r="D153" s="1831"/>
      <c r="E153" s="1831"/>
      <c r="F153" s="1832"/>
      <c r="G153" s="1223" t="s">
        <v>395</v>
      </c>
      <c r="H153" s="1225"/>
      <c r="I153" s="465"/>
      <c r="J153" s="452" t="str">
        <f>G153</f>
        <v>Yes</v>
      </c>
      <c r="K153" s="200"/>
      <c r="L153" s="207"/>
      <c r="M153" s="207"/>
      <c r="N153" s="207"/>
      <c r="O153" s="200"/>
      <c r="P153" s="207"/>
      <c r="Q153" s="207"/>
      <c r="R153" s="207"/>
      <c r="S153" s="207"/>
      <c r="T153" s="201"/>
      <c r="U153" s="201"/>
      <c r="V153" s="201"/>
      <c r="W153" s="203"/>
      <c r="X153" s="203"/>
      <c r="Y153" s="205" t="str">
        <f>B153</f>
        <v>b. central level (i.e., central level warehouse for the public sector)</v>
      </c>
      <c r="Z153" s="206"/>
      <c r="AA153" s="519"/>
    </row>
    <row r="154" spans="1:27" s="244" customFormat="1" ht="30.75" thickBot="1">
      <c r="A154" s="1303" t="s">
        <v>1710</v>
      </c>
      <c r="B154" s="1304"/>
      <c r="C154" s="1305"/>
      <c r="D154" s="1306" t="s">
        <v>1385</v>
      </c>
      <c r="E154" s="1307"/>
      <c r="F154" s="1307"/>
      <c r="G154" s="1307"/>
      <c r="H154" s="1308"/>
      <c r="I154" s="465"/>
      <c r="J154" s="489"/>
      <c r="K154" s="200" t="str">
        <f>A154</f>
        <v>F. Please note any overall comments about challenges and/or successes with contraceptive security in your country.</v>
      </c>
      <c r="L154" s="207"/>
      <c r="M154" s="207"/>
      <c r="N154" s="207"/>
      <c r="O154" s="200" t="str">
        <f>D154</f>
        <v>Political instability and conflict in recent years has impacted the ability to procure and distribute commodities, resulting in widespread stockouts.</v>
      </c>
      <c r="P154" s="207"/>
      <c r="Q154" s="207"/>
      <c r="R154" s="207"/>
      <c r="S154" s="207"/>
      <c r="T154" s="201"/>
      <c r="U154" s="201"/>
      <c r="V154" s="201"/>
      <c r="W154" s="203"/>
      <c r="X154" s="203"/>
      <c r="Y154" s="204"/>
      <c r="Z154" s="206"/>
      <c r="AA154" s="198"/>
    </row>
    <row r="155" spans="1:27" s="517" customFormat="1" ht="15.75">
      <c r="A155" s="1833"/>
      <c r="B155" s="1833"/>
      <c r="C155" s="1833"/>
      <c r="D155" s="1833"/>
      <c r="E155" s="1833"/>
      <c r="F155" s="1833"/>
      <c r="G155" s="1833"/>
      <c r="H155" s="1833"/>
      <c r="I155" s="467"/>
      <c r="J155" s="516"/>
      <c r="K155" s="200"/>
      <c r="L155" s="200"/>
      <c r="M155" s="207"/>
      <c r="N155" s="207"/>
      <c r="O155" s="200"/>
      <c r="P155" s="207"/>
      <c r="R155" s="207"/>
      <c r="S155" s="458"/>
      <c r="T155" s="459"/>
      <c r="U155" s="459"/>
      <c r="V155" s="459"/>
      <c r="W155" s="460"/>
      <c r="X155" s="460"/>
      <c r="Z155" s="518"/>
      <c r="AA155" s="198"/>
    </row>
    <row r="156" spans="1:27" s="461" customFormat="1" ht="18">
      <c r="A156" s="1310"/>
      <c r="B156" s="1310"/>
      <c r="C156" s="1310"/>
      <c r="D156" s="1310"/>
      <c r="E156" s="1310"/>
      <c r="F156" s="1310"/>
      <c r="G156" s="1310"/>
      <c r="H156" s="1310"/>
      <c r="I156" s="520"/>
      <c r="J156" s="453"/>
      <c r="K156" s="200"/>
      <c r="L156" s="207"/>
      <c r="M156" s="207"/>
      <c r="N156" s="207"/>
      <c r="O156" s="200"/>
      <c r="P156" s="207"/>
      <c r="Q156" s="207"/>
      <c r="R156" s="207"/>
      <c r="S156" s="458"/>
      <c r="T156" s="459"/>
      <c r="U156" s="459"/>
      <c r="V156" s="459"/>
      <c r="W156" s="460"/>
      <c r="X156" s="521">
        <f>A156</f>
        <v>0</v>
      </c>
      <c r="Z156" s="462"/>
      <c r="AA156" s="198"/>
    </row>
    <row r="157" spans="1:27" s="517" customFormat="1" ht="9.75" customHeight="1">
      <c r="A157" s="522"/>
      <c r="B157" s="522"/>
      <c r="C157" s="522"/>
      <c r="D157" s="522"/>
      <c r="E157" s="522"/>
      <c r="F157" s="522"/>
      <c r="G157" s="522"/>
      <c r="H157" s="522"/>
      <c r="I157" s="200"/>
      <c r="J157" s="516"/>
      <c r="K157" s="200"/>
      <c r="L157" s="207"/>
      <c r="M157" s="207"/>
      <c r="N157" s="207"/>
      <c r="O157" s="200"/>
      <c r="P157" s="207"/>
      <c r="Q157" s="207"/>
      <c r="R157" s="207"/>
      <c r="S157" s="458"/>
      <c r="T157" s="459"/>
      <c r="U157" s="459"/>
      <c r="V157" s="459"/>
      <c r="W157" s="460"/>
      <c r="X157" s="460"/>
      <c r="Z157" s="518"/>
      <c r="AA157" s="198"/>
    </row>
    <row r="158" spans="1:27" s="517" customFormat="1" ht="15" customHeight="1">
      <c r="A158" s="522"/>
      <c r="B158" s="522"/>
      <c r="C158" s="522"/>
      <c r="D158" s="522"/>
      <c r="E158" s="522"/>
      <c r="F158" s="522"/>
      <c r="G158" s="522"/>
      <c r="H158" s="522"/>
      <c r="I158" s="200"/>
      <c r="J158" s="453"/>
      <c r="K158" s="200"/>
      <c r="L158" s="207"/>
      <c r="M158" s="207"/>
      <c r="N158" s="207"/>
      <c r="O158" s="200"/>
      <c r="P158" s="207"/>
      <c r="Q158" s="207"/>
      <c r="R158" s="207"/>
      <c r="S158" s="458"/>
      <c r="T158" s="459"/>
      <c r="U158" s="459"/>
      <c r="V158" s="459"/>
      <c r="W158" s="460"/>
      <c r="X158" s="460"/>
      <c r="Z158" s="518"/>
      <c r="AA158" s="198"/>
    </row>
    <row r="159" spans="1:27">
      <c r="A159" s="266"/>
      <c r="B159" s="267"/>
      <c r="C159" s="267"/>
      <c r="D159" s="267"/>
      <c r="E159" s="267"/>
      <c r="F159" s="267"/>
      <c r="G159" s="268"/>
      <c r="H159" s="269"/>
      <c r="I159" s="207"/>
      <c r="O159" s="200"/>
    </row>
    <row r="160" spans="1:27">
      <c r="A160" s="270"/>
      <c r="B160" s="270"/>
      <c r="G160" s="271"/>
      <c r="H160" s="235"/>
      <c r="I160" s="207"/>
    </row>
    <row r="161" spans="1:134">
      <c r="A161" s="270"/>
      <c r="B161" s="270"/>
      <c r="G161" s="271"/>
      <c r="H161" s="235"/>
      <c r="I161" s="207"/>
    </row>
    <row r="162" spans="1:134">
      <c r="A162" s="270"/>
      <c r="B162" s="270"/>
      <c r="G162" s="271"/>
      <c r="H162" s="235"/>
      <c r="I162" s="207"/>
    </row>
    <row r="163" spans="1:134">
      <c r="A163" s="270"/>
      <c r="B163" s="270"/>
      <c r="G163" s="271"/>
      <c r="H163" s="235"/>
      <c r="I163" s="207"/>
    </row>
    <row r="164" spans="1:134">
      <c r="A164" s="270"/>
      <c r="B164" s="270"/>
      <c r="G164" s="271"/>
      <c r="H164" s="235"/>
      <c r="I164" s="207"/>
    </row>
    <row r="165" spans="1:134">
      <c r="A165" s="270"/>
      <c r="B165" s="270"/>
      <c r="G165" s="271"/>
      <c r="H165" s="235"/>
      <c r="I165" s="207"/>
    </row>
    <row r="166" spans="1:134">
      <c r="A166" s="270"/>
      <c r="B166" s="270"/>
      <c r="G166" s="271"/>
      <c r="H166" s="235"/>
      <c r="I166" s="207"/>
    </row>
    <row r="167" spans="1:134">
      <c r="A167" s="270"/>
      <c r="B167" s="270"/>
      <c r="G167" s="271"/>
      <c r="H167" s="235"/>
      <c r="I167" s="207"/>
    </row>
    <row r="168" spans="1:134">
      <c r="A168" s="270"/>
      <c r="B168" s="270"/>
      <c r="G168" s="271"/>
      <c r="H168" s="235"/>
      <c r="I168" s="207"/>
    </row>
    <row r="169" spans="1:134">
      <c r="A169" s="270"/>
      <c r="B169" s="270"/>
      <c r="G169" s="271"/>
      <c r="H169" s="235"/>
      <c r="I169" s="207"/>
    </row>
    <row r="170" spans="1:134">
      <c r="A170" s="270"/>
      <c r="B170" s="270"/>
      <c r="G170" s="271"/>
      <c r="H170" s="235"/>
      <c r="I170" s="207"/>
    </row>
    <row r="171" spans="1:134">
      <c r="A171" s="270"/>
      <c r="B171" s="270"/>
      <c r="G171" s="271"/>
      <c r="H171" s="235"/>
      <c r="I171" s="207"/>
    </row>
    <row r="172" spans="1:134">
      <c r="A172" s="270"/>
      <c r="B172" s="270"/>
      <c r="G172" s="271"/>
      <c r="H172" s="235"/>
      <c r="I172" s="207"/>
    </row>
    <row r="173" spans="1:134" s="270" customFormat="1">
      <c r="G173" s="271"/>
      <c r="H173" s="235"/>
      <c r="I173" s="207"/>
      <c r="J173" s="453"/>
      <c r="K173" s="200"/>
      <c r="L173" s="207"/>
      <c r="M173" s="207"/>
      <c r="N173" s="207"/>
      <c r="O173" s="207"/>
      <c r="P173" s="207"/>
      <c r="Q173" s="207"/>
      <c r="R173" s="207"/>
      <c r="S173" s="458"/>
      <c r="T173" s="459"/>
      <c r="U173" s="459"/>
      <c r="V173" s="459"/>
      <c r="W173" s="460"/>
      <c r="X173" s="460"/>
      <c r="Y173" s="461"/>
      <c r="Z173" s="462"/>
      <c r="AA173" s="198"/>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07"/>
      <c r="J174" s="453"/>
      <c r="K174" s="200"/>
      <c r="L174" s="207"/>
      <c r="M174" s="207"/>
      <c r="N174" s="207"/>
      <c r="O174" s="207"/>
      <c r="P174" s="207"/>
      <c r="Q174" s="207"/>
      <c r="R174" s="207"/>
      <c r="S174" s="458"/>
      <c r="T174" s="459"/>
      <c r="U174" s="459"/>
      <c r="V174" s="459"/>
      <c r="W174" s="460"/>
      <c r="X174" s="460"/>
      <c r="Y174" s="461"/>
      <c r="Z174" s="462"/>
      <c r="AA174" s="198"/>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07"/>
      <c r="J175" s="453"/>
      <c r="K175" s="200"/>
      <c r="L175" s="207"/>
      <c r="M175" s="207"/>
      <c r="N175" s="207"/>
      <c r="O175" s="207"/>
      <c r="P175" s="207"/>
      <c r="Q175" s="207"/>
      <c r="R175" s="207"/>
      <c r="S175" s="458"/>
      <c r="T175" s="459"/>
      <c r="U175" s="459"/>
      <c r="V175" s="459"/>
      <c r="W175" s="460"/>
      <c r="X175" s="460"/>
      <c r="Y175" s="461"/>
      <c r="Z175" s="462"/>
      <c r="AA175" s="198"/>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07"/>
      <c r="J176" s="453"/>
      <c r="K176" s="200"/>
      <c r="L176" s="207"/>
      <c r="M176" s="207"/>
      <c r="N176" s="207"/>
      <c r="O176" s="207"/>
      <c r="P176" s="207"/>
      <c r="Q176" s="207"/>
      <c r="R176" s="207"/>
      <c r="S176" s="458"/>
      <c r="T176" s="459"/>
      <c r="U176" s="459"/>
      <c r="V176" s="459"/>
      <c r="W176" s="460"/>
      <c r="X176" s="460"/>
      <c r="Y176" s="461"/>
      <c r="Z176" s="462"/>
      <c r="AA176" s="198"/>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07"/>
      <c r="J177" s="453"/>
      <c r="K177" s="200"/>
      <c r="L177" s="207"/>
      <c r="M177" s="207"/>
      <c r="N177" s="207"/>
      <c r="O177" s="207"/>
      <c r="P177" s="207"/>
      <c r="Q177" s="207"/>
      <c r="R177" s="207"/>
      <c r="S177" s="458"/>
      <c r="T177" s="459"/>
      <c r="U177" s="459"/>
      <c r="V177" s="459"/>
      <c r="W177" s="460"/>
      <c r="X177" s="460"/>
      <c r="Y177" s="461"/>
      <c r="Z177" s="462"/>
      <c r="AA177" s="198"/>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07"/>
      <c r="J178" s="453"/>
      <c r="K178" s="200"/>
      <c r="L178" s="207"/>
      <c r="M178" s="207"/>
      <c r="N178" s="207"/>
      <c r="O178" s="207"/>
      <c r="P178" s="207"/>
      <c r="Q178" s="207"/>
      <c r="R178" s="207"/>
      <c r="S178" s="458"/>
      <c r="T178" s="459"/>
      <c r="U178" s="459"/>
      <c r="V178" s="459"/>
      <c r="W178" s="460"/>
      <c r="X178" s="460"/>
      <c r="Y178" s="461"/>
      <c r="Z178" s="462"/>
      <c r="AA178" s="19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07"/>
      <c r="J179" s="453"/>
      <c r="K179" s="200"/>
      <c r="L179" s="207"/>
      <c r="M179" s="207"/>
      <c r="N179" s="207"/>
      <c r="O179" s="207"/>
      <c r="P179" s="207"/>
      <c r="Q179" s="207"/>
      <c r="R179" s="207"/>
      <c r="S179" s="458"/>
      <c r="T179" s="459"/>
      <c r="U179" s="459"/>
      <c r="V179" s="459"/>
      <c r="W179" s="460"/>
      <c r="X179" s="460"/>
      <c r="Y179" s="461"/>
      <c r="Z179" s="462"/>
      <c r="AA179" s="198"/>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07"/>
      <c r="J180" s="453"/>
      <c r="K180" s="200"/>
      <c r="L180" s="207"/>
      <c r="M180" s="207"/>
      <c r="N180" s="207"/>
      <c r="O180" s="207"/>
      <c r="P180" s="207"/>
      <c r="Q180" s="207"/>
      <c r="R180" s="207"/>
      <c r="S180" s="458"/>
      <c r="T180" s="459"/>
      <c r="U180" s="459"/>
      <c r="V180" s="459"/>
      <c r="W180" s="460"/>
      <c r="X180" s="460"/>
      <c r="Y180" s="461"/>
      <c r="Z180" s="462"/>
      <c r="AA180" s="198"/>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07"/>
      <c r="J181" s="453"/>
      <c r="K181" s="200"/>
      <c r="L181" s="207"/>
      <c r="M181" s="207"/>
      <c r="N181" s="207"/>
      <c r="O181" s="207"/>
      <c r="P181" s="207"/>
      <c r="Q181" s="207"/>
      <c r="R181" s="207"/>
      <c r="S181" s="458"/>
      <c r="T181" s="459"/>
      <c r="U181" s="459"/>
      <c r="V181" s="459"/>
      <c r="W181" s="460"/>
      <c r="X181" s="460"/>
      <c r="Y181" s="461"/>
      <c r="Z181" s="462"/>
      <c r="AA181" s="198"/>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07"/>
      <c r="J182" s="453"/>
      <c r="K182" s="200"/>
      <c r="L182" s="207"/>
      <c r="M182" s="207"/>
      <c r="N182" s="207"/>
      <c r="O182" s="207"/>
      <c r="P182" s="207"/>
      <c r="Q182" s="207"/>
      <c r="R182" s="207"/>
      <c r="S182" s="458"/>
      <c r="T182" s="459"/>
      <c r="U182" s="459"/>
      <c r="V182" s="459"/>
      <c r="W182" s="460"/>
      <c r="X182" s="460"/>
      <c r="Y182" s="461"/>
      <c r="Z182" s="462"/>
      <c r="AA182" s="198"/>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07"/>
      <c r="J183" s="453"/>
      <c r="K183" s="200"/>
      <c r="L183" s="207"/>
      <c r="M183" s="207"/>
      <c r="N183" s="207"/>
      <c r="O183" s="207"/>
      <c r="P183" s="207"/>
      <c r="Q183" s="207"/>
      <c r="R183" s="207"/>
      <c r="S183" s="458"/>
      <c r="T183" s="459"/>
      <c r="U183" s="459"/>
      <c r="V183" s="459"/>
      <c r="W183" s="460"/>
      <c r="X183" s="460"/>
      <c r="Y183" s="461"/>
      <c r="Z183" s="462"/>
      <c r="AA183" s="198"/>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Please choose from the dropdown list." sqref="H31:H32 D41 D43 D49 D51:D52 F85:H86 H89 H91 D106:D108 F59 G116:H125" xr:uid="{00000000-0002-0000-2D00-000000000000}">
      <formula1>$W$1:$W$3</formula1>
    </dataValidation>
    <dataValidation type="list" allowBlank="1" showInputMessage="1" showErrorMessage="1" errorTitle="Choose from dropdown" error="Please choose from the dropdown list." prompt="Please select from the dropdown list." sqref="H12 H82" xr:uid="{00000000-0002-0000-2D00-000001000000}">
      <formula1>$W$1:$W$3</formula1>
    </dataValidation>
    <dataValidation type="list" allowBlank="1" showInputMessage="1" showErrorMessage="1" error="Please choose from the dropdown list." sqref="H24" xr:uid="{00000000-0002-0000-2D00-000002000000}">
      <formula1>$O$1:$O$6</formula1>
    </dataValidation>
    <dataValidation type="list" allowBlank="1" showErrorMessage="1" error="Please choose from the dropdown list." sqref="H38" xr:uid="{00000000-0002-0000-2D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2D00-000004000000}">
      <formula1>$W$1:$W$4</formula1>
    </dataValidation>
    <dataValidation type="list" allowBlank="1" showInputMessage="1" showErrorMessage="1" errorTitle="Choose from dropdown" error="Please choose from the dropdown list." prompt="Please select from the dropdown list." sqref="G138 D15 D68" xr:uid="{00000000-0002-0000-2D00-000005000000}">
      <formula1>$W$1:$W$4</formula1>
    </dataValidation>
    <dataValidation type="list" allowBlank="1" showInputMessage="1" showErrorMessage="1" error="Please choose from the dropdown list." sqref="F61:H61" xr:uid="{00000000-0002-0000-2D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2D00-000007000000}">
      <formula1>$N$1:$N$2</formula1>
    </dataValidation>
    <dataValidation type="list" allowBlank="1" showErrorMessage="1" errorTitle="Choose from dropdown" error="Please choose from the dropdown list." sqref="F28" xr:uid="{00000000-0002-0000-2D00-000008000000}">
      <formula1>$Y$1:$Y$13</formula1>
    </dataValidation>
    <dataValidation type="list" allowBlank="1" showInputMessage="1" showErrorMessage="1" errorTitle="Choose from dropdown" error="Please choose from the dropdown list." sqref="H28" xr:uid="{00000000-0002-0000-2D00-000009000000}">
      <formula1>$Y$1:$Y$13</formula1>
    </dataValidation>
    <dataValidation type="list" allowBlank="1" showInputMessage="1" prompt="Please select from the dropdown list if possible. If you cannot find a provider cadre that fits, you may write it in." sqref="D95:H95" xr:uid="{00000000-0002-0000-2D00-00000A000000}">
      <formula1>$Q$1:$Q$9</formula1>
    </dataValidation>
    <dataValidation type="list" allowBlank="1" prompt="Please choose from the dropdown if possible. If you cannot find a cadre that fits what you are looking for, you may write it in." sqref="D96:H102" xr:uid="{00000000-0002-0000-2D00-00000B000000}">
      <formula1>$Q$1:$Q$9</formula1>
    </dataValidation>
  </dataValidations>
  <hyperlinks>
    <hyperlink ref="A5" location="Introduction!A1" display="To jump to the Introduction sheet, click here." xr:uid="{00000000-0004-0000-2D00-000000000000}"/>
  </hyperlinks>
  <pageMargins left="1.2" right="0.7" top="0.75" bottom="0.75" header="0.3" footer="0.3"/>
  <pageSetup scale="52" fitToHeight="4" orientation="portrait" r:id="rId1"/>
  <rowBreaks count="1" manualBreakCount="1">
    <brk id="33" max="7"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8"/>
  <dimension ref="A1:ED183"/>
  <sheetViews>
    <sheetView showGridLines="0" view="pageBreakPreview" zoomScaleNormal="80"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453" hidden="1" customWidth="1"/>
    <col min="10" max="10" width="38.5703125" style="453" hidden="1" customWidth="1"/>
    <col min="11" max="11" width="64.42578125" style="200" hidden="1" customWidth="1"/>
    <col min="12" max="12" width="87.7109375" style="207" hidden="1" customWidth="1"/>
    <col min="13" max="13" width="37.28515625" style="207" hidden="1" customWidth="1"/>
    <col min="14" max="14" width="75.28515625" style="207" hidden="1" customWidth="1"/>
    <col min="15" max="15" width="81.7109375" style="207" hidden="1" customWidth="1"/>
    <col min="16" max="16" width="69.42578125" style="207" hidden="1" customWidth="1"/>
    <col min="17" max="17" width="57" style="207" hidden="1" customWidth="1"/>
    <col min="18" max="18" width="87.7109375" style="207" hidden="1" customWidth="1"/>
    <col min="19" max="19" width="25.42578125" style="458" hidden="1" customWidth="1"/>
    <col min="20" max="20" width="43.7109375" style="459" hidden="1" customWidth="1"/>
    <col min="21" max="21" width="37.28515625" style="459" hidden="1" customWidth="1"/>
    <col min="22" max="22" width="56.28515625" style="459" hidden="1" customWidth="1"/>
    <col min="23" max="23" width="11.7109375" style="460" hidden="1" customWidth="1"/>
    <col min="24" max="24" width="146.85546875" style="460" hidden="1" customWidth="1"/>
    <col min="25" max="25" width="107.42578125" style="461" hidden="1" customWidth="1"/>
    <col min="26" max="26" width="1.28515625" style="462" customWidth="1"/>
    <col min="27" max="27" width="13.42578125" style="198"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830"/>
      <c r="B1" s="1830"/>
      <c r="C1" s="1830"/>
      <c r="D1" s="1830"/>
      <c r="E1" s="1830"/>
      <c r="F1" s="1830"/>
      <c r="G1" s="1830"/>
      <c r="H1" s="1830"/>
      <c r="I1" s="446" t="s">
        <v>1431</v>
      </c>
      <c r="J1" s="207" t="s">
        <v>1432</v>
      </c>
      <c r="K1" s="200"/>
      <c r="L1" s="207" t="s">
        <v>1433</v>
      </c>
      <c r="M1" s="207" t="s">
        <v>1434</v>
      </c>
      <c r="N1" s="200" t="s">
        <v>1435</v>
      </c>
      <c r="O1" s="447" t="s">
        <v>404</v>
      </c>
      <c r="P1" s="207"/>
      <c r="Q1" s="207" t="s">
        <v>414</v>
      </c>
      <c r="R1" s="200" t="s">
        <v>491</v>
      </c>
      <c r="S1" s="207"/>
      <c r="T1" s="207"/>
      <c r="U1" s="207"/>
      <c r="V1" s="207"/>
      <c r="W1" s="448" t="s">
        <v>395</v>
      </c>
      <c r="X1" s="449" t="s">
        <v>1436</v>
      </c>
      <c r="Y1" s="450" t="s">
        <v>430</v>
      </c>
      <c r="Z1" s="450"/>
      <c r="AA1" s="451"/>
    </row>
    <row r="2" spans="1:134" s="234" customFormat="1" ht="15.75">
      <c r="A2" s="1149"/>
      <c r="B2" s="1149"/>
      <c r="C2" s="1149"/>
      <c r="D2" s="1150"/>
      <c r="E2" s="1150"/>
      <c r="F2" s="997"/>
      <c r="G2" s="269"/>
      <c r="H2" s="269"/>
      <c r="I2" s="452"/>
      <c r="J2" s="453"/>
      <c r="K2" s="200" t="s">
        <v>1437</v>
      </c>
      <c r="L2" s="207"/>
      <c r="M2" s="207"/>
      <c r="N2" s="200"/>
      <c r="O2" s="447" t="s">
        <v>539</v>
      </c>
      <c r="P2" s="207" t="s">
        <v>1438</v>
      </c>
      <c r="Q2" s="207" t="s">
        <v>453</v>
      </c>
      <c r="R2" s="200" t="s">
        <v>437</v>
      </c>
      <c r="S2" s="207" t="s">
        <v>1439</v>
      </c>
      <c r="T2" s="454" t="s">
        <v>1440</v>
      </c>
      <c r="U2" s="201"/>
      <c r="V2" s="201" t="s">
        <v>1441</v>
      </c>
      <c r="W2" s="203" t="s">
        <v>399</v>
      </c>
      <c r="X2" s="203"/>
      <c r="Y2" s="455" t="s">
        <v>408</v>
      </c>
      <c r="Z2" s="450"/>
      <c r="AA2" s="198"/>
    </row>
    <row r="3" spans="1:134" s="234" customFormat="1" ht="15.75" customHeight="1">
      <c r="A3" s="1151"/>
      <c r="B3" s="1151"/>
      <c r="C3" s="1151"/>
      <c r="D3" s="1151"/>
      <c r="E3" s="1151"/>
      <c r="F3" s="1151"/>
      <c r="G3" s="1151"/>
      <c r="H3" s="1151"/>
      <c r="I3" s="452"/>
      <c r="J3" s="453"/>
      <c r="K3" s="200"/>
      <c r="L3" s="207"/>
      <c r="M3" s="207"/>
      <c r="N3" s="200"/>
      <c r="O3" s="447" t="s">
        <v>478</v>
      </c>
      <c r="P3" s="207"/>
      <c r="Q3" s="207" t="s">
        <v>838</v>
      </c>
      <c r="R3" s="200" t="s">
        <v>593</v>
      </c>
      <c r="S3" s="207"/>
      <c r="T3" s="454"/>
      <c r="U3" s="201"/>
      <c r="V3" s="201"/>
      <c r="W3" s="203" t="s">
        <v>405</v>
      </c>
      <c r="X3" s="203"/>
      <c r="Y3" s="455" t="s">
        <v>407</v>
      </c>
      <c r="Z3" s="450"/>
      <c r="AA3" s="198"/>
    </row>
    <row r="4" spans="1:134" s="234" customFormat="1" ht="27.75" customHeight="1">
      <c r="A4" s="278"/>
      <c r="B4" s="278"/>
      <c r="C4" s="278"/>
      <c r="D4" s="1152"/>
      <c r="E4" s="1152"/>
      <c r="F4" s="1153"/>
      <c r="G4" s="1153"/>
      <c r="H4" s="1153"/>
      <c r="I4" s="456"/>
      <c r="J4" s="453"/>
      <c r="K4" s="200"/>
      <c r="L4" s="207"/>
      <c r="M4" s="207"/>
      <c r="N4" s="200"/>
      <c r="O4" s="200" t="s">
        <v>635</v>
      </c>
      <c r="P4" s="207"/>
      <c r="Q4" s="207" t="s">
        <v>527</v>
      </c>
      <c r="R4" s="203" t="s">
        <v>1442</v>
      </c>
      <c r="S4" s="207"/>
      <c r="T4" s="454"/>
      <c r="U4" s="201"/>
      <c r="V4" s="201"/>
      <c r="W4" s="203" t="s">
        <v>406</v>
      </c>
      <c r="X4" s="203"/>
      <c r="Y4" s="455" t="s">
        <v>830</v>
      </c>
      <c r="Z4" s="450"/>
      <c r="AA4" s="198"/>
    </row>
    <row r="5" spans="1:134" s="234" customFormat="1" ht="34.5" customHeight="1">
      <c r="A5" s="1158" t="s">
        <v>1</v>
      </c>
      <c r="B5" s="1158"/>
      <c r="C5" s="1158"/>
      <c r="D5" s="766"/>
      <c r="E5" s="767"/>
      <c r="F5" s="766"/>
      <c r="G5" s="624"/>
      <c r="H5" s="768"/>
      <c r="I5" s="456"/>
      <c r="J5" s="453"/>
      <c r="K5" s="200"/>
      <c r="L5" s="207"/>
      <c r="M5" s="207"/>
      <c r="N5" s="200"/>
      <c r="O5" s="200" t="s">
        <v>405</v>
      </c>
      <c r="P5" s="207"/>
      <c r="Q5" s="207" t="s">
        <v>441</v>
      </c>
      <c r="R5" s="200" t="s">
        <v>405</v>
      </c>
      <c r="S5" s="207"/>
      <c r="T5" s="454"/>
      <c r="U5" s="201"/>
      <c r="V5" s="201"/>
      <c r="X5" s="203"/>
      <c r="Y5" s="455" t="s">
        <v>1444</v>
      </c>
      <c r="Z5" s="450"/>
      <c r="AA5" s="198"/>
    </row>
    <row r="6" spans="1:134" ht="15.75" hidden="1" customHeight="1">
      <c r="A6" s="280"/>
      <c r="B6" s="280"/>
      <c r="C6" s="280"/>
      <c r="D6" s="280"/>
      <c r="E6" s="280"/>
      <c r="F6" s="280"/>
      <c r="G6" s="281"/>
      <c r="H6" s="282"/>
      <c r="I6" s="457"/>
      <c r="O6" s="207" t="s">
        <v>406</v>
      </c>
      <c r="Q6" s="207" t="s">
        <v>442</v>
      </c>
      <c r="R6" s="200" t="s">
        <v>406</v>
      </c>
      <c r="Y6" s="461" t="s">
        <v>482</v>
      </c>
    </row>
    <row r="7" spans="1:134" ht="24.75" customHeight="1">
      <c r="A7" s="279" t="s">
        <v>1849</v>
      </c>
      <c r="D7" s="810"/>
      <c r="E7" s="810"/>
      <c r="F7" s="810"/>
      <c r="G7" s="1837"/>
      <c r="H7" s="1837"/>
      <c r="I7" s="456"/>
      <c r="J7" s="452"/>
      <c r="N7" s="200"/>
      <c r="Q7" s="207" t="s">
        <v>415</v>
      </c>
      <c r="T7" s="463"/>
      <c r="X7" s="778" t="str">
        <f>A7</f>
        <v>Contraceptive Security (CS) Indicators Data, 2013</v>
      </c>
      <c r="Y7" s="461" t="s">
        <v>481</v>
      </c>
    </row>
    <row r="8" spans="1:134" ht="37.5" customHeight="1">
      <c r="A8" s="1836" t="s">
        <v>1850</v>
      </c>
      <c r="B8" s="1837"/>
      <c r="C8" s="1837"/>
      <c r="D8" s="1837"/>
      <c r="E8" s="1837"/>
      <c r="F8" s="529"/>
      <c r="G8" s="1838"/>
      <c r="H8" s="1838"/>
      <c r="I8" s="465"/>
      <c r="J8" s="452"/>
      <c r="K8" s="781" t="str">
        <f>A8</f>
        <v>Country: Zambia</v>
      </c>
      <c r="N8" s="200"/>
      <c r="P8" s="207" t="s">
        <v>1453</v>
      </c>
      <c r="Q8" s="207" t="s">
        <v>405</v>
      </c>
      <c r="S8" s="464"/>
      <c r="Y8" s="461" t="s">
        <v>1454</v>
      </c>
    </row>
    <row r="9" spans="1:134" s="284" customFormat="1" ht="45">
      <c r="A9" s="1337" t="s">
        <v>1634</v>
      </c>
      <c r="B9" s="1337"/>
      <c r="C9" s="1337"/>
      <c r="D9" s="1337"/>
      <c r="E9" s="1337"/>
      <c r="F9" s="1337"/>
      <c r="G9" s="1337"/>
      <c r="H9" s="1337"/>
      <c r="I9" s="466" t="s">
        <v>1458</v>
      </c>
      <c r="J9" s="207"/>
      <c r="K9" s="200"/>
      <c r="L9" s="207"/>
      <c r="M9" s="207"/>
      <c r="N9" s="207"/>
      <c r="O9" s="200"/>
      <c r="P9" s="207"/>
      <c r="Q9" s="207" t="s">
        <v>406</v>
      </c>
      <c r="R9" s="207" t="s">
        <v>1433</v>
      </c>
      <c r="S9" s="207"/>
      <c r="T9" s="207"/>
      <c r="U9" s="207"/>
      <c r="V9" s="207"/>
      <c r="W9" s="207"/>
      <c r="X9" s="245" t="str">
        <f>A9</f>
        <v>The CS Indicators are presented in the following sections:
               A. leadership &amp; cooordination               B. finance &amp; procurement               C. commodities               D. policies               E. supply chain</v>
      </c>
      <c r="Y9" s="468" t="s">
        <v>782</v>
      </c>
      <c r="Z9" s="468"/>
      <c r="AA9" s="198"/>
      <c r="AB9" s="286"/>
      <c r="AC9" s="286"/>
      <c r="AD9" s="286"/>
      <c r="AE9" s="286"/>
      <c r="AF9" s="286"/>
      <c r="AG9" s="286"/>
      <c r="AH9" s="286"/>
    </row>
    <row r="10" spans="1:134" ht="150.75" thickBot="1">
      <c r="A10" s="1338" t="s">
        <v>1635</v>
      </c>
      <c r="B10" s="1339"/>
      <c r="C10" s="1339"/>
      <c r="D10" s="1339"/>
      <c r="E10" s="1339"/>
      <c r="F10" s="1339"/>
      <c r="G10" s="1339"/>
      <c r="H10" s="1339"/>
      <c r="O10" s="200" t="s">
        <v>1456</v>
      </c>
      <c r="Q10" s="242"/>
      <c r="X10" s="464"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61" t="s">
        <v>781</v>
      </c>
    </row>
    <row r="11" spans="1:134" s="234" customFormat="1" ht="16.5" customHeight="1" thickBot="1">
      <c r="A11" s="1156" t="s">
        <v>42</v>
      </c>
      <c r="B11" s="1157"/>
      <c r="C11" s="1157"/>
      <c r="D11" s="1157"/>
      <c r="E11" s="1157"/>
      <c r="F11" s="1157"/>
      <c r="G11" s="1157"/>
      <c r="H11" s="287"/>
      <c r="I11" s="457"/>
      <c r="J11" s="453"/>
      <c r="K11" s="200"/>
      <c r="L11" s="207"/>
      <c r="M11" s="207"/>
      <c r="N11" s="207"/>
      <c r="O11" s="207"/>
      <c r="P11" s="207"/>
      <c r="Q11" s="467" t="s">
        <v>1459</v>
      </c>
      <c r="R11" s="207"/>
      <c r="S11" s="207"/>
      <c r="T11" s="201"/>
      <c r="U11" s="201"/>
      <c r="V11" s="201"/>
      <c r="W11" s="203"/>
      <c r="X11" s="203"/>
      <c r="Y11" s="455" t="s">
        <v>1460</v>
      </c>
      <c r="Z11" s="450"/>
      <c r="AA11" s="198"/>
    </row>
    <row r="12" spans="1:134" s="244" customFormat="1" ht="45">
      <c r="A12" s="1160" t="s">
        <v>1461</v>
      </c>
      <c r="B12" s="1161"/>
      <c r="C12" s="1161"/>
      <c r="D12" s="1161"/>
      <c r="E12" s="1161"/>
      <c r="F12" s="1161"/>
      <c r="G12" s="1162"/>
      <c r="H12" s="243" t="s">
        <v>395</v>
      </c>
      <c r="I12" s="47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53"/>
      <c r="K12" s="200"/>
      <c r="L12" s="207"/>
      <c r="M12" s="207"/>
      <c r="N12" s="207"/>
      <c r="O12" s="207"/>
      <c r="P12" s="207"/>
      <c r="Q12" s="207"/>
      <c r="R12" s="207"/>
      <c r="S12" s="207"/>
      <c r="T12" s="201"/>
      <c r="U12" s="201"/>
      <c r="V12" s="201"/>
      <c r="W12" s="203"/>
      <c r="X12" s="203"/>
      <c r="Y12" s="204" t="s">
        <v>431</v>
      </c>
      <c r="Z12" s="206"/>
      <c r="AA12" s="198"/>
      <c r="DS12" s="245"/>
      <c r="DT12" s="245"/>
      <c r="DU12" s="245"/>
      <c r="DV12" s="245"/>
      <c r="DW12" s="245"/>
      <c r="DX12" s="245"/>
      <c r="DY12" s="245"/>
      <c r="DZ12" s="245"/>
      <c r="EA12" s="245"/>
      <c r="EB12" s="245"/>
      <c r="EC12" s="246"/>
      <c r="ED12" s="246"/>
    </row>
    <row r="13" spans="1:134" s="244" customFormat="1">
      <c r="A13" s="288"/>
      <c r="B13" s="1163" t="s">
        <v>1462</v>
      </c>
      <c r="C13" s="1164"/>
      <c r="D13" s="1262" t="s">
        <v>1227</v>
      </c>
      <c r="E13" s="1332"/>
      <c r="F13" s="1332"/>
      <c r="G13" s="1332"/>
      <c r="H13" s="1486"/>
      <c r="I13" s="465"/>
      <c r="J13" s="453"/>
      <c r="K13" s="200" t="str">
        <f>B13</f>
        <v>a. What is the name of the committee?</v>
      </c>
      <c r="L13" s="471" t="str">
        <f>D13</f>
        <v>Reproductive Health Commodity Security Committee</v>
      </c>
      <c r="M13" s="207"/>
      <c r="N13" s="207"/>
      <c r="O13" s="447" t="str">
        <f>D13</f>
        <v>Reproductive Health Commodity Security Committee</v>
      </c>
      <c r="P13" s="207"/>
      <c r="Q13" s="207"/>
      <c r="R13" s="207"/>
      <c r="S13" s="207"/>
      <c r="T13" s="201"/>
      <c r="U13" s="201"/>
      <c r="V13" s="201"/>
      <c r="W13" s="203"/>
      <c r="X13" s="203"/>
      <c r="Y13" s="204" t="s">
        <v>405</v>
      </c>
      <c r="Z13" s="206"/>
      <c r="AA13" s="198"/>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470"/>
      <c r="J14" s="453"/>
      <c r="K14" s="200" t="str">
        <f>A14</f>
        <v>A2. Are the following organizations represented on the committee?</v>
      </c>
      <c r="L14" s="207"/>
      <c r="M14" s="207"/>
      <c r="N14" s="207"/>
      <c r="O14" s="200"/>
      <c r="P14" s="207"/>
      <c r="Q14" s="207"/>
      <c r="R14" s="207"/>
      <c r="S14" s="207"/>
      <c r="T14" s="201"/>
      <c r="U14" s="201"/>
      <c r="V14" s="201"/>
      <c r="W14" s="203"/>
      <c r="X14" s="203"/>
      <c r="Z14" s="206"/>
      <c r="AA14" s="198"/>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1072</v>
      </c>
      <c r="G15" s="1317"/>
      <c r="H15" s="1761"/>
      <c r="I15" s="465"/>
      <c r="J15" s="453"/>
      <c r="K15" s="200" t="str">
        <f t="shared" ref="K15:K23" si="0">B15</f>
        <v>a. Social marketing</v>
      </c>
      <c r="L15" s="207"/>
      <c r="M15" s="207"/>
      <c r="N15" s="207"/>
      <c r="O15" s="200"/>
      <c r="P15" s="207"/>
      <c r="Q15" s="200" t="str">
        <f t="shared" ref="Q15:Q23" si="1">F15</f>
        <v>Society for Family Health</v>
      </c>
      <c r="R15" s="207"/>
      <c r="S15" s="207"/>
      <c r="T15" s="201"/>
      <c r="U15" s="201"/>
      <c r="V15" s="201"/>
      <c r="W15" s="203"/>
      <c r="X15" s="203"/>
      <c r="Y15" s="204"/>
      <c r="Z15" s="206"/>
      <c r="AA15" s="198"/>
      <c r="DS15" s="245"/>
      <c r="DT15" s="245"/>
      <c r="DU15" s="245"/>
      <c r="DV15" s="245"/>
      <c r="DW15" s="245"/>
      <c r="DX15" s="245"/>
      <c r="DY15" s="245"/>
      <c r="DZ15" s="245"/>
      <c r="EA15" s="245"/>
      <c r="EB15" s="245"/>
      <c r="EC15" s="246"/>
      <c r="ED15" s="246"/>
    </row>
    <row r="16" spans="1:134" s="244" customFormat="1" ht="90">
      <c r="A16" s="291"/>
      <c r="B16" s="1163" t="s">
        <v>1466</v>
      </c>
      <c r="C16" s="1164"/>
      <c r="D16" s="988" t="s">
        <v>395</v>
      </c>
      <c r="E16" s="292" t="s">
        <v>1465</v>
      </c>
      <c r="F16" s="1316" t="s">
        <v>1386</v>
      </c>
      <c r="G16" s="1317"/>
      <c r="H16" s="1761"/>
      <c r="I16" s="465"/>
      <c r="J16" s="453"/>
      <c r="K16" s="200" t="str">
        <f t="shared" si="0"/>
        <v>b. NGO (for example: service delivery, advocacy, Planned Parenthood affiliate, Marie Stopes affiliate, faith-based organizations, etc.)</v>
      </c>
      <c r="L16" s="207"/>
      <c r="M16" s="207"/>
      <c r="N16" s="207"/>
      <c r="O16" s="200"/>
      <c r="P16" s="207"/>
      <c r="Q16" s="200" t="str">
        <f t="shared" si="1"/>
        <v>Planned Parenthood Association (PPAZ), Marie Stopes International, USAID | DELIVER PROJECT, Zambia Prevention Care and Treatment II (ZPCT II), Center for Infectious Diseases Research in Zambia (CIDRZ), Zambia Integrated State Safety Programme, Family Health International (FHI360)</v>
      </c>
      <c r="R16" s="207"/>
      <c r="S16" s="207"/>
      <c r="T16" s="201"/>
      <c r="U16" s="201"/>
      <c r="V16" s="201"/>
      <c r="W16" s="203"/>
      <c r="X16" s="203"/>
      <c r="Y16" s="204"/>
      <c r="Z16" s="206"/>
      <c r="AA16" s="198"/>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16"/>
      <c r="G17" s="1317"/>
      <c r="H17" s="1318"/>
      <c r="I17" s="465"/>
      <c r="J17" s="453"/>
      <c r="K17" s="200" t="str">
        <f t="shared" si="0"/>
        <v>c. Commercial sector (for example: pharmacy associations, manufacturers, etc.)</v>
      </c>
      <c r="L17" s="207"/>
      <c r="M17" s="207"/>
      <c r="N17" s="207"/>
      <c r="O17" s="200"/>
      <c r="P17" s="207"/>
      <c r="Q17" s="200">
        <f t="shared" si="1"/>
        <v>0</v>
      </c>
      <c r="R17" s="207"/>
      <c r="S17" s="207"/>
      <c r="T17" s="201"/>
      <c r="U17" s="201"/>
      <c r="V17" s="201"/>
      <c r="W17" s="203"/>
      <c r="X17" s="203"/>
      <c r="Y17" s="204"/>
      <c r="Z17" s="206"/>
      <c r="AA17" s="198"/>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1387</v>
      </c>
      <c r="G18" s="1317"/>
      <c r="H18" s="1761"/>
      <c r="I18" s="465"/>
      <c r="J18" s="453"/>
      <c r="K18" s="200" t="str">
        <f t="shared" si="0"/>
        <v>d. Donors</v>
      </c>
      <c r="L18" s="207"/>
      <c r="M18" s="207"/>
      <c r="N18" s="207"/>
      <c r="O18" s="200"/>
      <c r="P18" s="207"/>
      <c r="Q18" s="200" t="str">
        <f t="shared" si="1"/>
        <v>Global Fund, DFID, USAID</v>
      </c>
      <c r="R18" s="207"/>
      <c r="S18" s="207"/>
      <c r="T18" s="201"/>
      <c r="U18" s="201"/>
      <c r="V18" s="201"/>
      <c r="W18" s="203"/>
      <c r="X18" s="203"/>
      <c r="Y18" s="204"/>
      <c r="Z18" s="206"/>
      <c r="AA18" s="19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665</v>
      </c>
      <c r="G19" s="1317"/>
      <c r="H19" s="1761"/>
      <c r="I19" s="465"/>
      <c r="J19" s="453"/>
      <c r="K19" s="200" t="str">
        <f t="shared" si="0"/>
        <v>e. UN agencies</v>
      </c>
      <c r="L19" s="207"/>
      <c r="M19" s="207"/>
      <c r="N19" s="207"/>
      <c r="O19" s="200"/>
      <c r="P19" s="207"/>
      <c r="Q19" s="200" t="str">
        <f t="shared" si="1"/>
        <v>UNFPA, UNICEF, WHO</v>
      </c>
      <c r="R19" s="207"/>
      <c r="S19" s="207"/>
      <c r="T19" s="201"/>
      <c r="U19" s="201"/>
      <c r="V19" s="201"/>
      <c r="W19" s="203"/>
      <c r="X19" s="203"/>
      <c r="Y19" s="204"/>
      <c r="Z19" s="206"/>
      <c r="AA19" s="198"/>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1388</v>
      </c>
      <c r="G20" s="1317"/>
      <c r="H20" s="1761"/>
      <c r="I20" s="465"/>
      <c r="J20" s="453"/>
      <c r="K20" s="200" t="str">
        <f t="shared" si="0"/>
        <v>f. Ministry of Health (for example: logistics, reproductive health, family planning, maternal and child health, HIV/AIDS, pharmacy units, etc.)</v>
      </c>
      <c r="L20" s="207"/>
      <c r="M20" s="207"/>
      <c r="N20" s="207"/>
      <c r="O20" s="200"/>
      <c r="P20" s="207"/>
      <c r="Q20" s="472" t="str">
        <f t="shared" si="1"/>
        <v>Reproductive and Child Health (under the new  Ministry of Community Development, Mother and Child Health); Pharmacy under Ministry of Health</v>
      </c>
      <c r="R20" s="207"/>
      <c r="S20" s="207"/>
      <c r="T20" s="201"/>
      <c r="U20" s="201"/>
      <c r="V20" s="201"/>
      <c r="W20" s="203"/>
      <c r="X20" s="203"/>
      <c r="Y20" s="204"/>
      <c r="Z20" s="206"/>
      <c r="AA20" s="198"/>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1389</v>
      </c>
      <c r="G21" s="1317"/>
      <c r="H21" s="1761"/>
      <c r="I21" s="465"/>
      <c r="J21" s="453"/>
      <c r="K21" s="200" t="str">
        <f t="shared" si="0"/>
        <v>g. Central Medical Store or Central Warehouse</v>
      </c>
      <c r="L21" s="207"/>
      <c r="M21" s="207"/>
      <c r="N21" s="207"/>
      <c r="O21" s="200"/>
      <c r="P21" s="207"/>
      <c r="Q21" s="200" t="str">
        <f t="shared" si="1"/>
        <v>Medical Stores Limited (MSL) - Central Warehouse</v>
      </c>
      <c r="R21" s="207"/>
      <c r="S21" s="207"/>
      <c r="T21" s="201"/>
      <c r="U21" s="201"/>
      <c r="V21" s="201"/>
      <c r="W21" s="203"/>
      <c r="X21" s="203"/>
      <c r="Y21" s="204"/>
      <c r="Z21" s="206"/>
      <c r="AA21" s="198"/>
    </row>
    <row r="22" spans="1:134" s="244" customFormat="1">
      <c r="A22" s="291"/>
      <c r="B22" s="1177" t="s">
        <v>1476</v>
      </c>
      <c r="C22" s="1177"/>
      <c r="D22" s="988" t="s">
        <v>395</v>
      </c>
      <c r="E22" s="292" t="s">
        <v>1475</v>
      </c>
      <c r="F22" s="1316" t="s">
        <v>1390</v>
      </c>
      <c r="G22" s="1317"/>
      <c r="H22" s="1761"/>
      <c r="I22" s="465"/>
      <c r="J22" s="453"/>
      <c r="K22" s="200" t="str">
        <f t="shared" si="0"/>
        <v xml:space="preserve">h. Ministry of Finance or Ministry of Planning </v>
      </c>
      <c r="L22" s="207"/>
      <c r="M22" s="207"/>
      <c r="N22" s="207"/>
      <c r="O22" s="200"/>
      <c r="P22" s="207"/>
      <c r="Q22" s="200" t="str">
        <f t="shared" si="1"/>
        <v>Ministry of Finance and National Planning</v>
      </c>
      <c r="R22" s="207"/>
      <c r="S22" s="207"/>
      <c r="T22" s="201"/>
      <c r="U22" s="201"/>
      <c r="V22" s="201"/>
      <c r="W22" s="203"/>
      <c r="X22" s="203"/>
      <c r="Y22" s="204"/>
      <c r="Z22" s="206"/>
      <c r="AA22" s="198"/>
    </row>
    <row r="23" spans="1:134" s="247" customFormat="1">
      <c r="A23" s="291"/>
      <c r="B23" s="1177" t="s">
        <v>1477</v>
      </c>
      <c r="C23" s="1177"/>
      <c r="D23" s="988"/>
      <c r="E23" s="292" t="s">
        <v>1475</v>
      </c>
      <c r="F23" s="1316"/>
      <c r="G23" s="1317"/>
      <c r="H23" s="1318"/>
      <c r="I23" s="465"/>
      <c r="J23" s="453"/>
      <c r="K23" s="452" t="str">
        <f t="shared" si="0"/>
        <v>i. Other (for example: partners)</v>
      </c>
      <c r="L23" s="453"/>
      <c r="M23" s="453"/>
      <c r="N23" s="453"/>
      <c r="O23" s="452"/>
      <c r="P23" s="453"/>
      <c r="Q23" s="452">
        <f t="shared" si="1"/>
        <v>0</v>
      </c>
      <c r="R23" s="453"/>
      <c r="S23" s="453"/>
      <c r="T23" s="453"/>
      <c r="U23" s="453"/>
      <c r="V23" s="453"/>
      <c r="W23" s="473"/>
      <c r="X23" s="473"/>
      <c r="Y23" s="474"/>
      <c r="Z23" s="474"/>
      <c r="AA23" s="198"/>
    </row>
    <row r="24" spans="1:134" s="244" customFormat="1">
      <c r="A24" s="1179" t="s">
        <v>1478</v>
      </c>
      <c r="B24" s="1163"/>
      <c r="C24" s="1163"/>
      <c r="D24" s="1163"/>
      <c r="E24" s="1163"/>
      <c r="F24" s="1163"/>
      <c r="G24" s="1163"/>
      <c r="H24" s="302" t="s">
        <v>635</v>
      </c>
      <c r="I24" s="475" t="str">
        <f>A24</f>
        <v>A3. How many times did the committee meet during the last year? (0, 1-2, 3-5, or 6+)  (Please select from the dropdown.)</v>
      </c>
      <c r="J24" s="453"/>
      <c r="K24" s="200"/>
      <c r="L24" s="207"/>
      <c r="M24" s="207"/>
      <c r="N24" s="207"/>
      <c r="O24" s="200"/>
      <c r="P24" s="207"/>
      <c r="Q24" s="207"/>
      <c r="R24" s="207"/>
      <c r="S24" s="207"/>
      <c r="T24" s="201"/>
      <c r="U24" s="201"/>
      <c r="V24" s="201"/>
      <c r="W24" s="203"/>
      <c r="X24" s="203"/>
      <c r="Y24" s="204"/>
      <c r="Z24" s="206"/>
      <c r="AA24" s="198"/>
    </row>
    <row r="25" spans="1:134" s="244" customFormat="1">
      <c r="A25" s="1180" t="s">
        <v>1479</v>
      </c>
      <c r="B25" s="1181"/>
      <c r="C25" s="1181"/>
      <c r="D25" s="1177"/>
      <c r="E25" s="1177"/>
      <c r="F25" s="1177"/>
      <c r="G25" s="1182"/>
      <c r="H25" s="302" t="s">
        <v>399</v>
      </c>
      <c r="I25" s="475" t="str">
        <f>A25</f>
        <v xml:space="preserve">A4. Does the committee have legal status?  (Please select from the dropdown.)                                  </v>
      </c>
      <c r="J25" s="453"/>
      <c r="K25" s="200"/>
      <c r="L25" s="207"/>
      <c r="M25" s="207"/>
      <c r="N25" s="207"/>
      <c r="O25" s="200"/>
      <c r="P25" s="207"/>
      <c r="Q25" s="207"/>
      <c r="R25" s="207"/>
      <c r="S25" s="207"/>
      <c r="T25" s="201"/>
      <c r="U25" s="201"/>
      <c r="V25" s="201"/>
      <c r="W25" s="203"/>
      <c r="X25" s="203"/>
      <c r="Y25" s="204"/>
      <c r="Z25" s="206"/>
      <c r="AA25" s="198"/>
    </row>
    <row r="26" spans="1:134" s="244" customFormat="1" ht="75.75" thickBot="1">
      <c r="A26" s="1183" t="s">
        <v>1480</v>
      </c>
      <c r="B26" s="1184"/>
      <c r="C26" s="1185"/>
      <c r="D26" s="1016" t="s">
        <v>395</v>
      </c>
      <c r="E26" s="294" t="s">
        <v>1481</v>
      </c>
      <c r="F26" s="988" t="s">
        <v>1391</v>
      </c>
      <c r="G26" s="296" t="s">
        <v>1482</v>
      </c>
      <c r="H26" s="530" t="s">
        <v>1392</v>
      </c>
      <c r="I26" s="475"/>
      <c r="J26" s="453"/>
      <c r="K26" s="200" t="str">
        <f>A26</f>
        <v>A5. Is there a Contraceptive Security "champion"? (someone who consistently brings up and advocates for contraceptive supplies)</v>
      </c>
      <c r="L26" s="207"/>
      <c r="M26" s="207"/>
      <c r="N26" s="207"/>
      <c r="O26" s="200"/>
      <c r="P26" s="207"/>
      <c r="Q26" s="207"/>
      <c r="R26" s="207"/>
      <c r="S26" s="207"/>
      <c r="T26" s="201"/>
      <c r="U26" s="201"/>
      <c r="V26" s="201"/>
      <c r="W26" s="203"/>
      <c r="X26" s="203"/>
      <c r="Y26" s="204"/>
      <c r="Z26" s="206"/>
      <c r="AA26" s="198"/>
    </row>
    <row r="27" spans="1:134" s="251" customFormat="1" ht="16.5" customHeight="1" thickBot="1">
      <c r="A27" s="1156" t="s">
        <v>69</v>
      </c>
      <c r="B27" s="1157"/>
      <c r="C27" s="1157"/>
      <c r="D27" s="1157"/>
      <c r="E27" s="1157"/>
      <c r="F27" s="1157"/>
      <c r="G27" s="1157"/>
      <c r="H27" s="287"/>
      <c r="I27" s="457"/>
      <c r="J27" s="476"/>
      <c r="K27" s="477"/>
      <c r="L27" s="467"/>
      <c r="M27" s="467"/>
      <c r="N27" s="467"/>
      <c r="O27" s="467"/>
      <c r="P27" s="467"/>
      <c r="Q27" s="467"/>
      <c r="R27" s="467"/>
      <c r="S27" s="467"/>
      <c r="T27" s="476"/>
      <c r="U27" s="476"/>
      <c r="V27" s="476"/>
      <c r="W27" s="478"/>
      <c r="X27" s="478"/>
      <c r="Y27" s="479"/>
      <c r="Z27" s="480"/>
      <c r="AA27" s="198"/>
    </row>
    <row r="28" spans="1:134" s="244" customFormat="1">
      <c r="A28" s="1190" t="s">
        <v>1483</v>
      </c>
      <c r="B28" s="1177"/>
      <c r="C28" s="1182"/>
      <c r="D28" s="1191" t="s">
        <v>1484</v>
      </c>
      <c r="E28" s="1192"/>
      <c r="F28" s="1016" t="s">
        <v>781</v>
      </c>
      <c r="G28" s="298" t="s">
        <v>1485</v>
      </c>
      <c r="H28" s="1016" t="s">
        <v>782</v>
      </c>
      <c r="I28" s="481"/>
      <c r="J28" s="202"/>
      <c r="K28" s="200">
        <f>B28</f>
        <v>0</v>
      </c>
      <c r="L28" s="207"/>
      <c r="M28" s="207"/>
      <c r="N28" s="207"/>
      <c r="O28" s="207"/>
      <c r="P28" s="207"/>
      <c r="Q28" s="207"/>
      <c r="R28" s="207"/>
      <c r="S28" s="207"/>
      <c r="T28" s="201"/>
      <c r="U28" s="201"/>
      <c r="V28" s="201"/>
      <c r="W28" s="203"/>
      <c r="X28" s="203"/>
      <c r="Y28" s="204"/>
      <c r="Z28" s="206"/>
      <c r="AA28" s="198"/>
    </row>
    <row r="29" spans="1:134" s="244" customFormat="1" ht="75">
      <c r="A29" s="1179" t="s">
        <v>1486</v>
      </c>
      <c r="B29" s="1163"/>
      <c r="C29" s="1163"/>
      <c r="D29" s="1163"/>
      <c r="E29" s="1163"/>
      <c r="F29" s="1164"/>
      <c r="G29" s="1839" t="s">
        <v>1393</v>
      </c>
      <c r="H29" s="1840"/>
      <c r="I29" s="482"/>
      <c r="J29" s="452" t="str">
        <f>G29</f>
        <v>$7,241,002</v>
      </c>
      <c r="K29" s="200"/>
      <c r="L29" s="207"/>
      <c r="M29" s="483">
        <f>E29</f>
        <v>0</v>
      </c>
      <c r="N29" s="207"/>
      <c r="O29" s="207"/>
      <c r="P29" s="207"/>
      <c r="Q29" s="207"/>
      <c r="R29" s="207"/>
      <c r="S29" s="207"/>
      <c r="T29" s="201"/>
      <c r="U29" s="201"/>
      <c r="V29" s="201"/>
      <c r="W29" s="203"/>
      <c r="X29" s="203"/>
      <c r="Y29" s="20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06"/>
      <c r="AA29" s="198"/>
    </row>
    <row r="30" spans="1:134" s="244" customFormat="1" ht="73.5">
      <c r="A30" s="1179" t="s">
        <v>1487</v>
      </c>
      <c r="B30" s="1163"/>
      <c r="C30" s="1163"/>
      <c r="D30" s="1163"/>
      <c r="E30" s="531" t="s">
        <v>1708</v>
      </c>
      <c r="F30" s="301" t="s">
        <v>1488</v>
      </c>
      <c r="G30" s="1195" t="s">
        <v>1394</v>
      </c>
      <c r="H30" s="1196"/>
      <c r="I30" s="482"/>
      <c r="J30" s="452" t="str">
        <f>G30</f>
        <v>Ministry of Heath supported by USAID | DELIVER PROJECT</v>
      </c>
      <c r="K30" s="200"/>
      <c r="L30" s="207"/>
      <c r="M30" s="483" t="str">
        <f>E30</f>
        <v>1/12 - 12/12</v>
      </c>
      <c r="N30" s="207"/>
      <c r="O30" s="207"/>
      <c r="P30" s="207"/>
      <c r="Q30" s="207"/>
      <c r="R30" s="207"/>
      <c r="S30" s="207"/>
      <c r="T30" s="201"/>
      <c r="U30" s="201"/>
      <c r="V30" s="201"/>
      <c r="W30" s="203"/>
      <c r="X30" s="203"/>
      <c r="Y30" s="205" t="str">
        <f>A30</f>
        <v>B3. One-year time period covered by the forecast/quantification amount noted in B2 (mm/yy-mm/yy)
(should ideally be FY '11-'12)</v>
      </c>
      <c r="Z30" s="206"/>
      <c r="AA30" s="198"/>
    </row>
    <row r="31" spans="1:134" s="244" customFormat="1" ht="30">
      <c r="A31" s="1179" t="s">
        <v>1489</v>
      </c>
      <c r="B31" s="1163"/>
      <c r="C31" s="1163"/>
      <c r="D31" s="1163"/>
      <c r="E31" s="1163"/>
      <c r="F31" s="1163"/>
      <c r="G31" s="1164"/>
      <c r="H31" s="999" t="s">
        <v>399</v>
      </c>
      <c r="I31" s="475" t="str">
        <f>A31</f>
        <v>B4. Is there a government budget line item specifically for the procurement of contraceptives?  (Please select from the dropdown list.)</v>
      </c>
      <c r="J31" s="202"/>
      <c r="K31" s="200"/>
      <c r="L31" s="207"/>
      <c r="M31" s="207"/>
      <c r="N31" s="207"/>
      <c r="O31" s="207"/>
      <c r="P31" s="207"/>
      <c r="Q31" s="207"/>
      <c r="R31" s="207"/>
      <c r="S31" s="207"/>
      <c r="T31" s="201"/>
      <c r="U31" s="201"/>
      <c r="V31" s="201"/>
      <c r="W31" s="203"/>
      <c r="X31" s="203"/>
      <c r="Y31" s="204"/>
      <c r="Z31" s="206"/>
      <c r="AA31" s="198"/>
    </row>
    <row r="32" spans="1:134" s="244" customFormat="1" ht="90" customHeight="1">
      <c r="A32" s="1186" t="s">
        <v>1490</v>
      </c>
      <c r="B32" s="1187"/>
      <c r="C32" s="1187"/>
      <c r="D32" s="1187"/>
      <c r="E32" s="1187"/>
      <c r="F32" s="1187"/>
      <c r="G32" s="1188"/>
      <c r="H32" s="999" t="s">
        <v>399</v>
      </c>
      <c r="I32" s="47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02"/>
      <c r="K32" s="200"/>
      <c r="L32" s="207"/>
      <c r="M32" s="207"/>
      <c r="N32" s="207"/>
      <c r="O32" s="207"/>
      <c r="P32" s="207"/>
      <c r="Q32" s="207"/>
      <c r="R32" s="207"/>
      <c r="S32" s="207"/>
      <c r="T32" s="201"/>
      <c r="U32" s="201"/>
      <c r="V32" s="201"/>
      <c r="W32" s="203"/>
      <c r="X32" s="203"/>
      <c r="Y32" s="204"/>
      <c r="Z32" s="206"/>
      <c r="AA32" s="198"/>
    </row>
    <row r="33" spans="1:27" s="244" customFormat="1" ht="15.75" customHeight="1">
      <c r="A33" s="1179" t="s">
        <v>1491</v>
      </c>
      <c r="B33" s="1163"/>
      <c r="C33" s="1163"/>
      <c r="D33" s="1163"/>
      <c r="E33" s="1163"/>
      <c r="F33" s="1163"/>
      <c r="G33" s="1163"/>
      <c r="H33" s="1197"/>
      <c r="I33" s="475"/>
      <c r="J33" s="453"/>
      <c r="K33" s="200"/>
      <c r="L33" s="207"/>
      <c r="M33" s="207"/>
      <c r="N33" s="207"/>
      <c r="O33" s="207"/>
      <c r="P33" s="207"/>
      <c r="Q33" s="207"/>
      <c r="R33" s="207"/>
      <c r="S33" s="207"/>
      <c r="T33" s="201"/>
      <c r="U33" s="201"/>
      <c r="V33" s="201"/>
      <c r="W33" s="203"/>
      <c r="X33" s="205" t="str">
        <f>A33</f>
        <v>B6. Please complete the table below regarding government allocations for contraceptive procurement.</v>
      </c>
      <c r="Y33" s="204"/>
      <c r="Z33" s="206"/>
      <c r="AA33" s="198"/>
    </row>
    <row r="34" spans="1:27" s="244" customFormat="1" ht="147">
      <c r="A34" s="303"/>
      <c r="B34" s="1187" t="s">
        <v>1492</v>
      </c>
      <c r="C34" s="1187"/>
      <c r="D34" s="1188"/>
      <c r="E34" s="304" t="s">
        <v>1493</v>
      </c>
      <c r="F34" s="304" t="s">
        <v>1494</v>
      </c>
      <c r="G34" s="305" t="s">
        <v>1495</v>
      </c>
      <c r="H34" s="306" t="s">
        <v>1496</v>
      </c>
      <c r="I34" s="484"/>
      <c r="J34" s="202"/>
      <c r="K34" s="200" t="str">
        <f>B34</f>
        <v>Source of government funds allocated for contraceptive procurement
(funds originally designated for contraceptives, whether or not they ended up being spent on them)</v>
      </c>
      <c r="L34" s="207"/>
      <c r="M34" s="207"/>
      <c r="N34" s="207"/>
      <c r="O34" s="207"/>
      <c r="P34" s="207"/>
      <c r="Q34" s="207"/>
      <c r="R34" s="207"/>
      <c r="S34" s="207"/>
      <c r="T34" s="201"/>
      <c r="U34" s="201"/>
      <c r="V34" s="201"/>
      <c r="W34" s="203"/>
      <c r="X34" s="203"/>
      <c r="Y34" s="204"/>
      <c r="Z34" s="206"/>
      <c r="AA34" s="198"/>
    </row>
    <row r="35" spans="1:27" s="244" customFormat="1" ht="30">
      <c r="A35" s="291"/>
      <c r="B35" s="1187" t="s">
        <v>1497</v>
      </c>
      <c r="C35" s="1187"/>
      <c r="D35" s="1188"/>
      <c r="E35" s="373">
        <v>0</v>
      </c>
      <c r="F35" s="308" t="s">
        <v>1708</v>
      </c>
      <c r="G35" s="317"/>
      <c r="H35" s="331"/>
      <c r="I35" s="481"/>
      <c r="J35" s="202"/>
      <c r="K35" s="200" t="str">
        <f>B35</f>
        <v>a. Internally generated funds allocated for contraceptive procurement</v>
      </c>
      <c r="L35" s="207"/>
      <c r="M35" s="207"/>
      <c r="N35" s="207"/>
      <c r="O35" s="207"/>
      <c r="P35" s="207"/>
      <c r="Q35" s="207"/>
      <c r="R35" s="207"/>
      <c r="S35" s="207"/>
      <c r="T35" s="201"/>
      <c r="U35" s="201"/>
      <c r="V35" s="201"/>
      <c r="W35" s="203"/>
      <c r="X35" s="203"/>
      <c r="Y35" s="204"/>
      <c r="Z35" s="206"/>
      <c r="AA35" s="198"/>
    </row>
    <row r="36" spans="1:27" s="244" customFormat="1" ht="90">
      <c r="A36" s="291"/>
      <c r="B36" s="1187" t="s">
        <v>1498</v>
      </c>
      <c r="C36" s="1187"/>
      <c r="D36" s="1188"/>
      <c r="E36" s="307">
        <v>0</v>
      </c>
      <c r="F36" s="308" t="s">
        <v>1708</v>
      </c>
      <c r="G36" s="533" t="s">
        <v>1395</v>
      </c>
      <c r="H36" s="331"/>
      <c r="I36" s="481"/>
      <c r="J36" s="202"/>
      <c r="K36" s="200" t="str">
        <f>B36</f>
        <v>b. Total of all other government funds allocated for contraceptive procurement. (For example, these other government funds could include basket funds, World Bank credits or loans, and other funds donors give to the government [e.g., direct budget support])</v>
      </c>
      <c r="L36" s="207"/>
      <c r="M36" s="207"/>
      <c r="N36" s="207"/>
      <c r="O36" s="207"/>
      <c r="P36" s="207"/>
      <c r="Q36" s="207"/>
      <c r="R36" s="207"/>
      <c r="S36" s="207"/>
      <c r="T36" s="201"/>
      <c r="U36" s="201"/>
      <c r="V36" s="201"/>
      <c r="W36" s="203"/>
      <c r="X36" s="203"/>
      <c r="Y36" s="204"/>
      <c r="Z36" s="206"/>
      <c r="AA36" s="198"/>
    </row>
    <row r="37" spans="1:27" s="244" customFormat="1" ht="45" customHeight="1">
      <c r="A37" s="311"/>
      <c r="B37" s="1184" t="s">
        <v>1499</v>
      </c>
      <c r="C37" s="1184"/>
      <c r="D37" s="1185"/>
      <c r="E37" s="312">
        <f>E35+E36</f>
        <v>0</v>
      </c>
      <c r="F37" s="313"/>
      <c r="G37" s="313"/>
      <c r="H37" s="534"/>
      <c r="I37" s="481"/>
      <c r="J37" s="202"/>
      <c r="K37" s="200" t="str">
        <f>B37</f>
        <v>c. TOTAL government funds allocated for contraceptive procurement
This will auto-calculate.  (It will sum a &amp; b above.)</v>
      </c>
      <c r="L37" s="207"/>
      <c r="M37" s="207"/>
      <c r="N37" s="207"/>
      <c r="O37" s="447"/>
      <c r="P37" s="207"/>
      <c r="Q37" s="207"/>
      <c r="R37" s="207"/>
      <c r="S37" s="207"/>
      <c r="T37" s="201"/>
      <c r="U37" s="201"/>
      <c r="V37" s="201"/>
      <c r="W37" s="203"/>
      <c r="X37" s="203"/>
      <c r="Y37" s="204"/>
      <c r="Z37" s="206"/>
      <c r="AA37" s="198"/>
    </row>
    <row r="38" spans="1:27" s="244" customFormat="1" ht="82.5" customHeight="1">
      <c r="A38" s="1179" t="s">
        <v>1500</v>
      </c>
      <c r="B38" s="1163"/>
      <c r="C38" s="1163"/>
      <c r="D38" s="1163"/>
      <c r="E38" s="1163"/>
      <c r="F38" s="1163"/>
      <c r="G38" s="1164"/>
      <c r="H38" s="524" t="s">
        <v>399</v>
      </c>
      <c r="I38" s="47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02"/>
      <c r="K38" s="200"/>
      <c r="L38" s="207"/>
      <c r="M38" s="207"/>
      <c r="N38" s="207"/>
      <c r="O38" s="207"/>
      <c r="P38" s="207"/>
      <c r="Q38" s="207"/>
      <c r="R38" s="207"/>
      <c r="S38" s="207"/>
      <c r="T38" s="201"/>
      <c r="U38" s="201"/>
      <c r="V38" s="201"/>
      <c r="W38" s="203"/>
      <c r="X38" s="203"/>
      <c r="Y38" s="204"/>
      <c r="Z38" s="206"/>
      <c r="AA38" s="198"/>
    </row>
    <row r="39" spans="1:27" s="244" customFormat="1" ht="74.25" customHeight="1" thickBot="1">
      <c r="A39" s="1179" t="s">
        <v>1501</v>
      </c>
      <c r="B39" s="1163"/>
      <c r="C39" s="1163"/>
      <c r="D39" s="1163"/>
      <c r="E39" s="1163"/>
      <c r="F39" s="1163"/>
      <c r="G39" s="1163"/>
      <c r="H39" s="1197"/>
      <c r="I39" s="475"/>
      <c r="J39" s="202"/>
      <c r="K39" s="200"/>
      <c r="L39" s="207"/>
      <c r="M39" s="207"/>
      <c r="N39" s="207"/>
      <c r="O39" s="207"/>
      <c r="P39" s="207"/>
      <c r="Q39" s="207"/>
      <c r="R39" s="207"/>
      <c r="S39" s="207"/>
      <c r="T39" s="201"/>
      <c r="U39" s="201"/>
      <c r="V39" s="201"/>
      <c r="W39" s="203"/>
      <c r="X39" s="20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04"/>
      <c r="Z39" s="206"/>
      <c r="AA39" s="198"/>
    </row>
    <row r="40" spans="1:27" s="244" customFormat="1" ht="129.75">
      <c r="A40" s="303"/>
      <c r="B40" s="1198" t="s">
        <v>1502</v>
      </c>
      <c r="C40" s="1860"/>
      <c r="D40" s="315" t="s">
        <v>1503</v>
      </c>
      <c r="E40" s="304" t="s">
        <v>1504</v>
      </c>
      <c r="F40" s="304" t="s">
        <v>1505</v>
      </c>
      <c r="G40" s="305" t="s">
        <v>1506</v>
      </c>
      <c r="H40" s="306" t="s">
        <v>1496</v>
      </c>
      <c r="I40" s="485"/>
      <c r="J40" s="486"/>
      <c r="K40" s="200">
        <f>A40</f>
        <v>0</v>
      </c>
      <c r="L40" s="207"/>
      <c r="M40" s="207"/>
      <c r="N40" s="207"/>
      <c r="O40" s="207"/>
      <c r="P40" s="207"/>
      <c r="Q40" s="207"/>
      <c r="R40" s="207"/>
      <c r="S40" s="207"/>
      <c r="T40" s="201"/>
      <c r="U40" s="201"/>
      <c r="V40" s="201"/>
      <c r="W40" s="203"/>
      <c r="X40" s="203"/>
      <c r="Y40" s="204"/>
      <c r="Z40" s="206"/>
      <c r="AA40" s="198"/>
    </row>
    <row r="41" spans="1:27" s="244" customFormat="1" ht="30">
      <c r="A41" s="303"/>
      <c r="B41" s="1163" t="s">
        <v>1507</v>
      </c>
      <c r="C41" s="1164"/>
      <c r="D41" s="1037" t="s">
        <v>399</v>
      </c>
      <c r="E41" s="373">
        <v>0</v>
      </c>
      <c r="F41" s="316" t="s">
        <v>1708</v>
      </c>
      <c r="G41" s="317"/>
      <c r="H41" s="331"/>
      <c r="I41" s="481"/>
      <c r="J41" s="202"/>
      <c r="K41" s="200" t="str">
        <f>B41</f>
        <v>a. Internally generated funds spent on contraceptive procurement</v>
      </c>
      <c r="L41" s="207"/>
      <c r="M41" s="207"/>
      <c r="N41" s="207"/>
      <c r="O41" s="207"/>
      <c r="P41" s="207"/>
      <c r="Q41" s="207"/>
      <c r="R41" s="207"/>
      <c r="S41" s="207"/>
      <c r="T41" s="201"/>
      <c r="U41" s="201"/>
      <c r="V41" s="201"/>
      <c r="W41" s="203"/>
      <c r="X41" s="203"/>
      <c r="Y41" s="204"/>
      <c r="Z41" s="206"/>
      <c r="AA41" s="198"/>
    </row>
    <row r="42" spans="1:27" s="244" customFormat="1" ht="30">
      <c r="A42" s="303"/>
      <c r="B42" s="318"/>
      <c r="C42" s="319" t="s">
        <v>1508</v>
      </c>
      <c r="D42" s="1165" t="s">
        <v>406</v>
      </c>
      <c r="E42" s="1166"/>
      <c r="F42" s="1166"/>
      <c r="G42" s="1166"/>
      <c r="H42" s="1167"/>
      <c r="I42" s="487"/>
      <c r="J42" s="202"/>
      <c r="K42" s="200" t="str">
        <f>C42</f>
        <v>i. Specify source(s) of internally generated funds spent (for example, from taxes)</v>
      </c>
      <c r="L42" s="207"/>
      <c r="M42" s="207"/>
      <c r="N42" s="207"/>
      <c r="O42" s="447" t="str">
        <f>D42</f>
        <v>Not applicable</v>
      </c>
      <c r="P42" s="207"/>
      <c r="Q42" s="207"/>
      <c r="R42" s="207"/>
      <c r="S42" s="207"/>
      <c r="T42" s="201"/>
      <c r="U42" s="201"/>
      <c r="V42" s="201"/>
      <c r="W42" s="203"/>
      <c r="X42" s="203"/>
      <c r="Y42" s="204"/>
      <c r="Z42" s="206"/>
      <c r="AA42" s="198"/>
    </row>
    <row r="43" spans="1:27" s="244" customFormat="1" ht="78.75" customHeight="1">
      <c r="A43" s="303"/>
      <c r="B43" s="1163" t="s">
        <v>1509</v>
      </c>
      <c r="C43" s="1164"/>
      <c r="D43" s="1037" t="s">
        <v>399</v>
      </c>
      <c r="E43" s="307">
        <v>0</v>
      </c>
      <c r="F43" s="316" t="s">
        <v>1708</v>
      </c>
      <c r="G43" s="317" t="s">
        <v>808</v>
      </c>
      <c r="H43" s="331"/>
      <c r="I43" s="481"/>
      <c r="J43" s="202"/>
      <c r="K43" s="200" t="str">
        <f>B43</f>
        <v>b. Total of all other government funds spent on contraceptive procurement. (For example, these other government funds could include basket funds, World Bank credits or loans, and other funds donors gave to the government [e.g., direct budget support])</v>
      </c>
      <c r="L43" s="207"/>
      <c r="M43" s="207"/>
      <c r="N43" s="207"/>
      <c r="O43" s="207"/>
      <c r="P43" s="207"/>
      <c r="Q43" s="207"/>
      <c r="R43" s="207"/>
      <c r="S43" s="207"/>
      <c r="T43" s="201"/>
      <c r="U43" s="201"/>
      <c r="V43" s="201"/>
      <c r="W43" s="203"/>
      <c r="X43" s="203"/>
      <c r="Y43" s="204"/>
      <c r="Z43" s="206"/>
      <c r="AA43" s="198"/>
    </row>
    <row r="44" spans="1:27" s="244" customFormat="1" ht="30">
      <c r="A44" s="303"/>
      <c r="B44" s="318"/>
      <c r="C44" s="319" t="s">
        <v>1510</v>
      </c>
      <c r="D44" s="1165" t="s">
        <v>406</v>
      </c>
      <c r="E44" s="1166"/>
      <c r="F44" s="1166"/>
      <c r="G44" s="1166"/>
      <c r="H44" s="1167"/>
      <c r="I44" s="487"/>
      <c r="J44" s="202"/>
      <c r="K44" s="200" t="str">
        <f>C44</f>
        <v>i. Specify source(s) of other government funds spent (for example: basket funding or specific donor)</v>
      </c>
      <c r="L44" s="207"/>
      <c r="M44" s="207"/>
      <c r="N44" s="207"/>
      <c r="O44" s="447" t="str">
        <f>D44</f>
        <v>Not applicable</v>
      </c>
      <c r="P44" s="207"/>
      <c r="Q44" s="207"/>
      <c r="R44" s="207"/>
      <c r="S44" s="207"/>
      <c r="T44" s="201"/>
      <c r="U44" s="201"/>
      <c r="V44" s="201"/>
      <c r="W44" s="203"/>
      <c r="X44" s="203"/>
      <c r="Y44" s="204"/>
      <c r="Z44" s="206"/>
      <c r="AA44" s="198"/>
    </row>
    <row r="45" spans="1:27" s="244" customFormat="1" ht="45">
      <c r="A45" s="303"/>
      <c r="B45" s="1163" t="s">
        <v>1511</v>
      </c>
      <c r="C45" s="1164"/>
      <c r="D45" s="320"/>
      <c r="E45" s="321">
        <f>E41+E43</f>
        <v>0</v>
      </c>
      <c r="F45" s="322"/>
      <c r="G45" s="322"/>
      <c r="H45" s="331"/>
      <c r="I45" s="481"/>
      <c r="J45" s="202"/>
      <c r="K45" s="200" t="str">
        <f>B45</f>
        <v>c. TOTAL government funds spent on contraceptive procurement
This will auto-calculate.  (It will sum a &amp; b above.)</v>
      </c>
      <c r="L45" s="207"/>
      <c r="M45" s="207"/>
      <c r="N45" s="207"/>
      <c r="O45" s="447"/>
      <c r="P45" s="207"/>
      <c r="Q45" s="207"/>
      <c r="R45" s="207"/>
      <c r="S45" s="207"/>
      <c r="T45" s="201"/>
      <c r="U45" s="201"/>
      <c r="V45" s="201"/>
      <c r="W45" s="203"/>
      <c r="X45" s="203"/>
      <c r="Y45" s="204"/>
      <c r="Z45" s="206"/>
      <c r="AA45" s="198"/>
    </row>
    <row r="46" spans="1:27" s="234" customFormat="1">
      <c r="A46" s="323"/>
      <c r="B46" s="324"/>
      <c r="C46" s="324"/>
      <c r="D46" s="325"/>
      <c r="E46" s="326"/>
      <c r="F46" s="326"/>
      <c r="G46" s="327"/>
      <c r="H46" s="328"/>
      <c r="I46" s="488"/>
      <c r="J46" s="202"/>
      <c r="K46" s="200">
        <f>A46</f>
        <v>0</v>
      </c>
      <c r="L46" s="207"/>
      <c r="M46" s="207"/>
      <c r="N46" s="207"/>
      <c r="O46" s="447"/>
      <c r="P46" s="207"/>
      <c r="Q46" s="207"/>
      <c r="R46" s="207"/>
      <c r="S46" s="207"/>
      <c r="T46" s="201"/>
      <c r="U46" s="201"/>
      <c r="V46" s="201"/>
      <c r="W46" s="203"/>
      <c r="X46" s="203"/>
      <c r="Y46" s="455"/>
      <c r="Z46" s="450"/>
      <c r="AA46" s="198"/>
    </row>
    <row r="47" spans="1:27" s="244" customFormat="1" ht="30" customHeight="1">
      <c r="A47" s="1179" t="s">
        <v>1512</v>
      </c>
      <c r="B47" s="1163"/>
      <c r="C47" s="1163"/>
      <c r="D47" s="1163"/>
      <c r="E47" s="1163"/>
      <c r="F47" s="1163"/>
      <c r="G47" s="1163"/>
      <c r="H47" s="1197"/>
      <c r="I47" s="475"/>
      <c r="J47" s="202"/>
      <c r="K47" s="200"/>
      <c r="L47" s="207"/>
      <c r="M47" s="207"/>
      <c r="N47" s="207"/>
      <c r="O47" s="207"/>
      <c r="P47" s="207"/>
      <c r="Q47" s="207"/>
      <c r="R47" s="207"/>
      <c r="S47" s="207"/>
      <c r="T47" s="201"/>
      <c r="U47" s="201"/>
      <c r="V47" s="201"/>
      <c r="W47" s="203"/>
      <c r="X47" s="205" t="str">
        <f>A47</f>
        <v xml:space="preserve">B9. Please complete the table below to indicate in-kind donations and Global Fund expenditures on contraceptive procurement in the most recent complete fiscal year (FY '11-'12).
</v>
      </c>
      <c r="Y47" s="204"/>
      <c r="Z47" s="206"/>
      <c r="AA47" s="198"/>
    </row>
    <row r="48" spans="1:27" s="244" customFormat="1" ht="129.75">
      <c r="A48" s="303" t="s">
        <v>1513</v>
      </c>
      <c r="B48" s="1198" t="s">
        <v>1514</v>
      </c>
      <c r="C48" s="1164"/>
      <c r="D48" s="315" t="s">
        <v>1515</v>
      </c>
      <c r="E48" s="304" t="s">
        <v>1516</v>
      </c>
      <c r="F48" s="304" t="s">
        <v>1517</v>
      </c>
      <c r="G48" s="305" t="s">
        <v>1518</v>
      </c>
      <c r="H48" s="306" t="s">
        <v>1496</v>
      </c>
      <c r="I48" s="484"/>
      <c r="J48" s="202"/>
      <c r="K48" s="200" t="str">
        <f>A48</f>
        <v xml:space="preserve">
</v>
      </c>
      <c r="L48" s="207"/>
      <c r="M48" s="207"/>
      <c r="N48" s="207"/>
      <c r="O48" s="447"/>
      <c r="P48" s="207"/>
      <c r="Q48" s="207"/>
      <c r="R48" s="207"/>
      <c r="S48" s="207"/>
      <c r="T48" s="201"/>
      <c r="U48" s="201"/>
      <c r="V48" s="201"/>
      <c r="W48" s="203"/>
      <c r="X48" s="203"/>
      <c r="Y48" s="204"/>
      <c r="Z48" s="206"/>
      <c r="AA48" s="198"/>
    </row>
    <row r="49" spans="1:27" s="244" customFormat="1">
      <c r="A49" s="303"/>
      <c r="B49" s="1163" t="s">
        <v>1519</v>
      </c>
      <c r="C49" s="1164"/>
      <c r="D49" s="535" t="s">
        <v>395</v>
      </c>
      <c r="E49" s="532">
        <v>4003427</v>
      </c>
      <c r="F49" s="536" t="s">
        <v>1708</v>
      </c>
      <c r="G49" s="537"/>
      <c r="H49" s="538"/>
      <c r="I49" s="482"/>
      <c r="J49" s="202"/>
      <c r="K49" s="200" t="str">
        <f>B49</f>
        <v>a. In-kind donations of contraceptives</v>
      </c>
      <c r="L49" s="207"/>
      <c r="M49" s="207"/>
      <c r="N49" s="207"/>
      <c r="O49" s="447"/>
      <c r="P49" s="207"/>
      <c r="Q49" s="207"/>
      <c r="R49" s="207"/>
      <c r="S49" s="207"/>
      <c r="T49" s="201"/>
      <c r="U49" s="201"/>
      <c r="V49" s="201"/>
      <c r="W49" s="203"/>
      <c r="X49" s="203"/>
      <c r="Y49" s="204"/>
      <c r="Z49" s="206"/>
      <c r="AA49" s="198"/>
    </row>
    <row r="50" spans="1:27" s="244" customFormat="1">
      <c r="A50" s="303"/>
      <c r="B50" s="318"/>
      <c r="C50" s="319" t="s">
        <v>1520</v>
      </c>
      <c r="D50" s="1841" t="s">
        <v>1396</v>
      </c>
      <c r="E50" s="1842"/>
      <c r="F50" s="1842"/>
      <c r="G50" s="1842"/>
      <c r="H50" s="1843"/>
      <c r="I50" s="260"/>
      <c r="J50" s="202"/>
      <c r="K50" s="200" t="str">
        <f>C50</f>
        <v xml:space="preserve">i. Specify source(s) of in-kind donations </v>
      </c>
      <c r="L50" s="207"/>
      <c r="M50" s="207"/>
      <c r="N50" s="207"/>
      <c r="O50" s="447" t="str">
        <f>D50</f>
        <v>UNFPA, DfID, USAID, Global Fund</v>
      </c>
      <c r="P50" s="207"/>
      <c r="Q50" s="207"/>
      <c r="R50" s="207"/>
      <c r="S50" s="207"/>
      <c r="T50" s="201"/>
      <c r="U50" s="201"/>
      <c r="V50" s="201"/>
      <c r="W50" s="203"/>
      <c r="X50" s="203"/>
      <c r="Y50" s="204"/>
      <c r="Z50" s="206"/>
      <c r="AA50" s="198"/>
    </row>
    <row r="51" spans="1:27" s="244" customFormat="1">
      <c r="A51" s="303"/>
      <c r="B51" s="1163" t="s">
        <v>1521</v>
      </c>
      <c r="C51" s="1164"/>
      <c r="D51" s="535" t="s">
        <v>399</v>
      </c>
      <c r="E51" s="532">
        <v>0</v>
      </c>
      <c r="F51" s="536" t="s">
        <v>1708</v>
      </c>
      <c r="G51" s="537"/>
      <c r="H51" s="538"/>
      <c r="I51" s="482"/>
      <c r="J51" s="202"/>
      <c r="K51" s="200" t="str">
        <f>B51</f>
        <v>b. Global Fund grants used to procure condoms</v>
      </c>
      <c r="L51" s="207"/>
      <c r="M51" s="207"/>
      <c r="N51" s="207"/>
      <c r="O51" s="447"/>
      <c r="P51" s="207"/>
      <c r="Q51" s="207"/>
      <c r="R51" s="207"/>
      <c r="S51" s="207"/>
      <c r="T51" s="201"/>
      <c r="U51" s="201"/>
      <c r="V51" s="201"/>
      <c r="W51" s="203"/>
      <c r="X51" s="203"/>
      <c r="Y51" s="204"/>
      <c r="Z51" s="206"/>
      <c r="AA51" s="198"/>
    </row>
    <row r="52" spans="1:27" s="244" customFormat="1" ht="30">
      <c r="A52" s="303"/>
      <c r="B52" s="1163" t="s">
        <v>1522</v>
      </c>
      <c r="C52" s="1164"/>
      <c r="D52" s="535" t="s">
        <v>395</v>
      </c>
      <c r="E52" s="532">
        <v>513553</v>
      </c>
      <c r="F52" s="536" t="s">
        <v>1708</v>
      </c>
      <c r="G52" s="537" t="s">
        <v>808</v>
      </c>
      <c r="H52" s="538" t="s">
        <v>1397</v>
      </c>
      <c r="I52" s="482"/>
      <c r="J52" s="202"/>
      <c r="K52" s="200" t="str">
        <f>B52</f>
        <v>c. Global Fund grants used to procure contraceptives besides condoms</v>
      </c>
      <c r="L52" s="207"/>
      <c r="M52" s="207"/>
      <c r="N52" s="207"/>
      <c r="O52" s="447"/>
      <c r="P52" s="207"/>
      <c r="Q52" s="207"/>
      <c r="R52" s="207"/>
      <c r="S52" s="207"/>
      <c r="T52" s="201"/>
      <c r="U52" s="201"/>
      <c r="V52" s="201"/>
      <c r="W52" s="203"/>
      <c r="X52" s="203"/>
      <c r="Y52" s="204"/>
      <c r="Z52" s="206"/>
      <c r="AA52" s="198"/>
    </row>
    <row r="53" spans="1:27" s="244" customFormat="1" ht="45">
      <c r="A53" s="303"/>
      <c r="B53" s="1163" t="s">
        <v>1523</v>
      </c>
      <c r="C53" s="1164"/>
      <c r="D53" s="320"/>
      <c r="E53" s="321">
        <f>E49+E51+E52</f>
        <v>4516980</v>
      </c>
      <c r="F53" s="322"/>
      <c r="G53" s="322"/>
      <c r="H53" s="331"/>
      <c r="I53" s="481"/>
      <c r="J53" s="202"/>
      <c r="K53" s="200" t="str">
        <f>B53</f>
        <v>d. TOTAL value of in-kind donations and Global Fund grants spent on contraceptive procurement
This will auto-calculate.  (It will sum a-c above.)</v>
      </c>
      <c r="L53" s="207"/>
      <c r="M53" s="207"/>
      <c r="N53" s="207"/>
      <c r="O53" s="447"/>
      <c r="P53" s="207"/>
      <c r="Q53" s="207"/>
      <c r="R53" s="207"/>
      <c r="S53" s="207"/>
      <c r="T53" s="201"/>
      <c r="U53" s="201"/>
      <c r="V53" s="201"/>
      <c r="W53" s="203"/>
      <c r="X53" s="203"/>
      <c r="Y53" s="204"/>
      <c r="Z53" s="206"/>
      <c r="AA53" s="198"/>
    </row>
    <row r="54" spans="1:27" s="234" customFormat="1">
      <c r="A54" s="323"/>
      <c r="B54" s="324"/>
      <c r="C54" s="324"/>
      <c r="D54" s="325"/>
      <c r="E54" s="326"/>
      <c r="F54" s="326"/>
      <c r="G54" s="327"/>
      <c r="H54" s="328"/>
      <c r="I54" s="488"/>
      <c r="J54" s="202"/>
      <c r="K54" s="200">
        <f>A54</f>
        <v>0</v>
      </c>
      <c r="L54" s="207"/>
      <c r="M54" s="207"/>
      <c r="N54" s="207"/>
      <c r="O54" s="447"/>
      <c r="P54" s="207"/>
      <c r="Q54" s="207"/>
      <c r="R54" s="207"/>
      <c r="S54" s="207"/>
      <c r="T54" s="201"/>
      <c r="U54" s="201"/>
      <c r="V54" s="201"/>
      <c r="W54" s="203"/>
      <c r="X54" s="203"/>
      <c r="Y54" s="455"/>
      <c r="Z54" s="450"/>
      <c r="AA54" s="198"/>
    </row>
    <row r="55" spans="1:27" s="244" customFormat="1" ht="75" customHeight="1">
      <c r="A55" s="1179" t="s">
        <v>1524</v>
      </c>
      <c r="B55" s="1163"/>
      <c r="C55" s="1163"/>
      <c r="D55" s="1163"/>
      <c r="E55" s="1163"/>
      <c r="F55" s="1163"/>
      <c r="G55" s="1163"/>
      <c r="H55" s="1197"/>
      <c r="I55" s="475"/>
      <c r="J55" s="202"/>
      <c r="K55" s="200"/>
      <c r="L55" s="207"/>
      <c r="M55" s="207"/>
      <c r="N55" s="207"/>
      <c r="O55" s="207"/>
      <c r="P55" s="207"/>
      <c r="Q55" s="207"/>
      <c r="R55" s="207"/>
      <c r="S55" s="207"/>
      <c r="T55" s="201"/>
      <c r="U55" s="201"/>
      <c r="V55" s="201"/>
      <c r="W55" s="203"/>
      <c r="X55" s="20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04"/>
      <c r="Z55" s="206"/>
      <c r="AA55" s="198"/>
    </row>
    <row r="56" spans="1:27" s="244" customFormat="1" ht="150">
      <c r="A56" s="1204" t="s">
        <v>1525</v>
      </c>
      <c r="B56" s="1211"/>
      <c r="C56" s="1211"/>
      <c r="D56" s="1211"/>
      <c r="E56" s="1212"/>
      <c r="F56" s="332">
        <f>E45/(E45+E53)</f>
        <v>0</v>
      </c>
      <c r="G56" s="1202" t="s">
        <v>1526</v>
      </c>
      <c r="H56" s="1203"/>
      <c r="I56" s="482"/>
      <c r="J56" s="489" t="str">
        <f>G56</f>
        <v xml:space="preserve">Comments:
</v>
      </c>
      <c r="K56" s="200"/>
      <c r="L56" s="207"/>
      <c r="M56" s="207"/>
      <c r="N56" s="207"/>
      <c r="O56" s="447"/>
      <c r="P56" s="207"/>
      <c r="Q56" s="207"/>
      <c r="R56" s="47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07"/>
      <c r="T56" s="201"/>
      <c r="U56" s="201"/>
      <c r="V56" s="201"/>
      <c r="W56" s="203"/>
      <c r="X56" s="203"/>
      <c r="Y56" s="204"/>
      <c r="Z56" s="206"/>
      <c r="AA56" s="198"/>
    </row>
    <row r="57" spans="1:27" s="244" customFormat="1" ht="140.25" customHeight="1">
      <c r="A57" s="1199" t="s">
        <v>1527</v>
      </c>
      <c r="B57" s="1200"/>
      <c r="C57" s="1200"/>
      <c r="D57" s="1200"/>
      <c r="E57" s="1201"/>
      <c r="F57" s="332" t="s">
        <v>406</v>
      </c>
      <c r="G57" s="1202" t="s">
        <v>1526</v>
      </c>
      <c r="H57" s="1203"/>
      <c r="I57" s="482"/>
      <c r="J57" s="489" t="str">
        <f>G57</f>
        <v xml:space="preserve">Comments:
</v>
      </c>
      <c r="K57" s="200"/>
      <c r="L57" s="207"/>
      <c r="M57" s="207"/>
      <c r="N57" s="207"/>
      <c r="O57" s="447"/>
      <c r="P57" s="207"/>
      <c r="Q57" s="207"/>
      <c r="R57" s="47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07"/>
      <c r="T57" s="201"/>
      <c r="U57" s="201"/>
      <c r="V57" s="201"/>
      <c r="W57" s="203"/>
      <c r="X57" s="203"/>
      <c r="Y57" s="204"/>
      <c r="Z57" s="206"/>
      <c r="AA57" s="198"/>
    </row>
    <row r="58" spans="1:27" s="244" customFormat="1" ht="135">
      <c r="A58" s="1204" t="s">
        <v>1528</v>
      </c>
      <c r="B58" s="1861"/>
      <c r="C58" s="1861"/>
      <c r="D58" s="1861"/>
      <c r="E58" s="1862"/>
      <c r="F58" s="332">
        <f>(E45+E53)/G29</f>
        <v>0.62380593183098143</v>
      </c>
      <c r="G58" s="1202" t="s">
        <v>1529</v>
      </c>
      <c r="H58" s="1203"/>
      <c r="I58" s="482"/>
      <c r="J58" s="489" t="str">
        <f>G58</f>
        <v xml:space="preserve">Comments: </v>
      </c>
      <c r="K58" s="200"/>
      <c r="L58" s="207"/>
      <c r="M58" s="207"/>
      <c r="N58" s="207"/>
      <c r="O58" s="447"/>
      <c r="P58" s="207"/>
      <c r="Q58" s="207"/>
      <c r="R58" s="47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07"/>
      <c r="T58" s="201"/>
      <c r="U58" s="201"/>
      <c r="V58" s="201"/>
      <c r="W58" s="203"/>
      <c r="X58" s="203"/>
      <c r="Y58" s="204"/>
      <c r="Z58" s="206"/>
      <c r="AA58" s="198"/>
    </row>
    <row r="59" spans="1:27" s="244" customFormat="1" ht="60">
      <c r="A59" s="1205" t="s">
        <v>1530</v>
      </c>
      <c r="B59" s="1206"/>
      <c r="C59" s="1206"/>
      <c r="D59" s="1206"/>
      <c r="E59" s="1207"/>
      <c r="F59" s="1036" t="s">
        <v>395</v>
      </c>
      <c r="G59" s="1844" t="s">
        <v>1398</v>
      </c>
      <c r="H59" s="1845"/>
      <c r="I59" s="482"/>
      <c r="J59" s="489" t="str">
        <f>G59</f>
        <v>There was a funding gap of $2,724,022.</v>
      </c>
      <c r="K59" s="200"/>
      <c r="L59" s="207"/>
      <c r="M59" s="207"/>
      <c r="N59" s="207"/>
      <c r="O59" s="447"/>
      <c r="P59" s="207"/>
      <c r="Q59" s="207"/>
      <c r="R59" s="471" t="str">
        <f>A59</f>
        <v>B13. If B12 did not calculate automatically, please answer the following question:
Was there a funding gap for public sector contraceptives in the last complete fiscal year?
(Please select from the dropdown list.)</v>
      </c>
      <c r="S59" s="207"/>
      <c r="T59" s="201"/>
      <c r="U59" s="201"/>
      <c r="V59" s="201"/>
      <c r="W59" s="203"/>
      <c r="X59" s="203"/>
      <c r="Y59" s="204"/>
      <c r="Z59" s="206"/>
      <c r="AA59" s="198"/>
    </row>
    <row r="60" spans="1:27" s="234" customFormat="1">
      <c r="A60" s="333"/>
      <c r="B60" s="334"/>
      <c r="C60" s="334"/>
      <c r="D60" s="335"/>
      <c r="E60" s="336"/>
      <c r="F60" s="336"/>
      <c r="G60" s="337"/>
      <c r="H60" s="338"/>
      <c r="I60" s="488"/>
      <c r="J60" s="202"/>
      <c r="K60" s="200">
        <f>A60</f>
        <v>0</v>
      </c>
      <c r="L60" s="207"/>
      <c r="M60" s="207"/>
      <c r="N60" s="207"/>
      <c r="O60" s="447"/>
      <c r="P60" s="207"/>
      <c r="Q60" s="207"/>
      <c r="R60" s="207"/>
      <c r="S60" s="207"/>
      <c r="T60" s="201"/>
      <c r="U60" s="201"/>
      <c r="V60" s="201"/>
      <c r="W60" s="203"/>
      <c r="X60" s="203"/>
      <c r="Y60" s="455"/>
      <c r="Z60" s="450"/>
      <c r="AA60" s="198"/>
    </row>
    <row r="61" spans="1:27" s="244" customFormat="1" ht="45">
      <c r="A61" s="1179" t="s">
        <v>1531</v>
      </c>
      <c r="B61" s="1163"/>
      <c r="C61" s="1163"/>
      <c r="D61" s="1163"/>
      <c r="E61" s="1164"/>
      <c r="F61" s="1223" t="s">
        <v>406</v>
      </c>
      <c r="G61" s="1224"/>
      <c r="H61" s="1225"/>
      <c r="I61" s="490"/>
      <c r="J61" s="202"/>
      <c r="K61" s="200"/>
      <c r="L61" s="207"/>
      <c r="M61" s="207"/>
      <c r="N61" s="207"/>
      <c r="O61" s="207"/>
      <c r="P61" s="207"/>
      <c r="Q61" s="200" t="str">
        <f>F61</f>
        <v>Not applicable</v>
      </c>
      <c r="R61" s="471" t="str">
        <f>A61</f>
        <v>B14. If the government financed any contraceptive procurement in the most recent complete fiscal year, which entity conducted the procurement(s)? (Please select from the dropdown.)</v>
      </c>
      <c r="S61" s="207"/>
      <c r="T61" s="201"/>
      <c r="U61" s="201"/>
      <c r="V61" s="201"/>
      <c r="W61" s="203"/>
      <c r="X61" s="203"/>
      <c r="Y61" s="204"/>
      <c r="Z61" s="206"/>
      <c r="AA61" s="198"/>
    </row>
    <row r="62" spans="1:27" s="244" customFormat="1" ht="43.5" customHeight="1">
      <c r="A62" s="291"/>
      <c r="B62" s="1163" t="s">
        <v>1532</v>
      </c>
      <c r="C62" s="1163"/>
      <c r="D62" s="1163"/>
      <c r="E62" s="1163"/>
      <c r="F62" s="1846" t="s">
        <v>406</v>
      </c>
      <c r="G62" s="1847"/>
      <c r="H62" s="1848"/>
      <c r="I62" s="482"/>
      <c r="J62" s="202"/>
      <c r="K62" s="200"/>
      <c r="L62" s="207"/>
      <c r="M62" s="491">
        <f>E62</f>
        <v>0</v>
      </c>
      <c r="N62" s="207"/>
      <c r="O62" s="207"/>
      <c r="P62" s="207"/>
      <c r="Q62" s="200" t="str">
        <f>F62</f>
        <v>Not applicable</v>
      </c>
      <c r="R62" s="447" t="str">
        <f>B62</f>
        <v>a. Specify entity</v>
      </c>
      <c r="S62" s="207"/>
      <c r="T62" s="201"/>
      <c r="U62" s="201"/>
      <c r="V62" s="201"/>
      <c r="W62" s="203"/>
      <c r="X62" s="203"/>
      <c r="Y62" s="204"/>
      <c r="Z62" s="206"/>
      <c r="AA62" s="198"/>
    </row>
    <row r="63" spans="1:27" s="244" customFormat="1" ht="30.75" customHeight="1">
      <c r="A63" s="991"/>
      <c r="B63" s="990"/>
      <c r="C63" s="1163" t="s">
        <v>1533</v>
      </c>
      <c r="D63" s="1163"/>
      <c r="E63" s="1164"/>
      <c r="F63" s="1849" t="s">
        <v>406</v>
      </c>
      <c r="G63" s="1850"/>
      <c r="H63" s="1851"/>
      <c r="I63" s="482"/>
      <c r="J63" s="202"/>
      <c r="K63" s="200"/>
      <c r="L63" s="207"/>
      <c r="M63" s="207"/>
      <c r="N63" s="207"/>
      <c r="O63" s="207"/>
      <c r="P63" s="207"/>
      <c r="Q63" s="200" t="str">
        <f>F63</f>
        <v>Not applicable</v>
      </c>
      <c r="R63" s="447" t="str">
        <f>C63</f>
        <v>i. Is this a parastatal? (i.e., a company established and contracted by the government to undertake commercial activities on behalf of the government)</v>
      </c>
      <c r="S63" s="207"/>
      <c r="T63" s="201"/>
      <c r="U63" s="201"/>
      <c r="V63" s="201"/>
      <c r="W63" s="203"/>
      <c r="X63" s="203"/>
      <c r="Y63" s="204"/>
      <c r="Z63" s="206"/>
      <c r="AA63" s="198"/>
    </row>
    <row r="64" spans="1:27" s="244" customFormat="1" ht="30">
      <c r="A64" s="1179" t="s">
        <v>1851</v>
      </c>
      <c r="B64" s="1163"/>
      <c r="C64" s="1164"/>
      <c r="D64" s="1846" t="s">
        <v>1852</v>
      </c>
      <c r="E64" s="1847"/>
      <c r="F64" s="1847"/>
      <c r="G64" s="1847"/>
      <c r="H64" s="1848"/>
      <c r="I64" s="465"/>
      <c r="J64" s="202"/>
      <c r="K64" s="200" t="str">
        <f>A64</f>
        <v>B15. Please note any additional comments about finance and procurement.</v>
      </c>
      <c r="L64" s="207"/>
      <c r="M64" s="207"/>
      <c r="N64" s="207"/>
      <c r="O64" s="200" t="str">
        <f>D64</f>
        <v xml:space="preserve"> USG, GF funds and UNFPA procured contraceptives in 2012 for MOH.</v>
      </c>
      <c r="P64" s="207"/>
      <c r="Q64" s="207"/>
      <c r="R64" s="200"/>
      <c r="S64" s="207"/>
      <c r="T64" s="201"/>
      <c r="U64" s="201"/>
      <c r="V64" s="201"/>
      <c r="W64" s="203"/>
      <c r="X64" s="203"/>
      <c r="Y64" s="204"/>
      <c r="Z64" s="206"/>
      <c r="AA64" s="198"/>
    </row>
    <row r="65" spans="1:27" s="244" customFormat="1" ht="16.5" customHeight="1" thickBot="1">
      <c r="A65" s="1213" t="s">
        <v>133</v>
      </c>
      <c r="B65" s="1214"/>
      <c r="C65" s="1214"/>
      <c r="D65" s="1214"/>
      <c r="E65" s="1214"/>
      <c r="F65" s="1214"/>
      <c r="G65" s="1214"/>
      <c r="H65" s="339"/>
      <c r="I65" s="457"/>
      <c r="J65" s="202"/>
      <c r="K65" s="200"/>
      <c r="L65" s="207"/>
      <c r="M65" s="207"/>
      <c r="N65" s="207"/>
      <c r="O65" s="207"/>
      <c r="P65" s="207"/>
      <c r="Q65" s="207"/>
      <c r="R65" s="200"/>
      <c r="S65" s="207"/>
      <c r="T65" s="201"/>
      <c r="U65" s="201"/>
      <c r="V65" s="201"/>
      <c r="W65" s="203"/>
      <c r="X65" s="203"/>
      <c r="Y65" s="204"/>
      <c r="Z65" s="206"/>
      <c r="AA65" s="198"/>
    </row>
    <row r="66" spans="1:27" s="244" customFormat="1" ht="45" customHeight="1">
      <c r="A66" s="1215" t="s">
        <v>1535</v>
      </c>
      <c r="B66" s="1216"/>
      <c r="C66" s="1216"/>
      <c r="D66" s="1216"/>
      <c r="E66" s="1216"/>
      <c r="F66" s="1216"/>
      <c r="G66" s="1216"/>
      <c r="H66" s="1217"/>
      <c r="I66" s="492"/>
      <c r="J66" s="202"/>
      <c r="K66" s="200"/>
      <c r="L66" s="207"/>
      <c r="M66" s="207"/>
      <c r="N66" s="207"/>
      <c r="O66" s="207"/>
      <c r="P66" s="207"/>
      <c r="Q66" s="207"/>
      <c r="R66" s="200"/>
      <c r="S66" s="207"/>
      <c r="T66" s="201"/>
      <c r="U66" s="201"/>
      <c r="V66" s="201"/>
      <c r="W66" s="203"/>
      <c r="X66" s="20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04"/>
      <c r="Z66" s="206"/>
      <c r="AA66" s="198"/>
    </row>
    <row r="67" spans="1:27" s="261" customFormat="1" ht="15.75">
      <c r="A67" s="1218" t="s">
        <v>1536</v>
      </c>
      <c r="B67" s="1219"/>
      <c r="C67" s="1220"/>
      <c r="D67" s="1221" t="s">
        <v>1537</v>
      </c>
      <c r="E67" s="1222"/>
      <c r="F67" s="340" t="s">
        <v>1538</v>
      </c>
      <c r="G67" s="341" t="s">
        <v>1539</v>
      </c>
      <c r="H67" s="342" t="s">
        <v>1540</v>
      </c>
      <c r="I67" s="493"/>
      <c r="J67" s="494"/>
      <c r="K67" s="200" t="str">
        <f>A67</f>
        <v>Contraceptive Method</v>
      </c>
      <c r="L67" s="467"/>
      <c r="M67" s="467"/>
      <c r="N67" s="467"/>
      <c r="O67" s="467"/>
      <c r="P67" s="467"/>
      <c r="Q67" s="467"/>
      <c r="R67" s="477"/>
      <c r="S67" s="467"/>
      <c r="T67" s="495"/>
      <c r="U67" s="495"/>
      <c r="V67" s="495"/>
      <c r="W67" s="496"/>
      <c r="X67" s="496"/>
      <c r="Y67" s="497"/>
      <c r="Z67" s="498"/>
      <c r="AA67" s="198"/>
    </row>
    <row r="68" spans="1:27" s="244" customFormat="1" ht="30">
      <c r="A68" s="343"/>
      <c r="B68" s="1226" t="s">
        <v>1541</v>
      </c>
      <c r="C68" s="1227"/>
      <c r="D68" s="1336" t="s">
        <v>395</v>
      </c>
      <c r="E68" s="1336"/>
      <c r="F68" s="999" t="s">
        <v>395</v>
      </c>
      <c r="G68" s="999" t="s">
        <v>395</v>
      </c>
      <c r="H68" s="228" t="s">
        <v>395</v>
      </c>
      <c r="I68" s="465"/>
      <c r="J68" s="202"/>
      <c r="K68" s="200" t="str">
        <f t="shared" ref="K68:K79" si="2">B68</f>
        <v>a. Combined oral contraceptives (estrogen + progestin - for  example, LoFemenol, Microgynon)</v>
      </c>
      <c r="L68" s="207"/>
      <c r="M68" s="207"/>
      <c r="N68" s="207"/>
      <c r="O68" s="207"/>
      <c r="P68" s="207"/>
      <c r="Q68" s="207"/>
      <c r="R68" s="200"/>
      <c r="S68" s="207"/>
      <c r="T68" s="201"/>
      <c r="U68" s="201"/>
      <c r="V68" s="201"/>
      <c r="W68" s="203"/>
      <c r="X68" s="203"/>
      <c r="Y68" s="204"/>
      <c r="Z68" s="206"/>
      <c r="AA68" s="198"/>
    </row>
    <row r="69" spans="1:27" s="244" customFormat="1">
      <c r="A69" s="344"/>
      <c r="B69" s="1226" t="s">
        <v>1542</v>
      </c>
      <c r="C69" s="1227"/>
      <c r="D69" s="1336" t="s">
        <v>395</v>
      </c>
      <c r="E69" s="1336"/>
      <c r="F69" s="999" t="s">
        <v>395</v>
      </c>
      <c r="G69" s="999" t="s">
        <v>395</v>
      </c>
      <c r="H69" s="228" t="s">
        <v>395</v>
      </c>
      <c r="I69" s="465"/>
      <c r="J69" s="202"/>
      <c r="K69" s="200" t="str">
        <f t="shared" si="2"/>
        <v>b. Progestin-only pills (for example, Ovrette, Microlut)</v>
      </c>
      <c r="L69" s="207"/>
      <c r="M69" s="207"/>
      <c r="N69" s="207"/>
      <c r="O69" s="207"/>
      <c r="P69" s="207"/>
      <c r="Q69" s="207"/>
      <c r="R69" s="200"/>
      <c r="S69" s="207"/>
      <c r="T69" s="201"/>
      <c r="U69" s="201"/>
      <c r="V69" s="201"/>
      <c r="W69" s="203"/>
      <c r="X69" s="203"/>
      <c r="Y69" s="204"/>
      <c r="Z69" s="206"/>
      <c r="AA69" s="198"/>
    </row>
    <row r="70" spans="1:27" s="244" customFormat="1">
      <c r="A70" s="344"/>
      <c r="B70" s="1226" t="s">
        <v>1543</v>
      </c>
      <c r="C70" s="1227"/>
      <c r="D70" s="1336" t="s">
        <v>395</v>
      </c>
      <c r="E70" s="1336"/>
      <c r="F70" s="999" t="s">
        <v>395</v>
      </c>
      <c r="G70" s="999" t="s">
        <v>395</v>
      </c>
      <c r="H70" s="228" t="s">
        <v>395</v>
      </c>
      <c r="I70" s="465"/>
      <c r="J70" s="202"/>
      <c r="K70" s="200" t="str">
        <f t="shared" si="2"/>
        <v>c. Injectables (for example, DepoProvera, Noristerat)</v>
      </c>
      <c r="L70" s="207"/>
      <c r="M70" s="207"/>
      <c r="N70" s="207"/>
      <c r="O70" s="207"/>
      <c r="P70" s="207"/>
      <c r="Q70" s="207"/>
      <c r="R70" s="200"/>
      <c r="S70" s="207"/>
      <c r="T70" s="201"/>
      <c r="U70" s="201"/>
      <c r="V70" s="201"/>
      <c r="W70" s="203"/>
      <c r="X70" s="203"/>
      <c r="Y70" s="204"/>
      <c r="Z70" s="206"/>
      <c r="AA70" s="198"/>
    </row>
    <row r="71" spans="1:27" s="244" customFormat="1">
      <c r="A71" s="344"/>
      <c r="B71" s="1226" t="s">
        <v>1544</v>
      </c>
      <c r="C71" s="1227"/>
      <c r="D71" s="1336" t="s">
        <v>395</v>
      </c>
      <c r="E71" s="1336"/>
      <c r="F71" s="999" t="s">
        <v>395</v>
      </c>
      <c r="G71" s="999" t="s">
        <v>395</v>
      </c>
      <c r="H71" s="228" t="s">
        <v>395</v>
      </c>
      <c r="I71" s="465"/>
      <c r="J71" s="202"/>
      <c r="K71" s="200" t="str">
        <f t="shared" si="2"/>
        <v>d. Implants (for example, Jadelle, Implanon)</v>
      </c>
      <c r="L71" s="207"/>
      <c r="M71" s="207"/>
      <c r="N71" s="207"/>
      <c r="O71" s="207"/>
      <c r="P71" s="207"/>
      <c r="Q71" s="207"/>
      <c r="R71" s="200"/>
      <c r="S71" s="207"/>
      <c r="T71" s="201"/>
      <c r="U71" s="201"/>
      <c r="V71" s="201"/>
      <c r="W71" s="203"/>
      <c r="X71" s="203"/>
      <c r="Y71" s="204"/>
      <c r="Z71" s="206"/>
      <c r="AA71" s="198"/>
    </row>
    <row r="72" spans="1:27" s="244" customFormat="1">
      <c r="A72" s="344"/>
      <c r="B72" s="1226" t="s">
        <v>1545</v>
      </c>
      <c r="C72" s="1227"/>
      <c r="D72" s="1336" t="s">
        <v>395</v>
      </c>
      <c r="E72" s="1336"/>
      <c r="F72" s="999" t="s">
        <v>395</v>
      </c>
      <c r="G72" s="999" t="s">
        <v>395</v>
      </c>
      <c r="H72" s="228" t="s">
        <v>395</v>
      </c>
      <c r="I72" s="465"/>
      <c r="J72" s="202"/>
      <c r="K72" s="200" t="str">
        <f t="shared" si="2"/>
        <v>e. Intrauterine devices (IUDs) (for example, Optima Copper T)</v>
      </c>
      <c r="L72" s="207"/>
      <c r="M72" s="207"/>
      <c r="N72" s="207"/>
      <c r="O72" s="207"/>
      <c r="P72" s="207"/>
      <c r="Q72" s="207"/>
      <c r="R72" s="200"/>
      <c r="S72" s="207"/>
      <c r="T72" s="201"/>
      <c r="U72" s="201"/>
      <c r="V72" s="201"/>
      <c r="W72" s="203"/>
      <c r="X72" s="203"/>
      <c r="Y72" s="204"/>
      <c r="Z72" s="206"/>
      <c r="AA72" s="198"/>
    </row>
    <row r="73" spans="1:27" s="244" customFormat="1">
      <c r="A73" s="344"/>
      <c r="B73" s="1226" t="s">
        <v>1546</v>
      </c>
      <c r="C73" s="1227"/>
      <c r="D73" s="1336" t="s">
        <v>395</v>
      </c>
      <c r="E73" s="1336"/>
      <c r="F73" s="999" t="s">
        <v>395</v>
      </c>
      <c r="G73" s="999" t="s">
        <v>395</v>
      </c>
      <c r="H73" s="228" t="s">
        <v>395</v>
      </c>
      <c r="I73" s="465"/>
      <c r="J73" s="202"/>
      <c r="K73" s="200" t="str">
        <f t="shared" si="2"/>
        <v>f. Male condoms</v>
      </c>
      <c r="L73" s="207"/>
      <c r="M73" s="207"/>
      <c r="N73" s="207"/>
      <c r="O73" s="207"/>
      <c r="P73" s="207"/>
      <c r="Q73" s="207"/>
      <c r="R73" s="200"/>
      <c r="S73" s="207"/>
      <c r="T73" s="201"/>
      <c r="U73" s="201"/>
      <c r="V73" s="201"/>
      <c r="W73" s="203"/>
      <c r="X73" s="203"/>
      <c r="Y73" s="204"/>
      <c r="Z73" s="206"/>
      <c r="AA73" s="198"/>
    </row>
    <row r="74" spans="1:27" s="244" customFormat="1">
      <c r="A74" s="344"/>
      <c r="B74" s="1226" t="s">
        <v>1547</v>
      </c>
      <c r="C74" s="1227"/>
      <c r="D74" s="1336" t="s">
        <v>395</v>
      </c>
      <c r="E74" s="1336"/>
      <c r="F74" s="999" t="s">
        <v>395</v>
      </c>
      <c r="G74" s="999" t="s">
        <v>395</v>
      </c>
      <c r="H74" s="228" t="s">
        <v>395</v>
      </c>
      <c r="I74" s="465"/>
      <c r="J74" s="202"/>
      <c r="K74" s="200" t="str">
        <f t="shared" si="2"/>
        <v>g. Female condoms</v>
      </c>
      <c r="L74" s="207"/>
      <c r="M74" s="207"/>
      <c r="N74" s="207"/>
      <c r="O74" s="207"/>
      <c r="P74" s="207"/>
      <c r="Q74" s="207"/>
      <c r="R74" s="200"/>
      <c r="S74" s="207"/>
      <c r="T74" s="201"/>
      <c r="U74" s="201"/>
      <c r="V74" s="201"/>
      <c r="W74" s="203"/>
      <c r="X74" s="203"/>
      <c r="Y74" s="204"/>
      <c r="Z74" s="206"/>
      <c r="AA74" s="198"/>
    </row>
    <row r="75" spans="1:27" s="244" customFormat="1">
      <c r="A75" s="344"/>
      <c r="B75" s="1226" t="s">
        <v>1548</v>
      </c>
      <c r="C75" s="1227"/>
      <c r="D75" s="1336" t="s">
        <v>395</v>
      </c>
      <c r="E75" s="1336"/>
      <c r="F75" s="999" t="s">
        <v>395</v>
      </c>
      <c r="G75" s="999" t="s">
        <v>405</v>
      </c>
      <c r="H75" s="228" t="s">
        <v>399</v>
      </c>
      <c r="I75" s="465"/>
      <c r="J75" s="202"/>
      <c r="K75" s="200" t="str">
        <f t="shared" si="2"/>
        <v>h. Emergency contraceptive pills (for example, Postinor)</v>
      </c>
      <c r="L75" s="207"/>
      <c r="M75" s="207"/>
      <c r="N75" s="207"/>
      <c r="O75" s="207"/>
      <c r="P75" s="207"/>
      <c r="Q75" s="207"/>
      <c r="R75" s="200"/>
      <c r="S75" s="207"/>
      <c r="T75" s="201"/>
      <c r="U75" s="201"/>
      <c r="V75" s="201"/>
      <c r="W75" s="203"/>
      <c r="X75" s="203"/>
      <c r="Y75" s="204"/>
      <c r="Z75" s="206"/>
      <c r="AA75" s="198"/>
    </row>
    <row r="76" spans="1:27" s="244" customFormat="1">
      <c r="A76" s="344"/>
      <c r="B76" s="1226" t="s">
        <v>1549</v>
      </c>
      <c r="C76" s="1227"/>
      <c r="D76" s="1336" t="s">
        <v>405</v>
      </c>
      <c r="E76" s="1336"/>
      <c r="F76" s="999" t="s">
        <v>395</v>
      </c>
      <c r="G76" s="999" t="s">
        <v>405</v>
      </c>
      <c r="H76" s="228" t="s">
        <v>399</v>
      </c>
      <c r="I76" s="465"/>
      <c r="J76" s="202"/>
      <c r="K76" s="200" t="str">
        <f t="shared" si="2"/>
        <v>i. Long-acting permanent method for males (vasectomy)</v>
      </c>
      <c r="L76" s="207"/>
      <c r="M76" s="207"/>
      <c r="N76" s="207"/>
      <c r="O76" s="207"/>
      <c r="P76" s="207"/>
      <c r="Q76" s="207"/>
      <c r="R76" s="200"/>
      <c r="S76" s="207"/>
      <c r="T76" s="201"/>
      <c r="U76" s="201"/>
      <c r="V76" s="201"/>
      <c r="W76" s="203"/>
      <c r="X76" s="203"/>
      <c r="Y76" s="204"/>
      <c r="Z76" s="206"/>
      <c r="AA76" s="198"/>
    </row>
    <row r="77" spans="1:27" s="244" customFormat="1">
      <c r="A77" s="344"/>
      <c r="B77" s="1226" t="s">
        <v>1550</v>
      </c>
      <c r="C77" s="1227"/>
      <c r="D77" s="1336" t="s">
        <v>405</v>
      </c>
      <c r="E77" s="1336"/>
      <c r="F77" s="999" t="s">
        <v>395</v>
      </c>
      <c r="G77" s="999" t="s">
        <v>405</v>
      </c>
      <c r="H77" s="228" t="s">
        <v>399</v>
      </c>
      <c r="I77" s="465"/>
      <c r="J77" s="202"/>
      <c r="K77" s="200" t="str">
        <f t="shared" si="2"/>
        <v>j. Long-acting permanent method for females (tubal ligation)</v>
      </c>
      <c r="L77" s="207"/>
      <c r="M77" s="207"/>
      <c r="N77" s="207"/>
      <c r="O77" s="207"/>
      <c r="P77" s="207"/>
      <c r="Q77" s="207"/>
      <c r="R77" s="200"/>
      <c r="S77" s="207"/>
      <c r="T77" s="201"/>
      <c r="U77" s="201"/>
      <c r="V77" s="201"/>
      <c r="W77" s="203"/>
      <c r="X77" s="203"/>
      <c r="Y77" s="204"/>
      <c r="Z77" s="206"/>
      <c r="AA77" s="198"/>
    </row>
    <row r="78" spans="1:27" s="244" customFormat="1">
      <c r="A78" s="344"/>
      <c r="B78" s="1226" t="s">
        <v>1551</v>
      </c>
      <c r="C78" s="1227"/>
      <c r="D78" s="1336" t="s">
        <v>405</v>
      </c>
      <c r="E78" s="1336"/>
      <c r="F78" s="999" t="s">
        <v>399</v>
      </c>
      <c r="G78" s="999" t="s">
        <v>399</v>
      </c>
      <c r="H78" s="228" t="s">
        <v>399</v>
      </c>
      <c r="I78" s="465"/>
      <c r="J78" s="202"/>
      <c r="K78" s="200" t="str">
        <f t="shared" si="2"/>
        <v>k. CycleBeads</v>
      </c>
      <c r="L78" s="207"/>
      <c r="M78" s="207"/>
      <c r="N78" s="207"/>
      <c r="O78" s="207"/>
      <c r="P78" s="207"/>
      <c r="Q78" s="207"/>
      <c r="R78" s="200"/>
      <c r="S78" s="207"/>
      <c r="T78" s="201"/>
      <c r="U78" s="201"/>
      <c r="V78" s="201"/>
      <c r="W78" s="203"/>
      <c r="X78" s="203"/>
      <c r="Y78" s="204"/>
      <c r="Z78" s="206"/>
      <c r="AA78" s="198"/>
    </row>
    <row r="79" spans="1:27" s="244" customFormat="1" ht="45">
      <c r="A79" s="345"/>
      <c r="B79" s="1229" t="s">
        <v>1552</v>
      </c>
      <c r="C79" s="1230"/>
      <c r="D79" s="1336" t="s">
        <v>399</v>
      </c>
      <c r="E79" s="1336"/>
      <c r="F79" s="999" t="s">
        <v>399</v>
      </c>
      <c r="G79" s="999" t="s">
        <v>399</v>
      </c>
      <c r="H79" s="228" t="s">
        <v>399</v>
      </c>
      <c r="I79" s="465"/>
      <c r="J79" s="202"/>
      <c r="K79" s="200" t="str">
        <f t="shared" si="2"/>
        <v>l. Other contraceptive methods - specify 
(Please provide the name of the other contraceptive(s) offered, by sector.)</v>
      </c>
      <c r="L79" s="207"/>
      <c r="M79" s="207"/>
      <c r="N79" s="207"/>
      <c r="O79" s="207"/>
      <c r="P79" s="207"/>
      <c r="Q79" s="207"/>
      <c r="R79" s="200"/>
      <c r="S79" s="207"/>
      <c r="T79" s="201"/>
      <c r="U79" s="201"/>
      <c r="V79" s="201"/>
      <c r="W79" s="203"/>
      <c r="X79" s="203"/>
      <c r="Y79" s="204"/>
      <c r="Z79" s="206"/>
      <c r="AA79" s="198"/>
    </row>
    <row r="80" spans="1:27" s="244" customFormat="1" ht="30.75" thickBot="1">
      <c r="A80" s="1183" t="s">
        <v>1553</v>
      </c>
      <c r="B80" s="1184"/>
      <c r="C80" s="1185"/>
      <c r="D80" s="1236"/>
      <c r="E80" s="1237"/>
      <c r="F80" s="1237"/>
      <c r="G80" s="1237"/>
      <c r="H80" s="1238"/>
      <c r="I80" s="465"/>
      <c r="J80" s="202"/>
      <c r="K80" s="200" t="str">
        <f>A80</f>
        <v>C2. Please note any comments about the commodities offered.</v>
      </c>
      <c r="L80" s="207"/>
      <c r="M80" s="207"/>
      <c r="N80" s="207"/>
      <c r="O80" s="200">
        <f>D80</f>
        <v>0</v>
      </c>
      <c r="P80" s="207"/>
      <c r="Q80" s="207"/>
      <c r="R80" s="200"/>
      <c r="S80" s="207"/>
      <c r="T80" s="201"/>
      <c r="U80" s="201"/>
      <c r="V80" s="201"/>
      <c r="W80" s="203"/>
      <c r="X80" s="203"/>
      <c r="Y80" s="204"/>
      <c r="Z80" s="206"/>
      <c r="AA80" s="198"/>
    </row>
    <row r="81" spans="1:28" s="262" customFormat="1" ht="16.5" customHeight="1" thickBot="1">
      <c r="A81" s="1239" t="s">
        <v>1554</v>
      </c>
      <c r="B81" s="1240"/>
      <c r="C81" s="1240"/>
      <c r="D81" s="1240"/>
      <c r="E81" s="1240"/>
      <c r="F81" s="1240"/>
      <c r="G81" s="1240"/>
      <c r="H81" s="346"/>
      <c r="I81" s="457"/>
      <c r="J81" s="494"/>
      <c r="K81" s="200"/>
      <c r="L81" s="467"/>
      <c r="M81" s="467"/>
      <c r="N81" s="467"/>
      <c r="O81" s="467"/>
      <c r="P81" s="467"/>
      <c r="Q81" s="467"/>
      <c r="R81" s="477"/>
      <c r="S81" s="467"/>
      <c r="T81" s="495"/>
      <c r="U81" s="495"/>
      <c r="V81" s="495"/>
      <c r="W81" s="496"/>
      <c r="X81" s="496"/>
      <c r="Y81" s="499"/>
      <c r="Z81" s="500"/>
      <c r="AA81" s="198"/>
    </row>
    <row r="82" spans="1:28" s="244" customFormat="1" ht="30" customHeight="1">
      <c r="A82" s="1190" t="s">
        <v>1555</v>
      </c>
      <c r="B82" s="1177"/>
      <c r="C82" s="1177"/>
      <c r="D82" s="1177"/>
      <c r="E82" s="1177"/>
      <c r="F82" s="1177"/>
      <c r="G82" s="1182"/>
      <c r="H82" s="243" t="s">
        <v>395</v>
      </c>
      <c r="I82" s="501" t="str">
        <f>A82</f>
        <v>D1. Is there a contraceptive security or reproductive health commodity security strategy or is contraceptive security explicitly included in a country strategy? (Please select from the dropdown list.)</v>
      </c>
      <c r="J82" s="202"/>
      <c r="K82" s="200"/>
      <c r="L82" s="207"/>
      <c r="M82" s="207"/>
      <c r="N82" s="207"/>
      <c r="O82" s="207"/>
      <c r="P82" s="207"/>
      <c r="Q82" s="207"/>
      <c r="R82" s="200"/>
      <c r="S82" s="207"/>
      <c r="T82" s="201"/>
      <c r="U82" s="201"/>
      <c r="V82" s="201"/>
      <c r="W82" s="203"/>
      <c r="X82" s="203"/>
      <c r="Y82" s="204"/>
      <c r="Z82" s="206"/>
      <c r="AA82" s="198"/>
    </row>
    <row r="83" spans="1:28" s="244" customFormat="1" ht="15.75" thickBot="1">
      <c r="A83" s="1241" t="s">
        <v>1556</v>
      </c>
      <c r="B83" s="1242"/>
      <c r="C83" s="1242"/>
      <c r="D83" s="347"/>
      <c r="E83" s="347"/>
      <c r="F83" s="347"/>
      <c r="G83" s="347"/>
      <c r="H83" s="348"/>
      <c r="I83" s="502"/>
      <c r="J83" s="202"/>
      <c r="K83" s="200"/>
      <c r="L83" s="207"/>
      <c r="M83" s="207"/>
      <c r="N83" s="207"/>
      <c r="O83" s="207"/>
      <c r="P83" s="207"/>
      <c r="Q83" s="207"/>
      <c r="R83" s="200"/>
      <c r="S83" s="207"/>
      <c r="T83" s="201"/>
      <c r="U83" s="201"/>
      <c r="V83" s="201"/>
      <c r="W83" s="203"/>
      <c r="X83" s="203"/>
      <c r="Y83" s="204"/>
      <c r="Z83" s="206"/>
      <c r="AA83" s="198"/>
    </row>
    <row r="84" spans="1:28" s="244" customFormat="1" ht="64.5" customHeight="1">
      <c r="A84" s="1243"/>
      <c r="B84" s="1245" t="s">
        <v>1557</v>
      </c>
      <c r="C84" s="1246"/>
      <c r="D84" s="1246" t="s">
        <v>1558</v>
      </c>
      <c r="E84" s="1246"/>
      <c r="F84" s="993" t="s">
        <v>1559</v>
      </c>
      <c r="G84" s="1246" t="s">
        <v>1560</v>
      </c>
      <c r="H84" s="1247"/>
      <c r="I84" s="501"/>
      <c r="J84" s="489" t="str">
        <f>G84</f>
        <v>Is the contraceptive security strategy being implemented?</v>
      </c>
      <c r="K84" s="200" t="str">
        <f>B84</f>
        <v>Strategy name</v>
      </c>
      <c r="L84" s="207"/>
      <c r="M84" s="471">
        <f>E84</f>
        <v>0</v>
      </c>
      <c r="N84" s="207"/>
      <c r="O84" s="207"/>
      <c r="P84" s="207"/>
      <c r="Q84" s="207"/>
      <c r="R84" s="200"/>
      <c r="S84" s="200" t="str">
        <f>D84</f>
        <v>Years Covered (including strategy updates)</v>
      </c>
      <c r="T84" s="201"/>
      <c r="U84" s="201"/>
      <c r="V84" s="201"/>
      <c r="W84" s="203"/>
      <c r="X84" s="203"/>
      <c r="Y84" s="204"/>
      <c r="Z84" s="206"/>
      <c r="AA84" s="198"/>
    </row>
    <row r="85" spans="1:28" s="244" customFormat="1" ht="15.75" thickBot="1">
      <c r="A85" s="1244"/>
      <c r="B85" s="349" t="s">
        <v>1561</v>
      </c>
      <c r="C85" s="1017" t="s">
        <v>1186</v>
      </c>
      <c r="D85" s="1473" t="s">
        <v>980</v>
      </c>
      <c r="E85" s="1474"/>
      <c r="F85" s="987" t="s">
        <v>399</v>
      </c>
      <c r="G85" s="1269" t="s">
        <v>399</v>
      </c>
      <c r="H85" s="1475"/>
      <c r="I85" s="501"/>
      <c r="J85" s="489" t="str">
        <f>G85</f>
        <v>No</v>
      </c>
      <c r="K85" s="200" t="str">
        <f>B85</f>
        <v>a</v>
      </c>
      <c r="L85" s="207"/>
      <c r="M85" s="471">
        <f>E85</f>
        <v>0</v>
      </c>
      <c r="N85" s="207"/>
      <c r="O85" s="207"/>
      <c r="P85" s="207"/>
      <c r="Q85" s="207"/>
      <c r="R85" s="200"/>
      <c r="S85" s="200" t="str">
        <f>D85</f>
        <v>2011-2015</v>
      </c>
      <c r="T85" s="201"/>
      <c r="U85" s="201"/>
      <c r="V85" s="201"/>
      <c r="W85" s="203"/>
      <c r="X85" s="203"/>
      <c r="Y85" s="204"/>
      <c r="Z85" s="206"/>
      <c r="AA85" s="198"/>
    </row>
    <row r="86" spans="1:28" s="244" customFormat="1" ht="28.5" customHeight="1">
      <c r="A86" s="1180" t="s">
        <v>193</v>
      </c>
      <c r="B86" s="1181"/>
      <c r="C86" s="1181"/>
      <c r="D86" s="1181"/>
      <c r="E86" s="1181"/>
      <c r="F86" s="1670" t="s">
        <v>405</v>
      </c>
      <c r="G86" s="1671"/>
      <c r="H86" s="1672"/>
      <c r="I86" s="501"/>
      <c r="J86" s="489"/>
      <c r="K86" s="200"/>
      <c r="L86" s="207"/>
      <c r="M86" s="207"/>
      <c r="N86" s="207"/>
      <c r="O86" s="207"/>
      <c r="P86" s="207"/>
      <c r="Q86" s="447" t="str">
        <f>F86</f>
        <v>Don't know</v>
      </c>
      <c r="R86" s="200" t="str">
        <f>A86</f>
        <v>D2. Are any family planning commodities subject to duties, import taxes, or other fees?</v>
      </c>
      <c r="S86" s="207"/>
      <c r="T86" s="201"/>
      <c r="U86" s="201"/>
      <c r="V86" s="201"/>
      <c r="W86" s="203"/>
      <c r="X86" s="203"/>
      <c r="Y86" s="204"/>
      <c r="Z86" s="206"/>
      <c r="AA86" s="198"/>
    </row>
    <row r="87" spans="1:28" s="244" customFormat="1" ht="30">
      <c r="A87" s="291"/>
      <c r="B87" s="1163" t="s">
        <v>1562</v>
      </c>
      <c r="C87" s="1163"/>
      <c r="D87" s="1164"/>
      <c r="E87" s="1262" t="s">
        <v>405</v>
      </c>
      <c r="F87" s="1332"/>
      <c r="G87" s="1332"/>
      <c r="H87" s="1263"/>
      <c r="I87" s="501"/>
      <c r="J87" s="489"/>
      <c r="K87" s="200"/>
      <c r="L87" s="207"/>
      <c r="M87" s="471"/>
      <c r="N87" s="471" t="str">
        <f>E87</f>
        <v>Don't know</v>
      </c>
      <c r="O87" s="207"/>
      <c r="P87" s="200" t="str">
        <f>B87</f>
        <v>a. If yes, for which sectors (public, NGO, social marketing, commercial)?</v>
      </c>
      <c r="Q87" s="207"/>
      <c r="R87" s="200"/>
      <c r="S87" s="207"/>
      <c r="T87" s="201"/>
      <c r="U87" s="201"/>
      <c r="V87" s="201"/>
      <c r="W87" s="203"/>
      <c r="X87" s="203"/>
      <c r="Y87" s="204"/>
      <c r="Z87" s="206"/>
      <c r="AA87" s="198"/>
    </row>
    <row r="88" spans="1:28" s="244" customFormat="1">
      <c r="A88" s="291"/>
      <c r="B88" s="1163" t="s">
        <v>1563</v>
      </c>
      <c r="C88" s="1163"/>
      <c r="D88" s="1164"/>
      <c r="E88" s="1262" t="s">
        <v>405</v>
      </c>
      <c r="F88" s="1332"/>
      <c r="G88" s="1332"/>
      <c r="H88" s="1263"/>
      <c r="I88" s="501"/>
      <c r="J88" s="489"/>
      <c r="K88" s="200"/>
      <c r="L88" s="207"/>
      <c r="M88" s="471"/>
      <c r="N88" s="471" t="str">
        <f>E88</f>
        <v>Don't know</v>
      </c>
      <c r="O88" s="207"/>
      <c r="P88" s="200" t="str">
        <f>B88</f>
        <v>b. If yes, how much are the duties, taxes, or fees?</v>
      </c>
      <c r="Q88" s="207"/>
      <c r="R88" s="200"/>
      <c r="S88" s="207"/>
      <c r="T88" s="201"/>
      <c r="U88" s="201"/>
      <c r="V88" s="201"/>
      <c r="W88" s="203"/>
      <c r="X88" s="203"/>
      <c r="Y88" s="204"/>
      <c r="Z88" s="206"/>
      <c r="AA88" s="198"/>
    </row>
    <row r="89" spans="1:28" s="244" customFormat="1" ht="30" customHeight="1">
      <c r="A89" s="1179" t="s">
        <v>1564</v>
      </c>
      <c r="B89" s="1163"/>
      <c r="C89" s="1163"/>
      <c r="D89" s="1163"/>
      <c r="E89" s="1163"/>
      <c r="F89" s="1163"/>
      <c r="G89" s="1164"/>
      <c r="H89" s="302" t="s">
        <v>395</v>
      </c>
      <c r="I89" s="501" t="str">
        <f>A89</f>
        <v>D3. Are there policies that hinder the ability of the private sector (commercial sector, NGOs, or social marketing) to provide contraceptive methods (for example: price controls, distribution limitations, taxes/duties, advertising bans, etc.)?</v>
      </c>
      <c r="J89" s="489"/>
      <c r="K89" s="200"/>
      <c r="L89" s="207"/>
      <c r="M89" s="207"/>
      <c r="N89" s="207"/>
      <c r="O89" s="207"/>
      <c r="P89" s="200"/>
      <c r="Q89" s="207"/>
      <c r="R89" s="200"/>
      <c r="S89" s="207"/>
      <c r="T89" s="201"/>
      <c r="U89" s="201"/>
      <c r="V89" s="201"/>
      <c r="W89" s="203"/>
      <c r="X89" s="203"/>
      <c r="Y89" s="204"/>
      <c r="Z89" s="206"/>
      <c r="AA89" s="198"/>
    </row>
    <row r="90" spans="1:28" s="244" customFormat="1" ht="30">
      <c r="A90" s="291"/>
      <c r="B90" s="1163" t="s">
        <v>1565</v>
      </c>
      <c r="C90" s="1163"/>
      <c r="D90" s="1262" t="s">
        <v>1400</v>
      </c>
      <c r="E90" s="1332"/>
      <c r="F90" s="1332"/>
      <c r="G90" s="1332"/>
      <c r="H90" s="1486"/>
      <c r="I90" s="501"/>
      <c r="J90" s="489"/>
      <c r="K90" s="200" t="str">
        <f>B90</f>
        <v>a. If yes, describe the policies.</v>
      </c>
      <c r="L90" s="207"/>
      <c r="M90" s="207"/>
      <c r="N90" s="503"/>
      <c r="O90" s="447" t="str">
        <f>D90</f>
        <v>Advertising of contraceptives is not allowed, with the exception of IEC/BCC for health promotion and/or education.</v>
      </c>
      <c r="P90" s="200"/>
      <c r="Q90" s="207"/>
      <c r="R90" s="207"/>
      <c r="S90" s="207"/>
      <c r="T90" s="201"/>
      <c r="U90" s="201"/>
      <c r="V90" s="201"/>
      <c r="W90" s="203"/>
      <c r="X90" s="203"/>
      <c r="Y90" s="204"/>
      <c r="Z90" s="206"/>
      <c r="AA90" s="198"/>
    </row>
    <row r="91" spans="1:28" s="244" customFormat="1" ht="30" customHeight="1">
      <c r="A91" s="1179" t="s">
        <v>1566</v>
      </c>
      <c r="B91" s="1163"/>
      <c r="C91" s="1163"/>
      <c r="D91" s="1163"/>
      <c r="E91" s="1163"/>
      <c r="F91" s="1163"/>
      <c r="G91" s="1164"/>
      <c r="H91" s="302" t="s">
        <v>395</v>
      </c>
      <c r="I91" s="501" t="str">
        <f>A91</f>
        <v>D4. Are there policies that enable the private sector (commercial sector, NGOs, or social marketing) to provide contraceptive methods?</v>
      </c>
      <c r="J91" s="489"/>
      <c r="K91" s="200"/>
      <c r="L91" s="207"/>
      <c r="M91" s="207"/>
      <c r="N91" s="207"/>
      <c r="O91" s="207"/>
      <c r="P91" s="200"/>
      <c r="Q91" s="207"/>
      <c r="R91" s="200"/>
      <c r="S91" s="207"/>
      <c r="T91" s="201"/>
      <c r="U91" s="201"/>
      <c r="V91" s="201"/>
      <c r="W91" s="203"/>
      <c r="X91" s="203"/>
      <c r="Y91" s="204"/>
      <c r="Z91" s="206"/>
      <c r="AA91" s="198"/>
    </row>
    <row r="92" spans="1:28" s="244" customFormat="1" ht="30">
      <c r="A92" s="291"/>
      <c r="B92" s="1163" t="s">
        <v>1565</v>
      </c>
      <c r="C92" s="1163"/>
      <c r="D92" s="1165" t="s">
        <v>1401</v>
      </c>
      <c r="E92" s="1166"/>
      <c r="F92" s="1166"/>
      <c r="G92" s="1166"/>
      <c r="H92" s="1167"/>
      <c r="I92" s="501"/>
      <c r="J92" s="489"/>
      <c r="K92" s="200" t="str">
        <f>B92</f>
        <v>a. If yes, describe the policies.</v>
      </c>
      <c r="L92" s="207"/>
      <c r="M92" s="207"/>
      <c r="N92" s="503"/>
      <c r="O92" s="447" t="str">
        <f>D92</f>
        <v xml:space="preserve">Sale/distribution of contraceptives restricted to retail pharmacies and private clinics. Only condoms are sold in supermarkets and drugstores. </v>
      </c>
      <c r="P92" s="200"/>
      <c r="Q92" s="207"/>
      <c r="R92" s="207"/>
      <c r="S92" s="207"/>
      <c r="T92" s="201"/>
      <c r="U92" s="201"/>
      <c r="V92" s="201"/>
      <c r="W92" s="203"/>
      <c r="X92" s="203"/>
      <c r="Y92" s="204"/>
      <c r="Z92" s="206"/>
      <c r="AA92" s="198"/>
    </row>
    <row r="93" spans="1:28" ht="45.75" thickBot="1">
      <c r="A93" s="1250" t="s">
        <v>1567</v>
      </c>
      <c r="B93" s="1251"/>
      <c r="C93" s="1251"/>
      <c r="D93" s="1251"/>
      <c r="E93" s="1251"/>
      <c r="F93" s="1251"/>
      <c r="G93" s="1251"/>
      <c r="H93" s="1252"/>
      <c r="I93" s="192"/>
      <c r="J93" s="199"/>
      <c r="K93" s="202"/>
      <c r="L93" s="200"/>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504"/>
      <c r="J94" s="505" t="str">
        <f t="shared" ref="J94:J102" si="3">G94</f>
        <v>Note the lowest level provider that is allowed to sell or dispense the method in the private sector</v>
      </c>
      <c r="K94" s="200"/>
      <c r="L94" s="207"/>
      <c r="M94" s="471"/>
      <c r="N94" s="207"/>
      <c r="O94" s="200"/>
      <c r="P94" s="200"/>
      <c r="Q94" s="207"/>
      <c r="R94" s="207"/>
      <c r="S94" s="207"/>
      <c r="T94" s="506" t="str">
        <f t="shared" ref="T94:T102" si="4">D94</f>
        <v>Note the lowest level provider that is allowed to sell or dispense the method in the public sector</v>
      </c>
      <c r="U94" s="507"/>
      <c r="V94" s="201"/>
      <c r="W94" s="203"/>
      <c r="X94" s="203"/>
      <c r="Y94" s="204"/>
      <c r="Z94" s="206"/>
      <c r="AA94" s="198"/>
    </row>
    <row r="95" spans="1:28" s="244" customFormat="1" ht="15" customHeight="1">
      <c r="A95" s="263"/>
      <c r="B95" s="221" t="s">
        <v>1561</v>
      </c>
      <c r="C95" s="217" t="s">
        <v>1571</v>
      </c>
      <c r="D95" s="1259" t="s">
        <v>414</v>
      </c>
      <c r="E95" s="1260"/>
      <c r="F95" s="1261"/>
      <c r="G95" s="1262" t="s">
        <v>405</v>
      </c>
      <c r="H95" s="1263"/>
      <c r="I95" s="508"/>
      <c r="J95" s="489" t="str">
        <f t="shared" si="3"/>
        <v>Don't know</v>
      </c>
      <c r="K95" s="200"/>
      <c r="L95" s="207"/>
      <c r="M95" s="471"/>
      <c r="N95" s="207"/>
      <c r="O95" s="200"/>
      <c r="P95" s="200"/>
      <c r="Q95" s="207"/>
      <c r="R95" s="207"/>
      <c r="S95" s="207"/>
      <c r="T95" s="506" t="str">
        <f t="shared" si="4"/>
        <v>Community health worker</v>
      </c>
      <c r="U95" s="507"/>
      <c r="V95" s="201"/>
      <c r="W95" s="203"/>
      <c r="X95" s="203"/>
      <c r="Y95" s="204"/>
      <c r="Z95" s="206"/>
      <c r="AA95" s="198"/>
    </row>
    <row r="96" spans="1:28" s="244" customFormat="1" ht="15" customHeight="1">
      <c r="A96" s="263"/>
      <c r="B96" s="221" t="s">
        <v>1572</v>
      </c>
      <c r="C96" s="218" t="s">
        <v>1573</v>
      </c>
      <c r="D96" s="1259" t="s">
        <v>441</v>
      </c>
      <c r="E96" s="1260"/>
      <c r="F96" s="1261"/>
      <c r="G96" s="1262" t="s">
        <v>406</v>
      </c>
      <c r="H96" s="1263"/>
      <c r="I96" s="508"/>
      <c r="J96" s="489" t="str">
        <f t="shared" si="3"/>
        <v>Not applicable</v>
      </c>
      <c r="K96" s="200"/>
      <c r="L96" s="207"/>
      <c r="M96" s="471"/>
      <c r="N96" s="207"/>
      <c r="O96" s="200"/>
      <c r="P96" s="200"/>
      <c r="Q96" s="207"/>
      <c r="R96" s="207"/>
      <c r="S96" s="207"/>
      <c r="T96" s="506" t="str">
        <f t="shared" si="4"/>
        <v>Nurse</v>
      </c>
      <c r="U96" s="507"/>
      <c r="V96" s="201"/>
      <c r="W96" s="203"/>
      <c r="X96" s="203"/>
      <c r="Y96" s="204"/>
      <c r="Z96" s="206"/>
      <c r="AA96" s="198"/>
    </row>
    <row r="97" spans="1:27" s="244" customFormat="1" ht="15" customHeight="1">
      <c r="A97" s="263"/>
      <c r="B97" s="221" t="s">
        <v>1574</v>
      </c>
      <c r="C97" s="218" t="s">
        <v>1575</v>
      </c>
      <c r="D97" s="1259" t="s">
        <v>441</v>
      </c>
      <c r="E97" s="1260"/>
      <c r="F97" s="1261"/>
      <c r="G97" s="1262" t="s">
        <v>406</v>
      </c>
      <c r="H97" s="1263"/>
      <c r="I97" s="508"/>
      <c r="J97" s="489" t="str">
        <f t="shared" si="3"/>
        <v>Not applicable</v>
      </c>
      <c r="K97" s="200"/>
      <c r="L97" s="207"/>
      <c r="M97" s="471"/>
      <c r="N97" s="207"/>
      <c r="O97" s="200"/>
      <c r="P97" s="200"/>
      <c r="Q97" s="207"/>
      <c r="R97" s="207"/>
      <c r="S97" s="207"/>
      <c r="T97" s="506" t="str">
        <f t="shared" si="4"/>
        <v>Nurse</v>
      </c>
      <c r="U97" s="507"/>
      <c r="V97" s="201"/>
      <c r="W97" s="203"/>
      <c r="X97" s="203"/>
      <c r="Y97" s="204"/>
      <c r="Z97" s="206"/>
      <c r="AA97" s="198"/>
    </row>
    <row r="98" spans="1:27" s="244" customFormat="1" ht="15" customHeight="1">
      <c r="A98" s="263"/>
      <c r="B98" s="220" t="s">
        <v>1576</v>
      </c>
      <c r="C98" s="218" t="s">
        <v>1577</v>
      </c>
      <c r="D98" s="1259" t="s">
        <v>441</v>
      </c>
      <c r="E98" s="1260"/>
      <c r="F98" s="1261"/>
      <c r="G98" s="1262" t="s">
        <v>406</v>
      </c>
      <c r="H98" s="1263"/>
      <c r="I98" s="508"/>
      <c r="J98" s="489" t="str">
        <f t="shared" si="3"/>
        <v>Not applicable</v>
      </c>
      <c r="K98" s="200"/>
      <c r="L98" s="207"/>
      <c r="M98" s="471"/>
      <c r="N98" s="207"/>
      <c r="O98" s="200"/>
      <c r="P98" s="200"/>
      <c r="Q98" s="207"/>
      <c r="R98" s="207"/>
      <c r="S98" s="207"/>
      <c r="T98" s="506" t="str">
        <f t="shared" si="4"/>
        <v>Nurse</v>
      </c>
      <c r="U98" s="507"/>
      <c r="V98" s="201"/>
      <c r="W98" s="203"/>
      <c r="X98" s="203"/>
      <c r="Y98" s="204"/>
      <c r="Z98" s="206"/>
      <c r="AA98" s="198"/>
    </row>
    <row r="99" spans="1:27" s="244" customFormat="1" ht="15" customHeight="1">
      <c r="A99" s="263"/>
      <c r="B99" s="221" t="s">
        <v>1578</v>
      </c>
      <c r="C99" s="218" t="s">
        <v>1579</v>
      </c>
      <c r="D99" s="1259" t="s">
        <v>414</v>
      </c>
      <c r="E99" s="1260"/>
      <c r="F99" s="1261"/>
      <c r="G99" s="1262" t="s">
        <v>441</v>
      </c>
      <c r="H99" s="1263"/>
      <c r="I99" s="508"/>
      <c r="J99" s="489" t="str">
        <f t="shared" si="3"/>
        <v>Nurse</v>
      </c>
      <c r="K99" s="200"/>
      <c r="L99" s="207"/>
      <c r="M99" s="471"/>
      <c r="N99" s="207"/>
      <c r="O99" s="200"/>
      <c r="P99" s="200"/>
      <c r="Q99" s="207"/>
      <c r="R99" s="207"/>
      <c r="S99" s="207"/>
      <c r="T99" s="506" t="str">
        <f t="shared" si="4"/>
        <v>Community health worker</v>
      </c>
      <c r="U99" s="507"/>
      <c r="V99" s="201"/>
      <c r="W99" s="203"/>
      <c r="X99" s="203"/>
      <c r="Y99" s="204"/>
      <c r="Z99" s="206"/>
      <c r="AA99" s="198"/>
    </row>
    <row r="100" spans="1:27" s="244" customFormat="1" ht="15" customHeight="1">
      <c r="A100" s="263"/>
      <c r="B100" s="221" t="s">
        <v>1580</v>
      </c>
      <c r="C100" s="218" t="s">
        <v>1581</v>
      </c>
      <c r="D100" s="1259" t="s">
        <v>441</v>
      </c>
      <c r="E100" s="1260"/>
      <c r="F100" s="1261"/>
      <c r="G100" s="1262" t="s">
        <v>405</v>
      </c>
      <c r="H100" s="1263"/>
      <c r="I100" s="508"/>
      <c r="J100" s="489" t="str">
        <f t="shared" si="3"/>
        <v>Don't know</v>
      </c>
      <c r="K100" s="200"/>
      <c r="L100" s="207"/>
      <c r="M100" s="471"/>
      <c r="N100" s="207"/>
      <c r="O100" s="200"/>
      <c r="P100" s="200"/>
      <c r="Q100" s="207"/>
      <c r="R100" s="207"/>
      <c r="S100" s="207"/>
      <c r="T100" s="506" t="str">
        <f t="shared" si="4"/>
        <v>Nurse</v>
      </c>
      <c r="U100" s="507"/>
      <c r="V100" s="201"/>
      <c r="W100" s="203"/>
      <c r="X100" s="203"/>
      <c r="Y100" s="204"/>
      <c r="Z100" s="206"/>
      <c r="AA100" s="198"/>
    </row>
    <row r="101" spans="1:27" s="244" customFormat="1" ht="15" customHeight="1">
      <c r="A101" s="263"/>
      <c r="B101" s="221" t="s">
        <v>1582</v>
      </c>
      <c r="C101" s="218" t="s">
        <v>1583</v>
      </c>
      <c r="D101" s="1259" t="s">
        <v>415</v>
      </c>
      <c r="E101" s="1260"/>
      <c r="F101" s="1261"/>
      <c r="G101" s="1262" t="s">
        <v>405</v>
      </c>
      <c r="H101" s="1263"/>
      <c r="I101" s="508"/>
      <c r="J101" s="489" t="str">
        <f t="shared" si="3"/>
        <v>Don't know</v>
      </c>
      <c r="K101" s="200"/>
      <c r="L101" s="207"/>
      <c r="M101" s="471"/>
      <c r="N101" s="207"/>
      <c r="O101" s="200"/>
      <c r="P101" s="200"/>
      <c r="Q101" s="207"/>
      <c r="R101" s="207"/>
      <c r="S101" s="207"/>
      <c r="T101" s="506" t="str">
        <f t="shared" si="4"/>
        <v>Doctor</v>
      </c>
      <c r="U101" s="507"/>
      <c r="V101" s="201"/>
      <c r="W101" s="203"/>
      <c r="X101" s="203"/>
      <c r="Y101" s="204"/>
      <c r="Z101" s="206"/>
      <c r="AA101" s="198"/>
    </row>
    <row r="102" spans="1:27" s="244" customFormat="1" ht="15" customHeight="1" thickBot="1">
      <c r="A102" s="263"/>
      <c r="B102" s="222" t="s">
        <v>1584</v>
      </c>
      <c r="C102" s="219" t="s">
        <v>1585</v>
      </c>
      <c r="D102" s="1269" t="s">
        <v>405</v>
      </c>
      <c r="E102" s="1270"/>
      <c r="F102" s="1271"/>
      <c r="G102" s="1272" t="s">
        <v>405</v>
      </c>
      <c r="H102" s="1273"/>
      <c r="I102" s="508"/>
      <c r="J102" s="489" t="str">
        <f t="shared" si="3"/>
        <v>Don't know</v>
      </c>
      <c r="K102" s="200"/>
      <c r="L102" s="207"/>
      <c r="M102" s="471"/>
      <c r="N102" s="207"/>
      <c r="O102" s="200"/>
      <c r="P102" s="200"/>
      <c r="Q102" s="207"/>
      <c r="R102" s="207"/>
      <c r="S102" s="207"/>
      <c r="T102" s="506" t="str">
        <f t="shared" si="4"/>
        <v>Don't know</v>
      </c>
      <c r="U102" s="507"/>
      <c r="V102" s="201"/>
      <c r="W102" s="203"/>
      <c r="X102" s="203"/>
      <c r="Y102" s="204"/>
      <c r="Z102" s="206"/>
      <c r="AA102" s="198"/>
    </row>
    <row r="103" spans="1:27" s="244" customFormat="1" ht="75">
      <c r="A103" s="1186" t="s">
        <v>1586</v>
      </c>
      <c r="B103" s="1274"/>
      <c r="C103" s="1275"/>
      <c r="D103" s="1276" t="s">
        <v>1402</v>
      </c>
      <c r="E103" s="1277"/>
      <c r="F103" s="1277"/>
      <c r="G103" s="1277"/>
      <c r="H103" s="1278"/>
      <c r="I103" s="465"/>
      <c r="J103" s="202"/>
      <c r="K103" s="20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07"/>
      <c r="M103" s="207"/>
      <c r="N103" s="207"/>
      <c r="O103" s="200" t="str">
        <f>D103</f>
        <v>Insertion of IUDs and implants is restricted: only trained nurses/doctors are allowed to provide services with regard to these methods of contraception.</v>
      </c>
      <c r="P103" s="207"/>
      <c r="Q103" s="207"/>
      <c r="R103" s="200"/>
      <c r="S103" s="207"/>
      <c r="T103" s="509"/>
      <c r="U103" s="201"/>
      <c r="V103" s="201"/>
      <c r="W103" s="203"/>
      <c r="X103" s="203"/>
      <c r="Y103" s="204"/>
      <c r="Z103" s="206"/>
      <c r="AA103" s="198"/>
    </row>
    <row r="104" spans="1:27" s="352" customFormat="1" ht="15.75" thickBot="1">
      <c r="A104" s="1279"/>
      <c r="B104" s="1280"/>
      <c r="C104" s="1280"/>
      <c r="D104" s="1280"/>
      <c r="E104" s="1280"/>
      <c r="F104" s="1280"/>
      <c r="G104" s="1280"/>
      <c r="H104" s="1281"/>
      <c r="I104" s="510"/>
      <c r="J104" s="511"/>
      <c r="K104" s="512">
        <f>C104</f>
        <v>0</v>
      </c>
      <c r="L104" s="512"/>
      <c r="M104" s="512"/>
      <c r="N104" s="512"/>
      <c r="O104" s="512"/>
      <c r="P104" s="512"/>
      <c r="Q104" s="512"/>
      <c r="R104" s="512"/>
      <c r="S104" s="512"/>
      <c r="T104" s="512"/>
      <c r="U104" s="512"/>
      <c r="V104" s="512"/>
      <c r="W104" s="513"/>
      <c r="X104" s="513"/>
      <c r="Y104" s="514"/>
      <c r="Z104" s="514"/>
      <c r="AA104" s="515"/>
    </row>
    <row r="105" spans="1:27" s="244" customFormat="1" ht="45" customHeight="1">
      <c r="A105" s="1160" t="s">
        <v>218</v>
      </c>
      <c r="B105" s="1161"/>
      <c r="C105" s="1161"/>
      <c r="D105" s="353" t="s">
        <v>1587</v>
      </c>
      <c r="E105" s="1282" t="s">
        <v>1588</v>
      </c>
      <c r="F105" s="1283"/>
      <c r="G105" s="1284"/>
      <c r="H105" s="354" t="s">
        <v>1589</v>
      </c>
      <c r="I105" s="493"/>
      <c r="J105" s="489"/>
      <c r="K105" s="200" t="str">
        <f>A105</f>
        <v>D7. Does the country have laws, regulations, or policies that make it difficult for the following sub-populations to access effective family planning services?</v>
      </c>
      <c r="L105" s="207"/>
      <c r="M105" s="207"/>
      <c r="N105" s="207"/>
      <c r="O105" s="200"/>
      <c r="P105" s="207"/>
      <c r="Q105" s="207"/>
      <c r="R105" s="207"/>
      <c r="S105" s="207"/>
      <c r="T105" s="201"/>
      <c r="U105" s="201"/>
      <c r="V105" s="507" t="str">
        <f>E105</f>
        <v xml:space="preserve">If yes, describe laws/regulations/policies affecting access </v>
      </c>
      <c r="W105" s="203"/>
      <c r="X105" s="203"/>
      <c r="Y105" s="204"/>
      <c r="Z105" s="206"/>
      <c r="AA105" s="198"/>
    </row>
    <row r="106" spans="1:27" s="244" customFormat="1">
      <c r="A106" s="291"/>
      <c r="B106" s="1163" t="s">
        <v>1590</v>
      </c>
      <c r="C106" s="1163"/>
      <c r="D106" s="229" t="s">
        <v>399</v>
      </c>
      <c r="E106" s="1165"/>
      <c r="F106" s="1166"/>
      <c r="G106" s="1264"/>
      <c r="H106" s="302"/>
      <c r="I106" s="490"/>
      <c r="J106" s="489"/>
      <c r="K106" s="200" t="str">
        <f>B106</f>
        <v>a. Unmarried people</v>
      </c>
      <c r="L106" s="207"/>
      <c r="M106" s="471">
        <f>E106</f>
        <v>0</v>
      </c>
      <c r="N106" s="207"/>
      <c r="O106" s="200"/>
      <c r="P106" s="207"/>
      <c r="Q106" s="207"/>
      <c r="R106" s="207"/>
      <c r="S106" s="207"/>
      <c r="T106" s="201"/>
      <c r="U106" s="201"/>
      <c r="V106" s="507">
        <f>E106</f>
        <v>0</v>
      </c>
      <c r="W106" s="203"/>
      <c r="X106" s="203"/>
      <c r="Y106" s="204"/>
      <c r="Z106" s="206"/>
      <c r="AA106" s="198"/>
    </row>
    <row r="107" spans="1:27" s="244" customFormat="1">
      <c r="A107" s="291"/>
      <c r="B107" s="1163" t="s">
        <v>1591</v>
      </c>
      <c r="C107" s="1163"/>
      <c r="D107" s="229" t="s">
        <v>399</v>
      </c>
      <c r="E107" s="1165"/>
      <c r="F107" s="1166"/>
      <c r="G107" s="1264"/>
      <c r="H107" s="302"/>
      <c r="I107" s="490"/>
      <c r="J107" s="489"/>
      <c r="K107" s="200" t="str">
        <f>B107</f>
        <v>b. Young people</v>
      </c>
      <c r="L107" s="207"/>
      <c r="M107" s="471">
        <f>E107</f>
        <v>0</v>
      </c>
      <c r="N107" s="207"/>
      <c r="O107" s="200"/>
      <c r="P107" s="207"/>
      <c r="Q107" s="207"/>
      <c r="R107" s="207"/>
      <c r="S107" s="207"/>
      <c r="T107" s="201"/>
      <c r="U107" s="201"/>
      <c r="V107" s="507">
        <f>E107</f>
        <v>0</v>
      </c>
      <c r="W107" s="203"/>
      <c r="X107" s="203"/>
      <c r="Y107" s="204"/>
      <c r="Z107" s="206"/>
      <c r="AA107" s="198"/>
    </row>
    <row r="108" spans="1:27" s="244" customFormat="1" ht="15.75" thickBot="1">
      <c r="A108" s="355"/>
      <c r="B108" s="1265" t="s">
        <v>1592</v>
      </c>
      <c r="C108" s="1265"/>
      <c r="D108" s="264" t="s">
        <v>399</v>
      </c>
      <c r="E108" s="1266"/>
      <c r="F108" s="1267"/>
      <c r="G108" s="1268"/>
      <c r="H108" s="370"/>
      <c r="I108" s="490"/>
      <c r="J108" s="489"/>
      <c r="K108" s="200" t="str">
        <f>B108</f>
        <v>c. Other</v>
      </c>
      <c r="L108" s="207"/>
      <c r="M108" s="471">
        <f>E108</f>
        <v>0</v>
      </c>
      <c r="N108" s="207"/>
      <c r="O108" s="200"/>
      <c r="P108" s="207"/>
      <c r="Q108" s="207"/>
      <c r="R108" s="207"/>
      <c r="S108" s="207"/>
      <c r="T108" s="201"/>
      <c r="U108" s="201"/>
      <c r="V108" s="507">
        <f>E108</f>
        <v>0</v>
      </c>
      <c r="W108" s="203"/>
      <c r="X108" s="203"/>
      <c r="Y108" s="204"/>
      <c r="Z108" s="206"/>
      <c r="AA108" s="198"/>
    </row>
    <row r="109" spans="1:27" s="247" customFormat="1">
      <c r="A109" s="1279"/>
      <c r="B109" s="1280"/>
      <c r="C109" s="1280"/>
      <c r="D109" s="1280"/>
      <c r="E109" s="1280"/>
      <c r="F109" s="1280"/>
      <c r="G109" s="1280"/>
      <c r="H109" s="1281"/>
      <c r="I109" s="502"/>
      <c r="J109" s="489"/>
      <c r="K109" s="452">
        <f>C109</f>
        <v>0</v>
      </c>
      <c r="L109" s="453"/>
      <c r="M109" s="453"/>
      <c r="N109" s="453"/>
      <c r="O109" s="452"/>
      <c r="P109" s="453"/>
      <c r="Q109" s="453"/>
      <c r="R109" s="453"/>
      <c r="S109" s="453"/>
      <c r="T109" s="453"/>
      <c r="U109" s="453"/>
      <c r="V109" s="453"/>
      <c r="W109" s="473"/>
      <c r="X109" s="473"/>
      <c r="Y109" s="474"/>
      <c r="Z109" s="474"/>
      <c r="AA109" s="515"/>
    </row>
    <row r="110" spans="1:27" s="244" customFormat="1" ht="45">
      <c r="A110" s="1179" t="s">
        <v>1593</v>
      </c>
      <c r="B110" s="1163"/>
      <c r="C110" s="1163"/>
      <c r="D110" s="1163"/>
      <c r="E110" s="1163"/>
      <c r="F110" s="1163"/>
      <c r="G110" s="1163"/>
      <c r="H110" s="1197"/>
      <c r="I110" s="493"/>
      <c r="J110" s="489"/>
      <c r="K110" s="200"/>
      <c r="L110" s="207"/>
      <c r="M110" s="207"/>
      <c r="N110" s="207"/>
      <c r="O110" s="200"/>
      <c r="P110" s="207"/>
      <c r="Q110" s="207"/>
      <c r="R110" s="207"/>
      <c r="S110" s="207"/>
      <c r="T110" s="201"/>
      <c r="U110" s="201"/>
      <c r="V110" s="201"/>
      <c r="W110" s="203"/>
      <c r="X110" s="454" t="str">
        <f>A110</f>
        <v xml:space="preserve">D8. Are there charges* to the client in the public sector for family planning:
*(This question refers to charges by policy, not under-the-table charges.)
</v>
      </c>
      <c r="Y110" s="204"/>
      <c r="Z110" s="206"/>
      <c r="AA110" s="198"/>
    </row>
    <row r="111" spans="1:27" s="244" customFormat="1" ht="15" customHeight="1">
      <c r="A111" s="291"/>
      <c r="B111" s="1163" t="s">
        <v>1594</v>
      </c>
      <c r="C111" s="1163"/>
      <c r="D111" s="1163"/>
      <c r="E111" s="1163"/>
      <c r="F111" s="1164"/>
      <c r="G111" s="1259" t="s">
        <v>399</v>
      </c>
      <c r="H111" s="1331"/>
      <c r="I111" s="508"/>
      <c r="J111" s="489" t="str">
        <f>G111</f>
        <v>No</v>
      </c>
      <c r="K111" s="200"/>
      <c r="L111" s="207"/>
      <c r="M111" s="207"/>
      <c r="N111" s="207"/>
      <c r="O111" s="200"/>
      <c r="P111" s="207"/>
      <c r="Q111" s="207"/>
      <c r="R111" s="207"/>
      <c r="S111" s="207"/>
      <c r="T111" s="201"/>
      <c r="U111" s="201"/>
      <c r="V111" s="201"/>
      <c r="W111" s="203"/>
      <c r="X111" s="203"/>
      <c r="Y111" s="205" t="str">
        <f>B111</f>
        <v>a. Services?</v>
      </c>
      <c r="Z111" s="206"/>
      <c r="AA111" s="198"/>
    </row>
    <row r="112" spans="1:27" s="244" customFormat="1" ht="15" customHeight="1">
      <c r="A112" s="291"/>
      <c r="B112" s="1163" t="s">
        <v>1595</v>
      </c>
      <c r="C112" s="1163"/>
      <c r="D112" s="1163"/>
      <c r="E112" s="1163"/>
      <c r="F112" s="1164"/>
      <c r="G112" s="1259" t="s">
        <v>399</v>
      </c>
      <c r="H112" s="1331"/>
      <c r="I112" s="508"/>
      <c r="J112" s="489" t="str">
        <f>G112</f>
        <v>No</v>
      </c>
      <c r="K112" s="200"/>
      <c r="L112" s="207"/>
      <c r="M112" s="207"/>
      <c r="N112" s="207"/>
      <c r="O112" s="200"/>
      <c r="P112" s="207"/>
      <c r="Q112" s="207"/>
      <c r="R112" s="207"/>
      <c r="S112" s="207"/>
      <c r="T112" s="201"/>
      <c r="U112" s="201"/>
      <c r="V112" s="201"/>
      <c r="W112" s="203"/>
      <c r="X112" s="203"/>
      <c r="Y112" s="205" t="str">
        <f>B112</f>
        <v>b. Commodities?</v>
      </c>
      <c r="Z112" s="206"/>
      <c r="AA112" s="198"/>
    </row>
    <row r="113" spans="1:27" s="244" customFormat="1" ht="15" customHeight="1">
      <c r="A113" s="291"/>
      <c r="B113" s="1163" t="s">
        <v>1596</v>
      </c>
      <c r="C113" s="1163"/>
      <c r="D113" s="1163"/>
      <c r="E113" s="1163"/>
      <c r="F113" s="1164"/>
      <c r="G113" s="1259" t="s">
        <v>406</v>
      </c>
      <c r="H113" s="1331"/>
      <c r="I113" s="508"/>
      <c r="J113" s="489" t="str">
        <f>G113</f>
        <v>Not applicable</v>
      </c>
      <c r="K113" s="200"/>
      <c r="L113" s="207"/>
      <c r="M113" s="207"/>
      <c r="N113" s="207"/>
      <c r="O113" s="200"/>
      <c r="P113" s="207"/>
      <c r="Q113" s="207"/>
      <c r="R113" s="207"/>
      <c r="S113" s="207"/>
      <c r="T113" s="201"/>
      <c r="U113" s="201"/>
      <c r="V113" s="201"/>
      <c r="W113" s="203"/>
      <c r="X113" s="203"/>
      <c r="Y113" s="205" t="str">
        <f>B113</f>
        <v>c. If yes, are there exemptions for people who cannot afford to pay?</v>
      </c>
      <c r="Z113" s="206"/>
      <c r="AA113" s="198"/>
    </row>
    <row r="114" spans="1:27" s="244" customFormat="1">
      <c r="A114" s="291"/>
      <c r="B114" s="318"/>
      <c r="C114" s="319" t="s">
        <v>1597</v>
      </c>
      <c r="D114" s="1165" t="s">
        <v>406</v>
      </c>
      <c r="E114" s="1166"/>
      <c r="F114" s="1166"/>
      <c r="G114" s="1166"/>
      <c r="H114" s="1167"/>
      <c r="I114" s="508"/>
      <c r="J114" s="489"/>
      <c r="K114" s="200" t="str">
        <f>C114</f>
        <v>i. If yes, describe the exemptions.</v>
      </c>
      <c r="L114" s="207"/>
      <c r="M114" s="207"/>
      <c r="N114" s="503"/>
      <c r="O114" s="447" t="str">
        <f>D114</f>
        <v>Not applicable</v>
      </c>
      <c r="P114" s="207"/>
      <c r="Q114" s="207"/>
      <c r="R114" s="207"/>
      <c r="S114" s="207"/>
      <c r="T114" s="201"/>
      <c r="U114" s="201"/>
      <c r="V114" s="201"/>
      <c r="W114" s="203"/>
      <c r="X114" s="203"/>
      <c r="Y114" s="204"/>
      <c r="Z114" s="206"/>
      <c r="AA114" s="198"/>
    </row>
    <row r="115" spans="1:27" s="265" customFormat="1" ht="30">
      <c r="A115" s="1179" t="s">
        <v>1598</v>
      </c>
      <c r="B115" s="1163"/>
      <c r="C115" s="1163"/>
      <c r="D115" s="1163"/>
      <c r="E115" s="1163"/>
      <c r="F115" s="1163"/>
      <c r="G115" s="1163"/>
      <c r="H115" s="1197"/>
      <c r="I115" s="467"/>
      <c r="J115" s="516"/>
      <c r="K115" s="200"/>
      <c r="L115" s="200"/>
      <c r="M115" s="207"/>
      <c r="N115" s="207"/>
      <c r="O115" s="200"/>
      <c r="P115" s="207"/>
      <c r="Q115" s="517"/>
      <c r="R115" s="207"/>
      <c r="S115" s="458"/>
      <c r="T115" s="459"/>
      <c r="U115" s="459"/>
      <c r="V115" s="459"/>
      <c r="W115" s="460"/>
      <c r="X115" s="454" t="str">
        <f>A115</f>
        <v>D9. Are the following contraceptives included in the country's National Essential Medicine List (NEML) or other equivalent priority list? (for example, the National Medical Device List)</v>
      </c>
      <c r="Y115" s="517"/>
      <c r="Z115" s="518"/>
      <c r="AA115" s="198"/>
    </row>
    <row r="116" spans="1:27" s="265" customFormat="1" ht="15.75" customHeight="1">
      <c r="A116" s="356"/>
      <c r="B116" s="1163" t="s">
        <v>1599</v>
      </c>
      <c r="C116" s="1163"/>
      <c r="D116" s="1163"/>
      <c r="E116" s="1163"/>
      <c r="F116" s="1164"/>
      <c r="G116" s="1259" t="s">
        <v>395</v>
      </c>
      <c r="H116" s="1331"/>
      <c r="I116" s="467"/>
      <c r="J116" s="489" t="str">
        <f t="shared" ref="J116:J127" si="5">G116</f>
        <v>Yes</v>
      </c>
      <c r="K116" s="200"/>
      <c r="L116" s="200"/>
      <c r="M116" s="207"/>
      <c r="N116" s="207"/>
      <c r="O116" s="200"/>
      <c r="P116" s="207"/>
      <c r="Q116" s="517"/>
      <c r="R116" s="207"/>
      <c r="S116" s="458"/>
      <c r="T116" s="459"/>
      <c r="U116" s="459"/>
      <c r="V116" s="459"/>
      <c r="W116" s="460"/>
      <c r="X116" s="460"/>
      <c r="Y116" s="205" t="str">
        <f t="shared" ref="Y116:Y125" si="6">B116</f>
        <v>a. Combined oral contraceptives</v>
      </c>
      <c r="Z116" s="518"/>
      <c r="AA116" s="198"/>
    </row>
    <row r="117" spans="1:27" s="265" customFormat="1" ht="15.75" customHeight="1">
      <c r="A117" s="356"/>
      <c r="B117" s="1163" t="s">
        <v>1600</v>
      </c>
      <c r="C117" s="1163"/>
      <c r="D117" s="1163"/>
      <c r="E117" s="1163"/>
      <c r="F117" s="1164"/>
      <c r="G117" s="1259" t="s">
        <v>395</v>
      </c>
      <c r="H117" s="1331"/>
      <c r="I117" s="467"/>
      <c r="J117" s="489" t="str">
        <f t="shared" si="5"/>
        <v>Yes</v>
      </c>
      <c r="K117" s="200"/>
      <c r="L117" s="200"/>
      <c r="M117" s="207"/>
      <c r="N117" s="207"/>
      <c r="O117" s="200"/>
      <c r="P117" s="207"/>
      <c r="Q117" s="517"/>
      <c r="R117" s="207"/>
      <c r="S117" s="458"/>
      <c r="T117" s="459"/>
      <c r="U117" s="459"/>
      <c r="V117" s="459"/>
      <c r="W117" s="460"/>
      <c r="X117" s="460"/>
      <c r="Y117" s="205" t="str">
        <f t="shared" si="6"/>
        <v>b. Progestin-only pills</v>
      </c>
      <c r="Z117" s="518"/>
      <c r="AA117" s="198"/>
    </row>
    <row r="118" spans="1:27" s="265" customFormat="1" ht="15.75" customHeight="1">
      <c r="A118" s="356"/>
      <c r="B118" s="1163" t="s">
        <v>1601</v>
      </c>
      <c r="C118" s="1163"/>
      <c r="D118" s="1163"/>
      <c r="E118" s="1163"/>
      <c r="F118" s="1164"/>
      <c r="G118" s="1259" t="s">
        <v>395</v>
      </c>
      <c r="H118" s="1331"/>
      <c r="I118" s="467"/>
      <c r="J118" s="489" t="str">
        <f t="shared" si="5"/>
        <v>Yes</v>
      </c>
      <c r="K118" s="200"/>
      <c r="L118" s="200"/>
      <c r="M118" s="207"/>
      <c r="N118" s="207"/>
      <c r="O118" s="200"/>
      <c r="P118" s="207"/>
      <c r="Q118" s="517"/>
      <c r="R118" s="207"/>
      <c r="S118" s="458"/>
      <c r="T118" s="459"/>
      <c r="U118" s="459"/>
      <c r="V118" s="459"/>
      <c r="W118" s="460"/>
      <c r="X118" s="460"/>
      <c r="Y118" s="205" t="str">
        <f t="shared" si="6"/>
        <v>c. Injectables</v>
      </c>
      <c r="Z118" s="518"/>
      <c r="AA118" s="198"/>
    </row>
    <row r="119" spans="1:27" s="265" customFormat="1" ht="15.75" customHeight="1">
      <c r="A119" s="356"/>
      <c r="B119" s="1163" t="s">
        <v>1602</v>
      </c>
      <c r="C119" s="1163"/>
      <c r="D119" s="1163"/>
      <c r="E119" s="1163"/>
      <c r="F119" s="1164"/>
      <c r="G119" s="1259" t="s">
        <v>395</v>
      </c>
      <c r="H119" s="1331"/>
      <c r="I119" s="467"/>
      <c r="J119" s="489" t="str">
        <f t="shared" si="5"/>
        <v>Yes</v>
      </c>
      <c r="K119" s="200"/>
      <c r="L119" s="200"/>
      <c r="M119" s="207"/>
      <c r="N119" s="207"/>
      <c r="O119" s="200"/>
      <c r="P119" s="207"/>
      <c r="Q119" s="517"/>
      <c r="R119" s="207"/>
      <c r="S119" s="458"/>
      <c r="T119" s="459"/>
      <c r="U119" s="459"/>
      <c r="V119" s="459"/>
      <c r="W119" s="460"/>
      <c r="X119" s="460"/>
      <c r="Y119" s="205" t="str">
        <f t="shared" si="6"/>
        <v>d. Implants</v>
      </c>
      <c r="Z119" s="518"/>
      <c r="AA119" s="198"/>
    </row>
    <row r="120" spans="1:27" s="265" customFormat="1" ht="15.75" customHeight="1">
      <c r="A120" s="356"/>
      <c r="B120" s="1163" t="s">
        <v>1603</v>
      </c>
      <c r="C120" s="1163"/>
      <c r="D120" s="1163"/>
      <c r="E120" s="1163"/>
      <c r="F120" s="1164"/>
      <c r="G120" s="1259" t="s">
        <v>395</v>
      </c>
      <c r="H120" s="1331"/>
      <c r="I120" s="467"/>
      <c r="J120" s="489" t="str">
        <f t="shared" si="5"/>
        <v>Yes</v>
      </c>
      <c r="K120" s="200"/>
      <c r="L120" s="200"/>
      <c r="M120" s="207"/>
      <c r="N120" s="207"/>
      <c r="O120" s="200"/>
      <c r="P120" s="207"/>
      <c r="Q120" s="517"/>
      <c r="R120" s="207"/>
      <c r="S120" s="458"/>
      <c r="T120" s="459"/>
      <c r="U120" s="459"/>
      <c r="V120" s="459"/>
      <c r="W120" s="460"/>
      <c r="X120" s="460"/>
      <c r="Y120" s="205" t="str">
        <f t="shared" si="6"/>
        <v>e. Intrauterine devices (IUDs)</v>
      </c>
      <c r="Z120" s="518"/>
      <c r="AA120" s="198"/>
    </row>
    <row r="121" spans="1:27" s="265" customFormat="1" ht="15.75" customHeight="1">
      <c r="A121" s="356"/>
      <c r="B121" s="1163" t="s">
        <v>1546</v>
      </c>
      <c r="C121" s="1163"/>
      <c r="D121" s="1163"/>
      <c r="E121" s="1163"/>
      <c r="F121" s="1164"/>
      <c r="G121" s="1259" t="s">
        <v>395</v>
      </c>
      <c r="H121" s="1331"/>
      <c r="I121" s="467"/>
      <c r="J121" s="489" t="str">
        <f t="shared" si="5"/>
        <v>Yes</v>
      </c>
      <c r="K121" s="200"/>
      <c r="L121" s="200"/>
      <c r="M121" s="207"/>
      <c r="N121" s="207"/>
      <c r="O121" s="200"/>
      <c r="P121" s="207"/>
      <c r="Q121" s="517"/>
      <c r="R121" s="207"/>
      <c r="S121" s="458"/>
      <c r="T121" s="459"/>
      <c r="U121" s="459"/>
      <c r="V121" s="459"/>
      <c r="W121" s="460"/>
      <c r="X121" s="460"/>
      <c r="Y121" s="205" t="str">
        <f t="shared" si="6"/>
        <v>f. Male condoms</v>
      </c>
      <c r="Z121" s="518"/>
      <c r="AA121" s="198"/>
    </row>
    <row r="122" spans="1:27" s="265" customFormat="1" ht="15.75" customHeight="1">
      <c r="A122" s="356"/>
      <c r="B122" s="1163" t="s">
        <v>1547</v>
      </c>
      <c r="C122" s="1163"/>
      <c r="D122" s="1163"/>
      <c r="E122" s="1163"/>
      <c r="F122" s="1164"/>
      <c r="G122" s="1259" t="s">
        <v>395</v>
      </c>
      <c r="H122" s="1331"/>
      <c r="I122" s="467"/>
      <c r="J122" s="489" t="str">
        <f t="shared" si="5"/>
        <v>Yes</v>
      </c>
      <c r="K122" s="200"/>
      <c r="L122" s="200"/>
      <c r="M122" s="207"/>
      <c r="N122" s="207"/>
      <c r="O122" s="200"/>
      <c r="P122" s="207"/>
      <c r="Q122" s="517"/>
      <c r="R122" s="207"/>
      <c r="S122" s="458"/>
      <c r="T122" s="459"/>
      <c r="U122" s="459"/>
      <c r="V122" s="459"/>
      <c r="W122" s="460"/>
      <c r="X122" s="460"/>
      <c r="Y122" s="205" t="str">
        <f t="shared" si="6"/>
        <v>g. Female condoms</v>
      </c>
      <c r="Z122" s="518"/>
      <c r="AA122" s="198"/>
    </row>
    <row r="123" spans="1:27" s="265" customFormat="1" ht="15.75" customHeight="1">
      <c r="A123" s="356"/>
      <c r="B123" s="1163" t="s">
        <v>1604</v>
      </c>
      <c r="C123" s="1163"/>
      <c r="D123" s="1163"/>
      <c r="E123" s="1163"/>
      <c r="F123" s="1164"/>
      <c r="G123" s="1259" t="s">
        <v>395</v>
      </c>
      <c r="H123" s="1331"/>
      <c r="I123" s="467"/>
      <c r="J123" s="489" t="str">
        <f t="shared" si="5"/>
        <v>Yes</v>
      </c>
      <c r="K123" s="200"/>
      <c r="L123" s="200"/>
      <c r="M123" s="207"/>
      <c r="N123" s="207"/>
      <c r="O123" s="200"/>
      <c r="P123" s="207"/>
      <c r="Q123" s="517"/>
      <c r="R123" s="207"/>
      <c r="S123" s="458"/>
      <c r="T123" s="459"/>
      <c r="U123" s="459"/>
      <c r="V123" s="459"/>
      <c r="W123" s="460"/>
      <c r="X123" s="460"/>
      <c r="Y123" s="205" t="str">
        <f t="shared" si="6"/>
        <v>h. Emergency contraceptive pills</v>
      </c>
      <c r="Z123" s="518"/>
      <c r="AA123" s="198"/>
    </row>
    <row r="124" spans="1:27" s="265" customFormat="1" ht="15.75" customHeight="1">
      <c r="A124" s="356"/>
      <c r="B124" s="1163" t="s">
        <v>1605</v>
      </c>
      <c r="C124" s="1163"/>
      <c r="D124" s="1163"/>
      <c r="E124" s="1163"/>
      <c r="F124" s="1164"/>
      <c r="G124" s="1259" t="s">
        <v>399</v>
      </c>
      <c r="H124" s="1331"/>
      <c r="I124" s="467"/>
      <c r="J124" s="489" t="str">
        <f t="shared" si="5"/>
        <v>No</v>
      </c>
      <c r="K124" s="200"/>
      <c r="L124" s="200"/>
      <c r="M124" s="207"/>
      <c r="N124" s="207"/>
      <c r="O124" s="200"/>
      <c r="P124" s="207"/>
      <c r="Q124" s="517"/>
      <c r="R124" s="207"/>
      <c r="S124" s="458"/>
      <c r="T124" s="459"/>
      <c r="U124" s="459"/>
      <c r="V124" s="459"/>
      <c r="W124" s="460"/>
      <c r="X124" s="460"/>
      <c r="Y124" s="205" t="str">
        <f t="shared" si="6"/>
        <v>i. CycleBeads</v>
      </c>
      <c r="Z124" s="518"/>
      <c r="AA124" s="198"/>
    </row>
    <row r="125" spans="1:27" s="265" customFormat="1" ht="15.75" customHeight="1">
      <c r="A125" s="356"/>
      <c r="B125" s="1163" t="s">
        <v>1606</v>
      </c>
      <c r="C125" s="1163"/>
      <c r="D125" s="1163"/>
      <c r="E125" s="1163"/>
      <c r="F125" s="1164"/>
      <c r="G125" s="1259" t="s">
        <v>399</v>
      </c>
      <c r="H125" s="1331"/>
      <c r="I125" s="467"/>
      <c r="J125" s="489" t="str">
        <f t="shared" si="5"/>
        <v>No</v>
      </c>
      <c r="K125" s="200"/>
      <c r="L125" s="200"/>
      <c r="M125" s="207"/>
      <c r="N125" s="207"/>
      <c r="O125" s="200"/>
      <c r="P125" s="207"/>
      <c r="Q125" s="517"/>
      <c r="R125" s="207"/>
      <c r="S125" s="458"/>
      <c r="T125" s="459"/>
      <c r="U125" s="459"/>
      <c r="V125" s="459"/>
      <c r="W125" s="460"/>
      <c r="X125" s="460"/>
      <c r="Y125" s="205" t="str">
        <f t="shared" si="6"/>
        <v>j. Any other contraceptive(s)?</v>
      </c>
      <c r="Z125" s="518"/>
      <c r="AA125" s="198"/>
    </row>
    <row r="126" spans="1:27" s="265" customFormat="1" ht="15.75">
      <c r="A126" s="356"/>
      <c r="B126" s="984"/>
      <c r="C126" s="1163" t="s">
        <v>1607</v>
      </c>
      <c r="D126" s="1163"/>
      <c r="E126" s="1164"/>
      <c r="F126" s="1846" t="s">
        <v>406</v>
      </c>
      <c r="G126" s="1847"/>
      <c r="H126" s="1848"/>
      <c r="I126" s="467"/>
      <c r="J126" s="489">
        <f t="shared" si="5"/>
        <v>0</v>
      </c>
      <c r="K126" s="200"/>
      <c r="L126" s="200"/>
      <c r="M126" s="207"/>
      <c r="N126" s="207"/>
      <c r="O126" s="200"/>
      <c r="P126" s="207"/>
      <c r="Q126" s="517"/>
      <c r="R126" s="200">
        <f>B126</f>
        <v>0</v>
      </c>
      <c r="S126" s="458"/>
      <c r="T126" s="459"/>
      <c r="U126" s="459"/>
      <c r="V126" s="459"/>
      <c r="W126" s="460"/>
      <c r="X126" s="460"/>
      <c r="Y126" s="517"/>
      <c r="Z126" s="518"/>
      <c r="AA126" s="198"/>
    </row>
    <row r="127" spans="1:27" s="265" customFormat="1" ht="15.75">
      <c r="A127" s="1288" t="s">
        <v>1608</v>
      </c>
      <c r="B127" s="1289"/>
      <c r="C127" s="1289"/>
      <c r="D127" s="1290"/>
      <c r="E127" s="1291"/>
      <c r="F127" s="1852">
        <v>2012</v>
      </c>
      <c r="G127" s="1853"/>
      <c r="H127" s="1854"/>
      <c r="I127" s="467"/>
      <c r="J127" s="489">
        <f t="shared" si="5"/>
        <v>0</v>
      </c>
      <c r="K127" s="200"/>
      <c r="L127" s="200"/>
      <c r="M127" s="207"/>
      <c r="N127" s="207"/>
      <c r="O127" s="200"/>
      <c r="P127" s="207"/>
      <c r="Q127" s="517"/>
      <c r="R127" s="200">
        <f>B127</f>
        <v>0</v>
      </c>
      <c r="S127" s="458"/>
      <c r="T127" s="459"/>
      <c r="U127" s="459"/>
      <c r="V127" s="459"/>
      <c r="W127" s="460"/>
      <c r="X127" s="460"/>
      <c r="Y127" s="517"/>
      <c r="Z127" s="518"/>
      <c r="AA127" s="198"/>
    </row>
    <row r="128" spans="1:27" s="265" customFormat="1" ht="30">
      <c r="A128" s="1179" t="s">
        <v>1636</v>
      </c>
      <c r="B128" s="1163"/>
      <c r="C128" s="1164"/>
      <c r="D128" s="1855" t="s">
        <v>1403</v>
      </c>
      <c r="E128" s="1856"/>
      <c r="F128" s="1856"/>
      <c r="G128" s="1856"/>
      <c r="H128" s="1857"/>
      <c r="I128" s="467"/>
      <c r="J128" s="516"/>
      <c r="K128" s="200" t="str">
        <f>A128</f>
        <v xml:space="preserve">D11. Name of the list(s)
</v>
      </c>
      <c r="L128" s="200"/>
      <c r="M128" s="207"/>
      <c r="N128" s="207"/>
      <c r="O128" s="200" t="str">
        <f>D128</f>
        <v>Essential Medicines List</v>
      </c>
      <c r="P128" s="207"/>
      <c r="Q128" s="517"/>
      <c r="R128" s="207"/>
      <c r="S128" s="458"/>
      <c r="T128" s="459"/>
      <c r="U128" s="459"/>
      <c r="V128" s="459"/>
      <c r="W128" s="460"/>
      <c r="X128" s="460"/>
      <c r="Y128" s="517"/>
      <c r="Z128" s="518"/>
      <c r="AA128" s="198"/>
    </row>
    <row r="129" spans="1:27" s="265" customFormat="1" ht="30">
      <c r="A129" s="1179" t="s">
        <v>1637</v>
      </c>
      <c r="B129" s="1163"/>
      <c r="C129" s="1164"/>
      <c r="D129" s="1170"/>
      <c r="E129" s="1171"/>
      <c r="F129" s="1171"/>
      <c r="G129" s="1171"/>
      <c r="H129" s="1172"/>
      <c r="I129" s="467"/>
      <c r="J129" s="516"/>
      <c r="K129" s="200" t="str">
        <f>A129</f>
        <v xml:space="preserve">D12. Notes about the list(s)
</v>
      </c>
      <c r="L129" s="200"/>
      <c r="M129" s="207"/>
      <c r="N129" s="207"/>
      <c r="O129" s="200">
        <f>D129</f>
        <v>0</v>
      </c>
      <c r="P129" s="207"/>
      <c r="Q129" s="517"/>
      <c r="R129" s="207"/>
      <c r="S129" s="458"/>
      <c r="T129" s="459"/>
      <c r="U129" s="459"/>
      <c r="V129" s="459"/>
      <c r="W129" s="460"/>
      <c r="X129" s="460"/>
      <c r="Y129" s="517"/>
      <c r="Z129" s="518"/>
      <c r="AA129" s="198"/>
    </row>
    <row r="130" spans="1:27" s="244" customFormat="1" ht="21.75" customHeight="1">
      <c r="A130" s="1179" t="s">
        <v>1638</v>
      </c>
      <c r="B130" s="1163"/>
      <c r="C130" s="1163"/>
      <c r="D130" s="1163"/>
      <c r="E130" s="1163"/>
      <c r="F130" s="1163"/>
      <c r="G130" s="1163"/>
      <c r="H130" s="1197"/>
      <c r="I130" s="199"/>
      <c r="J130" s="489"/>
      <c r="K130" s="200"/>
      <c r="L130" s="207"/>
      <c r="M130" s="207"/>
      <c r="N130" s="207"/>
      <c r="O130" s="200"/>
      <c r="P130" s="207"/>
      <c r="Q130" s="207"/>
      <c r="R130" s="207"/>
      <c r="S130" s="207"/>
      <c r="T130" s="201"/>
      <c r="U130" s="201"/>
      <c r="V130" s="201"/>
      <c r="W130" s="203"/>
      <c r="X130" s="454" t="str">
        <f>A130</f>
        <v xml:space="preserve">D13.  Information on country's Poverty Reduction Strategy Paper (PRSP)
</v>
      </c>
      <c r="Y130" s="204"/>
      <c r="Z130" s="206"/>
      <c r="AA130" s="198"/>
    </row>
    <row r="131" spans="1:27" s="265" customFormat="1" ht="30.75" customHeight="1">
      <c r="A131" s="357"/>
      <c r="B131" s="1295" t="s">
        <v>1612</v>
      </c>
      <c r="C131" s="1863"/>
      <c r="D131" s="1863"/>
      <c r="E131" s="1864"/>
      <c r="F131" s="1296">
        <v>2007</v>
      </c>
      <c r="G131" s="1297"/>
      <c r="H131" s="1298"/>
      <c r="I131" s="467"/>
      <c r="J131" s="489">
        <f>G131</f>
        <v>0</v>
      </c>
      <c r="K131" s="200"/>
      <c r="L131" s="200"/>
      <c r="M131" s="207"/>
      <c r="N131" s="207"/>
      <c r="O131" s="200"/>
      <c r="P131" s="207"/>
      <c r="Q131" s="517"/>
      <c r="R131" s="200" t="str">
        <f>B131</f>
        <v>a. What year is the Poverty Reduction Strategy Paper from? (most recent actual PRSP on IMF's site [not progress or summary report])</v>
      </c>
      <c r="S131" s="458"/>
      <c r="T131" s="459"/>
      <c r="U131" s="459"/>
      <c r="V131" s="459"/>
      <c r="W131" s="460"/>
      <c r="X131" s="460"/>
      <c r="Y131" s="517"/>
      <c r="Z131" s="518"/>
      <c r="AA131" s="198"/>
    </row>
    <row r="132" spans="1:27" s="265" customFormat="1" ht="15.75" customHeight="1">
      <c r="A132" s="356"/>
      <c r="B132" s="1163" t="s">
        <v>1613</v>
      </c>
      <c r="C132" s="1163"/>
      <c r="D132" s="1163"/>
      <c r="E132" s="1163"/>
      <c r="F132" s="1164"/>
      <c r="G132" s="1223" t="s">
        <v>399</v>
      </c>
      <c r="H132" s="1225"/>
      <c r="I132" s="467"/>
      <c r="J132" s="489" t="str">
        <f>G132</f>
        <v>No</v>
      </c>
      <c r="K132" s="200"/>
      <c r="L132" s="200"/>
      <c r="M132" s="207"/>
      <c r="N132" s="207"/>
      <c r="O132" s="200"/>
      <c r="P132" s="207"/>
      <c r="Q132" s="517"/>
      <c r="R132" s="207"/>
      <c r="S132" s="458"/>
      <c r="T132" s="459"/>
      <c r="U132" s="459"/>
      <c r="V132" s="459"/>
      <c r="W132" s="460"/>
      <c r="X132" s="460"/>
      <c r="Y132" s="205" t="str">
        <f>B132</f>
        <v>b. Is family planning or reproductive health a priority in the PRSP?</v>
      </c>
      <c r="Z132" s="518"/>
      <c r="AA132" s="198"/>
    </row>
    <row r="133" spans="1:27" s="265" customFormat="1" ht="15.75" customHeight="1">
      <c r="A133" s="356"/>
      <c r="B133" s="1163" t="s">
        <v>1614</v>
      </c>
      <c r="C133" s="1163"/>
      <c r="D133" s="1163"/>
      <c r="E133" s="1163"/>
      <c r="F133" s="1164"/>
      <c r="G133" s="1223" t="s">
        <v>399</v>
      </c>
      <c r="H133" s="1225"/>
      <c r="I133" s="467"/>
      <c r="J133" s="489" t="str">
        <f>G133</f>
        <v>No</v>
      </c>
      <c r="K133" s="200"/>
      <c r="L133" s="200"/>
      <c r="M133" s="207"/>
      <c r="N133" s="207"/>
      <c r="O133" s="200"/>
      <c r="P133" s="207"/>
      <c r="Q133" s="517"/>
      <c r="R133" s="207"/>
      <c r="S133" s="458"/>
      <c r="T133" s="459"/>
      <c r="U133" s="459"/>
      <c r="V133" s="459"/>
      <c r="W133" s="460"/>
      <c r="X133" s="460"/>
      <c r="Y133" s="205" t="str">
        <f>B133</f>
        <v>c. Is contraceptive security included in the PRSP?</v>
      </c>
      <c r="Z133" s="518"/>
      <c r="AA133" s="198"/>
    </row>
    <row r="134" spans="1:27" s="265" customFormat="1" ht="15.75" customHeight="1">
      <c r="A134" s="356"/>
      <c r="B134" s="1163" t="s">
        <v>1615</v>
      </c>
      <c r="C134" s="1163"/>
      <c r="D134" s="1163"/>
      <c r="E134" s="1163"/>
      <c r="F134" s="1164"/>
      <c r="G134" s="1223" t="s">
        <v>399</v>
      </c>
      <c r="H134" s="1225"/>
      <c r="I134" s="467"/>
      <c r="J134" s="489" t="str">
        <f>G134</f>
        <v>No</v>
      </c>
      <c r="K134" s="200"/>
      <c r="L134" s="200"/>
      <c r="M134" s="207"/>
      <c r="N134" s="207"/>
      <c r="O134" s="200"/>
      <c r="P134" s="207"/>
      <c r="Q134" s="517"/>
      <c r="R134" s="207"/>
      <c r="S134" s="458"/>
      <c r="T134" s="459"/>
      <c r="U134" s="459"/>
      <c r="V134" s="459"/>
      <c r="W134" s="460"/>
      <c r="X134" s="460"/>
      <c r="Y134" s="205" t="str">
        <f>B134</f>
        <v>d. Is contraceptive prevalence rate (CPR) included as an indicator in the PRSP?</v>
      </c>
      <c r="Z134" s="518"/>
      <c r="AA134" s="198"/>
    </row>
    <row r="135" spans="1:27" s="265" customFormat="1" ht="15.75" customHeight="1">
      <c r="A135" s="356"/>
      <c r="B135" s="1163" t="s">
        <v>1616</v>
      </c>
      <c r="C135" s="1163"/>
      <c r="D135" s="1163"/>
      <c r="E135" s="1163"/>
      <c r="F135" s="1164"/>
      <c r="G135" s="1223" t="s">
        <v>399</v>
      </c>
      <c r="H135" s="1225"/>
      <c r="I135" s="467"/>
      <c r="J135" s="489" t="str">
        <f>G135</f>
        <v>No</v>
      </c>
      <c r="K135" s="200"/>
      <c r="L135" s="200"/>
      <c r="M135" s="207"/>
      <c r="N135" s="207"/>
      <c r="O135" s="200"/>
      <c r="P135" s="207"/>
      <c r="Q135" s="517"/>
      <c r="R135" s="207"/>
      <c r="S135" s="458"/>
      <c r="T135" s="459"/>
      <c r="U135" s="459"/>
      <c r="V135" s="459"/>
      <c r="W135" s="460"/>
      <c r="X135" s="460"/>
      <c r="Y135" s="205" t="str">
        <f>B135</f>
        <v>e. Are contraceptive supply indicators included in the PRSP?</v>
      </c>
      <c r="Z135" s="518"/>
      <c r="AA135" s="198"/>
    </row>
    <row r="136" spans="1:27" s="265" customFormat="1" ht="60.75" thickBot="1">
      <c r="A136" s="291" t="s">
        <v>1617</v>
      </c>
      <c r="B136" s="1163" t="s">
        <v>1618</v>
      </c>
      <c r="C136" s="1164"/>
      <c r="D136" s="1236" t="s">
        <v>1404</v>
      </c>
      <c r="E136" s="1237"/>
      <c r="F136" s="1237"/>
      <c r="G136" s="1237"/>
      <c r="H136" s="1238"/>
      <c r="I136" s="467"/>
      <c r="J136" s="516"/>
      <c r="K136" s="200" t="str">
        <f>B136</f>
        <v>f. Notes about the Poverty Reduction Strategy Paper</v>
      </c>
      <c r="L136" s="200"/>
      <c r="M136" s="207"/>
      <c r="N136" s="207"/>
      <c r="O136" s="200" t="str">
        <f>D136</f>
        <v>Reproductive health is integrated within the health component (p.179).</v>
      </c>
      <c r="P136" s="207"/>
      <c r="Q136" s="517"/>
      <c r="R136" s="207"/>
      <c r="S136" s="458"/>
      <c r="T136" s="459"/>
      <c r="U136" s="459"/>
      <c r="V136" s="459"/>
      <c r="W136" s="460"/>
      <c r="X136" s="460"/>
      <c r="Y136" s="517"/>
      <c r="Z136" s="518"/>
      <c r="AA136" s="198"/>
    </row>
    <row r="137" spans="1:27" s="244" customFormat="1" ht="16.5" customHeight="1" thickBot="1">
      <c r="A137" s="1299" t="s">
        <v>255</v>
      </c>
      <c r="B137" s="1300"/>
      <c r="C137" s="1300"/>
      <c r="D137" s="1300"/>
      <c r="E137" s="1300"/>
      <c r="F137" s="1300"/>
      <c r="G137" s="1300"/>
      <c r="H137" s="358"/>
      <c r="I137" s="456"/>
      <c r="J137" s="489"/>
      <c r="K137" s="200"/>
      <c r="L137" s="207"/>
      <c r="M137" s="207"/>
      <c r="N137" s="207"/>
      <c r="O137" s="200"/>
      <c r="P137" s="207"/>
      <c r="Q137" s="207"/>
      <c r="R137" s="207"/>
      <c r="S137" s="207"/>
      <c r="T137" s="201"/>
      <c r="U137" s="201"/>
      <c r="V137" s="201"/>
      <c r="W137" s="203"/>
      <c r="X137" s="203"/>
      <c r="Y137" s="204"/>
      <c r="Z137" s="206"/>
      <c r="AA137" s="198"/>
    </row>
    <row r="138" spans="1:27" s="244" customFormat="1" ht="30" customHeight="1">
      <c r="A138" s="1160" t="s">
        <v>1619</v>
      </c>
      <c r="B138" s="1161"/>
      <c r="C138" s="1161"/>
      <c r="D138" s="1161"/>
      <c r="E138" s="1161"/>
      <c r="F138" s="1162"/>
      <c r="G138" s="1301" t="s">
        <v>399</v>
      </c>
      <c r="H138" s="1302"/>
      <c r="I138" s="465"/>
      <c r="J138" s="489" t="str">
        <f>G138</f>
        <v>No</v>
      </c>
      <c r="K138" s="200"/>
      <c r="L138" s="207"/>
      <c r="M138" s="207"/>
      <c r="N138" s="207"/>
      <c r="O138" s="200"/>
      <c r="P138" s="207"/>
      <c r="Q138" s="207"/>
      <c r="R138" s="207"/>
      <c r="S138" s="207"/>
      <c r="T138" s="201"/>
      <c r="U138" s="201"/>
      <c r="V138" s="201"/>
      <c r="W138" s="203"/>
      <c r="X138" s="203"/>
      <c r="Y138" s="205" t="str">
        <f>A138</f>
        <v>E1. Have stockouts occurred for any contraceptive at the central* level in the last 12 months?  
*(The central level refers to the central level warehouse for the public sector.)</v>
      </c>
      <c r="Z138" s="206"/>
      <c r="AA138" s="198"/>
    </row>
    <row r="139" spans="1:27" s="244" customFormat="1" ht="45">
      <c r="A139" s="1179" t="s">
        <v>1639</v>
      </c>
      <c r="B139" s="1163"/>
      <c r="C139" s="1163"/>
      <c r="D139" s="1163"/>
      <c r="E139" s="1163"/>
      <c r="F139" s="1163"/>
      <c r="G139" s="1163"/>
      <c r="H139" s="1197"/>
      <c r="I139" s="475"/>
      <c r="J139" s="489"/>
      <c r="K139" s="200"/>
      <c r="L139" s="207"/>
      <c r="M139" s="207"/>
      <c r="N139" s="207"/>
      <c r="O139" s="200"/>
      <c r="P139" s="207"/>
      <c r="Q139" s="207"/>
      <c r="R139" s="207"/>
      <c r="S139" s="207"/>
      <c r="T139" s="201"/>
      <c r="U139" s="201"/>
      <c r="V139" s="201"/>
      <c r="W139" s="203"/>
      <c r="X139" s="45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04"/>
      <c r="Z139" s="206"/>
      <c r="AA139" s="198"/>
    </row>
    <row r="140" spans="1:27" s="244" customFormat="1" ht="15" customHeight="1">
      <c r="A140" s="986"/>
      <c r="B140" s="1163" t="s">
        <v>1599</v>
      </c>
      <c r="C140" s="1163"/>
      <c r="D140" s="1163"/>
      <c r="E140" s="1163"/>
      <c r="F140" s="1164"/>
      <c r="G140" s="1223" t="s">
        <v>399</v>
      </c>
      <c r="H140" s="1225"/>
      <c r="I140" s="465"/>
      <c r="J140" s="489" t="str">
        <f t="shared" ref="J140:J148" si="7">G140</f>
        <v>No</v>
      </c>
      <c r="K140" s="200"/>
      <c r="L140" s="207"/>
      <c r="M140" s="207"/>
      <c r="N140" s="207"/>
      <c r="O140" s="200"/>
      <c r="P140" s="207"/>
      <c r="Q140" s="207"/>
      <c r="R140" s="207"/>
      <c r="S140" s="207"/>
      <c r="T140" s="201"/>
      <c r="U140" s="201"/>
      <c r="V140" s="201"/>
      <c r="W140" s="203"/>
      <c r="X140" s="203"/>
      <c r="Y140" s="205" t="str">
        <f t="shared" ref="Y140:Y148" si="8">B140</f>
        <v>a. Combined oral contraceptives</v>
      </c>
      <c r="Z140" s="206"/>
      <c r="AA140" s="198"/>
    </row>
    <row r="141" spans="1:27" s="244" customFormat="1" ht="15" customHeight="1">
      <c r="A141" s="992"/>
      <c r="B141" s="1163" t="s">
        <v>1600</v>
      </c>
      <c r="C141" s="1163"/>
      <c r="D141" s="1163"/>
      <c r="E141" s="1163"/>
      <c r="F141" s="1164"/>
      <c r="G141" s="1223" t="s">
        <v>399</v>
      </c>
      <c r="H141" s="1225"/>
      <c r="I141" s="465"/>
      <c r="J141" s="489" t="str">
        <f t="shared" si="7"/>
        <v>No</v>
      </c>
      <c r="K141" s="200"/>
      <c r="L141" s="207"/>
      <c r="M141" s="207"/>
      <c r="N141" s="207"/>
      <c r="O141" s="207"/>
      <c r="P141" s="207"/>
      <c r="Q141" s="207"/>
      <c r="R141" s="207"/>
      <c r="S141" s="207"/>
      <c r="T141" s="201"/>
      <c r="U141" s="201"/>
      <c r="V141" s="201"/>
      <c r="W141" s="203"/>
      <c r="X141" s="203"/>
      <c r="Y141" s="205" t="str">
        <f t="shared" si="8"/>
        <v>b. Progestin-only pills</v>
      </c>
      <c r="Z141" s="206"/>
      <c r="AA141" s="198"/>
    </row>
    <row r="142" spans="1:27" s="244" customFormat="1" ht="15" customHeight="1">
      <c r="A142" s="986"/>
      <c r="B142" s="1163" t="s">
        <v>1601</v>
      </c>
      <c r="C142" s="1163"/>
      <c r="D142" s="1163"/>
      <c r="E142" s="1163"/>
      <c r="F142" s="1164"/>
      <c r="G142" s="1223" t="s">
        <v>399</v>
      </c>
      <c r="H142" s="1225"/>
      <c r="I142" s="465"/>
      <c r="J142" s="489" t="str">
        <f t="shared" si="7"/>
        <v>No</v>
      </c>
      <c r="K142" s="200"/>
      <c r="L142" s="207"/>
      <c r="M142" s="207"/>
      <c r="N142" s="207"/>
      <c r="O142" s="207"/>
      <c r="P142" s="207"/>
      <c r="Q142" s="207"/>
      <c r="R142" s="207"/>
      <c r="S142" s="207"/>
      <c r="T142" s="201"/>
      <c r="U142" s="201"/>
      <c r="V142" s="201"/>
      <c r="W142" s="203"/>
      <c r="X142" s="203"/>
      <c r="Y142" s="205" t="str">
        <f t="shared" si="8"/>
        <v>c. Injectables</v>
      </c>
      <c r="Z142" s="206"/>
      <c r="AA142" s="198"/>
    </row>
    <row r="143" spans="1:27" s="244" customFormat="1" ht="15" customHeight="1">
      <c r="A143" s="986"/>
      <c r="B143" s="1163" t="s">
        <v>1602</v>
      </c>
      <c r="C143" s="1163"/>
      <c r="D143" s="1163"/>
      <c r="E143" s="1163"/>
      <c r="F143" s="1164"/>
      <c r="G143" s="1223" t="s">
        <v>399</v>
      </c>
      <c r="H143" s="1225"/>
      <c r="I143" s="465"/>
      <c r="J143" s="489" t="str">
        <f t="shared" si="7"/>
        <v>No</v>
      </c>
      <c r="K143" s="200"/>
      <c r="L143" s="207"/>
      <c r="M143" s="207"/>
      <c r="N143" s="207"/>
      <c r="O143" s="207"/>
      <c r="P143" s="207"/>
      <c r="Q143" s="207"/>
      <c r="R143" s="207"/>
      <c r="S143" s="207"/>
      <c r="T143" s="201"/>
      <c r="U143" s="201"/>
      <c r="V143" s="201"/>
      <c r="W143" s="203"/>
      <c r="X143" s="203"/>
      <c r="Y143" s="205" t="str">
        <f t="shared" si="8"/>
        <v>d. Implants</v>
      </c>
      <c r="Z143" s="206"/>
      <c r="AA143" s="198"/>
    </row>
    <row r="144" spans="1:27" s="244" customFormat="1" ht="15" customHeight="1">
      <c r="A144" s="986"/>
      <c r="B144" s="1163" t="s">
        <v>1603</v>
      </c>
      <c r="C144" s="1163"/>
      <c r="D144" s="1163"/>
      <c r="E144" s="1163"/>
      <c r="F144" s="1164"/>
      <c r="G144" s="1223" t="s">
        <v>399</v>
      </c>
      <c r="H144" s="1225"/>
      <c r="I144" s="465"/>
      <c r="J144" s="489" t="str">
        <f t="shared" si="7"/>
        <v>No</v>
      </c>
      <c r="K144" s="200"/>
      <c r="L144" s="207"/>
      <c r="M144" s="207"/>
      <c r="N144" s="207"/>
      <c r="O144" s="207"/>
      <c r="P144" s="207"/>
      <c r="Q144" s="207"/>
      <c r="R144" s="207"/>
      <c r="S144" s="207"/>
      <c r="T144" s="201"/>
      <c r="U144" s="201"/>
      <c r="V144" s="201"/>
      <c r="W144" s="203"/>
      <c r="X144" s="203"/>
      <c r="Y144" s="205" t="str">
        <f t="shared" si="8"/>
        <v>e. Intrauterine devices (IUDs)</v>
      </c>
      <c r="Z144" s="206"/>
      <c r="AA144" s="198"/>
    </row>
    <row r="145" spans="1:27" s="244" customFormat="1" ht="15" customHeight="1">
      <c r="A145" s="986"/>
      <c r="B145" s="1163" t="s">
        <v>1546</v>
      </c>
      <c r="C145" s="1163"/>
      <c r="D145" s="1163"/>
      <c r="E145" s="1163"/>
      <c r="F145" s="1164"/>
      <c r="G145" s="1223" t="s">
        <v>399</v>
      </c>
      <c r="H145" s="1225"/>
      <c r="I145" s="465"/>
      <c r="J145" s="489" t="str">
        <f t="shared" si="7"/>
        <v>No</v>
      </c>
      <c r="K145" s="200"/>
      <c r="L145" s="207"/>
      <c r="M145" s="207"/>
      <c r="N145" s="207"/>
      <c r="O145" s="207"/>
      <c r="P145" s="207"/>
      <c r="Q145" s="207"/>
      <c r="R145" s="207"/>
      <c r="S145" s="207"/>
      <c r="T145" s="201"/>
      <c r="U145" s="201"/>
      <c r="V145" s="201"/>
      <c r="W145" s="203"/>
      <c r="X145" s="203"/>
      <c r="Y145" s="205" t="str">
        <f t="shared" si="8"/>
        <v>f. Male condoms</v>
      </c>
      <c r="Z145" s="206"/>
      <c r="AA145" s="198"/>
    </row>
    <row r="146" spans="1:27" s="244" customFormat="1" ht="15" customHeight="1">
      <c r="A146" s="986"/>
      <c r="B146" s="1163" t="s">
        <v>1547</v>
      </c>
      <c r="C146" s="1163"/>
      <c r="D146" s="1163"/>
      <c r="E146" s="1163"/>
      <c r="F146" s="1164"/>
      <c r="G146" s="1223" t="s">
        <v>399</v>
      </c>
      <c r="H146" s="1225"/>
      <c r="I146" s="465"/>
      <c r="J146" s="489" t="str">
        <f t="shared" si="7"/>
        <v>No</v>
      </c>
      <c r="K146" s="200"/>
      <c r="L146" s="207"/>
      <c r="M146" s="207"/>
      <c r="N146" s="207"/>
      <c r="O146" s="207"/>
      <c r="P146" s="207"/>
      <c r="Q146" s="207"/>
      <c r="R146" s="207"/>
      <c r="S146" s="207"/>
      <c r="T146" s="201"/>
      <c r="U146" s="201"/>
      <c r="V146" s="201"/>
      <c r="W146" s="203"/>
      <c r="X146" s="203"/>
      <c r="Y146" s="205" t="str">
        <f t="shared" si="8"/>
        <v>g. Female condoms</v>
      </c>
      <c r="Z146" s="206"/>
      <c r="AA146" s="198"/>
    </row>
    <row r="147" spans="1:27" s="244" customFormat="1" ht="15" customHeight="1">
      <c r="A147" s="986"/>
      <c r="B147" s="1163" t="s">
        <v>1604</v>
      </c>
      <c r="C147" s="1163"/>
      <c r="D147" s="1163"/>
      <c r="E147" s="1163"/>
      <c r="F147" s="1164"/>
      <c r="G147" s="1223" t="s">
        <v>399</v>
      </c>
      <c r="H147" s="1225"/>
      <c r="I147" s="465"/>
      <c r="J147" s="489" t="str">
        <f t="shared" si="7"/>
        <v>No</v>
      </c>
      <c r="K147" s="200"/>
      <c r="L147" s="207"/>
      <c r="M147" s="207"/>
      <c r="N147" s="207"/>
      <c r="O147" s="207"/>
      <c r="P147" s="207"/>
      <c r="Q147" s="207"/>
      <c r="R147" s="207"/>
      <c r="S147" s="207"/>
      <c r="T147" s="201"/>
      <c r="U147" s="201"/>
      <c r="V147" s="201"/>
      <c r="W147" s="203"/>
      <c r="X147" s="203"/>
      <c r="Y147" s="205" t="str">
        <f t="shared" si="8"/>
        <v>h. Emergency contraceptive pills</v>
      </c>
      <c r="Z147" s="206"/>
      <c r="AA147" s="198"/>
    </row>
    <row r="148" spans="1:27" s="244" customFormat="1" ht="15" customHeight="1">
      <c r="A148" s="986"/>
      <c r="B148" s="1163" t="s">
        <v>1605</v>
      </c>
      <c r="C148" s="1163"/>
      <c r="D148" s="1163"/>
      <c r="E148" s="1163"/>
      <c r="F148" s="1164"/>
      <c r="G148" s="1223" t="s">
        <v>406</v>
      </c>
      <c r="H148" s="1225"/>
      <c r="I148" s="465"/>
      <c r="J148" s="489" t="str">
        <f t="shared" si="7"/>
        <v>Not applicable</v>
      </c>
      <c r="K148" s="200"/>
      <c r="L148" s="207"/>
      <c r="M148" s="207"/>
      <c r="N148" s="207"/>
      <c r="O148" s="207"/>
      <c r="P148" s="207"/>
      <c r="Q148" s="207"/>
      <c r="R148" s="207"/>
      <c r="S148" s="207"/>
      <c r="T148" s="201"/>
      <c r="U148" s="201"/>
      <c r="V148" s="201"/>
      <c r="W148" s="203"/>
      <c r="X148" s="203"/>
      <c r="Y148" s="205" t="str">
        <f t="shared" si="8"/>
        <v>i. CycleBeads</v>
      </c>
      <c r="Z148" s="206"/>
      <c r="AA148" s="198"/>
    </row>
    <row r="149" spans="1:27" s="244" customFormat="1" ht="30">
      <c r="A149" s="986"/>
      <c r="B149" s="1163" t="s">
        <v>1621</v>
      </c>
      <c r="C149" s="1163"/>
      <c r="D149" s="1163"/>
      <c r="E149" s="1163"/>
      <c r="F149" s="1846" t="s">
        <v>445</v>
      </c>
      <c r="G149" s="1847"/>
      <c r="H149" s="1848"/>
      <c r="I149" s="465"/>
      <c r="J149" s="489"/>
      <c r="K149" s="200"/>
      <c r="L149" s="207"/>
      <c r="M149" s="200"/>
      <c r="N149" s="207"/>
      <c r="O149" s="207"/>
      <c r="P149" s="207"/>
      <c r="Q149" s="200" t="str">
        <f>F149</f>
        <v>01/12-12/12</v>
      </c>
      <c r="R149" s="200" t="str">
        <f>B149</f>
        <v xml:space="preserve">j. Time period covered by reports reviewed
(mm/yy - mm/yy) (for example, reports from 01/12-12/12) </v>
      </c>
      <c r="S149" s="207"/>
      <c r="T149" s="201"/>
      <c r="U149" s="201"/>
      <c r="V149" s="201"/>
      <c r="W149" s="203"/>
      <c r="X149" s="203"/>
      <c r="Y149" s="204"/>
      <c r="Z149" s="206"/>
      <c r="AA149" s="198"/>
    </row>
    <row r="150" spans="1:27" s="244" customFormat="1" ht="45">
      <c r="A150" s="291"/>
      <c r="B150" s="1163" t="s">
        <v>1622</v>
      </c>
      <c r="C150" s="1163"/>
      <c r="D150" s="1163"/>
      <c r="E150" s="1163"/>
      <c r="F150" s="1846" t="s">
        <v>1405</v>
      </c>
      <c r="G150" s="1847"/>
      <c r="H150" s="1848"/>
      <c r="I150" s="465"/>
      <c r="J150" s="489"/>
      <c r="K150" s="200"/>
      <c r="L150" s="200"/>
      <c r="M150" s="207"/>
      <c r="N150" s="207"/>
      <c r="O150" s="207"/>
      <c r="P150" s="207"/>
      <c r="Q150" s="200" t="str">
        <f>F150</f>
        <v>PipeLine, Periodic physical inventory and MACs [warehouse] reports</v>
      </c>
      <c r="R150" s="200" t="str">
        <f>B150</f>
        <v>k. Data source
(for example: Procurement Planning and Monitoring Report, Logistics Management Information System, periodic physical inventory, warehouse reports)</v>
      </c>
      <c r="S150" s="207"/>
      <c r="T150" s="201"/>
      <c r="U150" s="201"/>
      <c r="V150" s="201"/>
      <c r="W150" s="203"/>
      <c r="X150" s="203"/>
      <c r="Y150" s="204"/>
      <c r="Z150" s="206"/>
      <c r="AA150" s="198"/>
    </row>
    <row r="151" spans="1:27" s="244" customFormat="1">
      <c r="A151" s="1179" t="s">
        <v>1640</v>
      </c>
      <c r="B151" s="1163"/>
      <c r="C151" s="1163"/>
      <c r="D151" s="1163"/>
      <c r="E151" s="1163"/>
      <c r="F151" s="1163"/>
      <c r="G151" s="1163"/>
      <c r="H151" s="1197"/>
      <c r="I151" s="475"/>
      <c r="J151" s="202"/>
      <c r="K151" s="200"/>
      <c r="L151" s="207"/>
      <c r="M151" s="207"/>
      <c r="N151" s="207"/>
      <c r="O151" s="200"/>
      <c r="P151" s="207"/>
      <c r="Q151" s="207"/>
      <c r="R151" s="207"/>
      <c r="S151" s="207"/>
      <c r="T151" s="201"/>
      <c r="U151" s="201"/>
      <c r="V151" s="201"/>
      <c r="W151" s="203"/>
      <c r="X151" s="203"/>
      <c r="Y151" s="204"/>
      <c r="Z151" s="206"/>
      <c r="AA151" s="198"/>
    </row>
    <row r="152" spans="1:27" s="244" customFormat="1" ht="15" customHeight="1">
      <c r="A152" s="991"/>
      <c r="B152" s="1184" t="s">
        <v>1624</v>
      </c>
      <c r="C152" s="1184"/>
      <c r="D152" s="1184"/>
      <c r="E152" s="1184"/>
      <c r="F152" s="1185"/>
      <c r="G152" s="1311" t="s">
        <v>399</v>
      </c>
      <c r="H152" s="1312"/>
      <c r="I152" s="465"/>
      <c r="J152" s="489" t="str">
        <f>G152</f>
        <v>No</v>
      </c>
      <c r="K152" s="200"/>
      <c r="L152" s="207"/>
      <c r="M152" s="207"/>
      <c r="N152" s="207"/>
      <c r="O152" s="200"/>
      <c r="P152" s="207"/>
      <c r="Q152" s="207"/>
      <c r="R152" s="207"/>
      <c r="S152" s="207"/>
      <c r="T152" s="201"/>
      <c r="U152" s="201"/>
      <c r="V152" s="201"/>
      <c r="W152" s="203"/>
      <c r="X152" s="203"/>
      <c r="Y152" s="205" t="str">
        <f>B152</f>
        <v>a. service delivery point level (i.e., public sector health facilities)</v>
      </c>
      <c r="Z152" s="206"/>
      <c r="AA152" s="198"/>
    </row>
    <row r="153" spans="1:27" s="244" customFormat="1" ht="15.75" customHeight="1" thickBot="1">
      <c r="A153" s="1031"/>
      <c r="B153" s="1265" t="s">
        <v>1625</v>
      </c>
      <c r="C153" s="1265"/>
      <c r="D153" s="1265"/>
      <c r="E153" s="1265"/>
      <c r="F153" s="1780"/>
      <c r="G153" s="1231" t="s">
        <v>399</v>
      </c>
      <c r="H153" s="1232"/>
      <c r="I153" s="465"/>
      <c r="J153" s="452" t="str">
        <f>G153</f>
        <v>No</v>
      </c>
      <c r="K153" s="200"/>
      <c r="L153" s="207"/>
      <c r="M153" s="207"/>
      <c r="N153" s="207"/>
      <c r="O153" s="200"/>
      <c r="P153" s="207"/>
      <c r="Q153" s="207"/>
      <c r="R153" s="207"/>
      <c r="S153" s="207"/>
      <c r="T153" s="201"/>
      <c r="U153" s="201"/>
      <c r="V153" s="201"/>
      <c r="W153" s="203"/>
      <c r="X153" s="203"/>
      <c r="Y153" s="205" t="str">
        <f>B153</f>
        <v>b. central level (i.e., central level warehouse for the public sector)</v>
      </c>
      <c r="Z153" s="206"/>
      <c r="AA153" s="519"/>
    </row>
    <row r="154" spans="1:27" s="244" customFormat="1" ht="45.75" thickBot="1">
      <c r="A154" s="1303" t="s">
        <v>1641</v>
      </c>
      <c r="B154" s="1304"/>
      <c r="C154" s="1305"/>
      <c r="D154" s="1306" t="s">
        <v>1406</v>
      </c>
      <c r="E154" s="1307"/>
      <c r="F154" s="1307"/>
      <c r="G154" s="1307"/>
      <c r="H154" s="1308"/>
      <c r="I154" s="465"/>
      <c r="J154" s="489"/>
      <c r="K154" s="200" t="str">
        <f>A154</f>
        <v xml:space="preserve">F. Please note any overall comments about challenges and/or successes with contraceptive security in your country.
</v>
      </c>
      <c r="L154" s="207"/>
      <c r="M154" s="207"/>
      <c r="N154" s="207"/>
      <c r="O154" s="200" t="str">
        <f>D154</f>
        <v>Delayed disbursement of committed funds (e.g. GF grants) and delayed delivery of shipments. These have in most cases led to low stock levels centrally, though no stockouts have been reported.</v>
      </c>
      <c r="P154" s="207"/>
      <c r="Q154" s="207"/>
      <c r="R154" s="207"/>
      <c r="S154" s="207"/>
      <c r="T154" s="201"/>
      <c r="U154" s="201"/>
      <c r="V154" s="201"/>
      <c r="W154" s="203"/>
      <c r="X154" s="203"/>
      <c r="Y154" s="204"/>
      <c r="Z154" s="206"/>
      <c r="AA154" s="198"/>
    </row>
    <row r="155" spans="1:27" s="517" customFormat="1" ht="15.75">
      <c r="A155" s="1833"/>
      <c r="B155" s="1833"/>
      <c r="C155" s="1833"/>
      <c r="D155" s="1833"/>
      <c r="E155" s="1833"/>
      <c r="F155" s="1833"/>
      <c r="G155" s="1833"/>
      <c r="H155" s="1833"/>
      <c r="I155" s="467"/>
      <c r="J155" s="516"/>
      <c r="K155" s="200"/>
      <c r="L155" s="200"/>
      <c r="M155" s="207"/>
      <c r="N155" s="207"/>
      <c r="O155" s="200"/>
      <c r="P155" s="207"/>
      <c r="R155" s="207"/>
      <c r="S155" s="458"/>
      <c r="T155" s="459"/>
      <c r="U155" s="459"/>
      <c r="V155" s="459"/>
      <c r="W155" s="460"/>
      <c r="X155" s="460"/>
      <c r="Z155" s="518"/>
      <c r="AA155" s="198"/>
    </row>
    <row r="156" spans="1:27" s="461" customFormat="1" ht="18">
      <c r="A156" s="1310"/>
      <c r="B156" s="1310"/>
      <c r="C156" s="1310"/>
      <c r="D156" s="1310"/>
      <c r="E156" s="1310"/>
      <c r="F156" s="1310"/>
      <c r="G156" s="1310"/>
      <c r="H156" s="1310"/>
      <c r="I156" s="520"/>
      <c r="J156" s="453"/>
      <c r="K156" s="200"/>
      <c r="L156" s="207"/>
      <c r="M156" s="207"/>
      <c r="N156" s="207"/>
      <c r="O156" s="200"/>
      <c r="P156" s="207"/>
      <c r="Q156" s="207"/>
      <c r="R156" s="207"/>
      <c r="S156" s="458"/>
      <c r="T156" s="459"/>
      <c r="U156" s="459"/>
      <c r="V156" s="459"/>
      <c r="W156" s="460"/>
      <c r="X156" s="521">
        <f>A156</f>
        <v>0</v>
      </c>
      <c r="Z156" s="462"/>
      <c r="AA156" s="198"/>
    </row>
    <row r="157" spans="1:27" s="517" customFormat="1" ht="12" customHeight="1">
      <c r="A157" s="522"/>
      <c r="B157" s="522"/>
      <c r="C157" s="522"/>
      <c r="D157" s="522"/>
      <c r="E157" s="522"/>
      <c r="F157" s="522"/>
      <c r="G157" s="522"/>
      <c r="H157" s="522"/>
      <c r="I157" s="200"/>
      <c r="J157" s="516"/>
      <c r="K157" s="200"/>
      <c r="L157" s="207"/>
      <c r="M157" s="207"/>
      <c r="N157" s="207"/>
      <c r="O157" s="200"/>
      <c r="P157" s="207"/>
      <c r="Q157" s="207"/>
      <c r="R157" s="207"/>
      <c r="S157" s="458"/>
      <c r="T157" s="459"/>
      <c r="U157" s="459"/>
      <c r="V157" s="459"/>
      <c r="W157" s="460"/>
      <c r="X157" s="460"/>
      <c r="Z157" s="518"/>
      <c r="AA157" s="198"/>
    </row>
    <row r="158" spans="1:27" s="517" customFormat="1" ht="15" customHeight="1">
      <c r="A158" s="522"/>
      <c r="B158" s="522"/>
      <c r="C158" s="522"/>
      <c r="D158" s="522"/>
      <c r="E158" s="522"/>
      <c r="F158" s="522"/>
      <c r="G158" s="522"/>
      <c r="H158" s="522"/>
      <c r="I158" s="200"/>
      <c r="J158" s="453"/>
      <c r="K158" s="200"/>
      <c r="L158" s="207"/>
      <c r="M158" s="207"/>
      <c r="N158" s="207"/>
      <c r="O158" s="200"/>
      <c r="P158" s="207"/>
      <c r="Q158" s="207"/>
      <c r="R158" s="207"/>
      <c r="S158" s="458"/>
      <c r="T158" s="459"/>
      <c r="U158" s="459"/>
      <c r="V158" s="459"/>
      <c r="W158" s="460"/>
      <c r="X158" s="460"/>
      <c r="Z158" s="518"/>
      <c r="AA158" s="198"/>
    </row>
    <row r="159" spans="1:27">
      <c r="A159" s="266"/>
      <c r="B159" s="267"/>
      <c r="C159" s="267"/>
      <c r="D159" s="267"/>
      <c r="E159" s="267"/>
      <c r="F159" s="267"/>
      <c r="G159" s="268"/>
      <c r="H159" s="269"/>
      <c r="I159" s="207"/>
      <c r="O159" s="200"/>
    </row>
    <row r="160" spans="1:27">
      <c r="A160" s="270"/>
      <c r="B160" s="270"/>
      <c r="G160" s="271"/>
      <c r="H160" s="235"/>
      <c r="I160" s="207"/>
    </row>
    <row r="161" spans="1:134">
      <c r="A161" s="270"/>
      <c r="B161" s="270"/>
      <c r="G161" s="271"/>
      <c r="H161" s="235"/>
      <c r="I161" s="207"/>
    </row>
    <row r="162" spans="1:134">
      <c r="A162" s="270"/>
      <c r="B162" s="270"/>
      <c r="G162" s="271"/>
      <c r="H162" s="235"/>
      <c r="I162" s="207"/>
    </row>
    <row r="163" spans="1:134">
      <c r="A163" s="270"/>
      <c r="B163" s="270"/>
      <c r="G163" s="271"/>
      <c r="H163" s="235"/>
      <c r="I163" s="207"/>
    </row>
    <row r="164" spans="1:134">
      <c r="A164" s="270"/>
      <c r="B164" s="270"/>
      <c r="G164" s="271"/>
      <c r="H164" s="235"/>
      <c r="I164" s="207"/>
    </row>
    <row r="165" spans="1:134">
      <c r="A165" s="270"/>
      <c r="B165" s="270"/>
      <c r="G165" s="271"/>
      <c r="H165" s="235"/>
      <c r="I165" s="207"/>
    </row>
    <row r="166" spans="1:134">
      <c r="A166" s="270"/>
      <c r="B166" s="270"/>
      <c r="G166" s="271"/>
      <c r="H166" s="235"/>
      <c r="I166" s="207"/>
    </row>
    <row r="167" spans="1:134">
      <c r="A167" s="270"/>
      <c r="B167" s="270"/>
      <c r="G167" s="271"/>
      <c r="H167" s="235"/>
      <c r="I167" s="207"/>
    </row>
    <row r="168" spans="1:134">
      <c r="A168" s="270"/>
      <c r="B168" s="270"/>
      <c r="G168" s="271"/>
      <c r="H168" s="235"/>
      <c r="I168" s="207"/>
    </row>
    <row r="169" spans="1:134">
      <c r="A169" s="270"/>
      <c r="B169" s="270"/>
      <c r="G169" s="271"/>
      <c r="H169" s="235"/>
      <c r="I169" s="207"/>
    </row>
    <row r="170" spans="1:134">
      <c r="A170" s="270"/>
      <c r="B170" s="270"/>
      <c r="G170" s="271"/>
      <c r="H170" s="235"/>
      <c r="I170" s="207"/>
    </row>
    <row r="171" spans="1:134">
      <c r="A171" s="270"/>
      <c r="B171" s="270"/>
      <c r="G171" s="271"/>
      <c r="H171" s="235"/>
      <c r="I171" s="207"/>
    </row>
    <row r="172" spans="1:134">
      <c r="A172" s="270"/>
      <c r="B172" s="270"/>
      <c r="G172" s="271"/>
      <c r="H172" s="235"/>
      <c r="I172" s="207"/>
    </row>
    <row r="173" spans="1:134" s="270" customFormat="1">
      <c r="G173" s="271"/>
      <c r="H173" s="235"/>
      <c r="I173" s="207"/>
      <c r="J173" s="453"/>
      <c r="K173" s="200"/>
      <c r="L173" s="207"/>
      <c r="M173" s="207"/>
      <c r="N173" s="207"/>
      <c r="O173" s="207"/>
      <c r="P173" s="207"/>
      <c r="Q173" s="207"/>
      <c r="R173" s="207"/>
      <c r="S173" s="458"/>
      <c r="T173" s="459"/>
      <c r="U173" s="459"/>
      <c r="V173" s="459"/>
      <c r="W173" s="460"/>
      <c r="X173" s="460"/>
      <c r="Y173" s="461"/>
      <c r="Z173" s="462"/>
      <c r="AA173" s="198"/>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07"/>
      <c r="J174" s="453"/>
      <c r="K174" s="200"/>
      <c r="L174" s="207"/>
      <c r="M174" s="207"/>
      <c r="N174" s="207"/>
      <c r="O174" s="207"/>
      <c r="P174" s="207"/>
      <c r="Q174" s="207"/>
      <c r="R174" s="207"/>
      <c r="S174" s="458"/>
      <c r="T174" s="459"/>
      <c r="U174" s="459"/>
      <c r="V174" s="459"/>
      <c r="W174" s="460"/>
      <c r="X174" s="460"/>
      <c r="Y174" s="461"/>
      <c r="Z174" s="462"/>
      <c r="AA174" s="198"/>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07"/>
      <c r="J175" s="453"/>
      <c r="K175" s="200"/>
      <c r="L175" s="207"/>
      <c r="M175" s="207"/>
      <c r="N175" s="207"/>
      <c r="O175" s="207"/>
      <c r="P175" s="207"/>
      <c r="Q175" s="207"/>
      <c r="R175" s="207"/>
      <c r="S175" s="458"/>
      <c r="T175" s="459"/>
      <c r="U175" s="459"/>
      <c r="V175" s="459"/>
      <c r="W175" s="460"/>
      <c r="X175" s="460"/>
      <c r="Y175" s="461"/>
      <c r="Z175" s="462"/>
      <c r="AA175" s="198"/>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07"/>
      <c r="J176" s="453"/>
      <c r="K176" s="200"/>
      <c r="L176" s="207"/>
      <c r="M176" s="207"/>
      <c r="N176" s="207"/>
      <c r="O176" s="207"/>
      <c r="P176" s="207"/>
      <c r="Q176" s="207"/>
      <c r="R176" s="207"/>
      <c r="S176" s="458"/>
      <c r="T176" s="459"/>
      <c r="U176" s="459"/>
      <c r="V176" s="459"/>
      <c r="W176" s="460"/>
      <c r="X176" s="460"/>
      <c r="Y176" s="461"/>
      <c r="Z176" s="462"/>
      <c r="AA176" s="198"/>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07"/>
      <c r="J177" s="453"/>
      <c r="K177" s="200"/>
      <c r="L177" s="207"/>
      <c r="M177" s="207"/>
      <c r="N177" s="207"/>
      <c r="O177" s="207"/>
      <c r="P177" s="207"/>
      <c r="Q177" s="207"/>
      <c r="R177" s="207"/>
      <c r="S177" s="458"/>
      <c r="T177" s="459"/>
      <c r="U177" s="459"/>
      <c r="V177" s="459"/>
      <c r="W177" s="460"/>
      <c r="X177" s="460"/>
      <c r="Y177" s="461"/>
      <c r="Z177" s="462"/>
      <c r="AA177" s="198"/>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07"/>
      <c r="J178" s="453"/>
      <c r="K178" s="200"/>
      <c r="L178" s="207"/>
      <c r="M178" s="207"/>
      <c r="N178" s="207"/>
      <c r="O178" s="207"/>
      <c r="P178" s="207"/>
      <c r="Q178" s="207"/>
      <c r="R178" s="207"/>
      <c r="S178" s="458"/>
      <c r="T178" s="459"/>
      <c r="U178" s="459"/>
      <c r="V178" s="459"/>
      <c r="W178" s="460"/>
      <c r="X178" s="460"/>
      <c r="Y178" s="461"/>
      <c r="Z178" s="462"/>
      <c r="AA178" s="19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07"/>
      <c r="J179" s="453"/>
      <c r="K179" s="200"/>
      <c r="L179" s="207"/>
      <c r="M179" s="207"/>
      <c r="N179" s="207"/>
      <c r="O179" s="207"/>
      <c r="P179" s="207"/>
      <c r="Q179" s="207"/>
      <c r="R179" s="207"/>
      <c r="S179" s="458"/>
      <c r="T179" s="459"/>
      <c r="U179" s="459"/>
      <c r="V179" s="459"/>
      <c r="W179" s="460"/>
      <c r="X179" s="460"/>
      <c r="Y179" s="461"/>
      <c r="Z179" s="462"/>
      <c r="AA179" s="198"/>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07"/>
      <c r="J180" s="453"/>
      <c r="K180" s="200"/>
      <c r="L180" s="207"/>
      <c r="M180" s="207"/>
      <c r="N180" s="207"/>
      <c r="O180" s="207"/>
      <c r="P180" s="207"/>
      <c r="Q180" s="207"/>
      <c r="R180" s="207"/>
      <c r="S180" s="458"/>
      <c r="T180" s="459"/>
      <c r="U180" s="459"/>
      <c r="V180" s="459"/>
      <c r="W180" s="460"/>
      <c r="X180" s="460"/>
      <c r="Y180" s="461"/>
      <c r="Z180" s="462"/>
      <c r="AA180" s="198"/>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07"/>
      <c r="J181" s="453"/>
      <c r="K181" s="200"/>
      <c r="L181" s="207"/>
      <c r="M181" s="207"/>
      <c r="N181" s="207"/>
      <c r="O181" s="207"/>
      <c r="P181" s="207"/>
      <c r="Q181" s="207"/>
      <c r="R181" s="207"/>
      <c r="S181" s="458"/>
      <c r="T181" s="459"/>
      <c r="U181" s="459"/>
      <c r="V181" s="459"/>
      <c r="W181" s="460"/>
      <c r="X181" s="460"/>
      <c r="Y181" s="461"/>
      <c r="Z181" s="462"/>
      <c r="AA181" s="198"/>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07"/>
      <c r="J182" s="453"/>
      <c r="K182" s="200"/>
      <c r="L182" s="207"/>
      <c r="M182" s="207"/>
      <c r="N182" s="207"/>
      <c r="O182" s="207"/>
      <c r="P182" s="207"/>
      <c r="Q182" s="207"/>
      <c r="R182" s="207"/>
      <c r="S182" s="458"/>
      <c r="T182" s="459"/>
      <c r="U182" s="459"/>
      <c r="V182" s="459"/>
      <c r="W182" s="460"/>
      <c r="X182" s="460"/>
      <c r="Y182" s="461"/>
      <c r="Z182" s="462"/>
      <c r="AA182" s="198"/>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07"/>
      <c r="J183" s="453"/>
      <c r="K183" s="200"/>
      <c r="L183" s="207"/>
      <c r="M183" s="207"/>
      <c r="N183" s="207"/>
      <c r="O183" s="207"/>
      <c r="P183" s="207"/>
      <c r="Q183" s="207"/>
      <c r="R183" s="207"/>
      <c r="S183" s="458"/>
      <c r="T183" s="459"/>
      <c r="U183" s="459"/>
      <c r="V183" s="459"/>
      <c r="W183" s="460"/>
      <c r="X183" s="460"/>
      <c r="Y183" s="461"/>
      <c r="Z183" s="462"/>
      <c r="AA183" s="198"/>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B51:C51"/>
    <mergeCell ref="B52:C52"/>
    <mergeCell ref="B53:C53"/>
    <mergeCell ref="A55:H55"/>
    <mergeCell ref="A56:E56"/>
    <mergeCell ref="G56:H56"/>
    <mergeCell ref="D44:H44"/>
    <mergeCell ref="B45:C45"/>
    <mergeCell ref="A47:H47"/>
    <mergeCell ref="B48:C48"/>
    <mergeCell ref="B49:C49"/>
    <mergeCell ref="D50:H50"/>
    <mergeCell ref="A38:G38"/>
    <mergeCell ref="A39:H39"/>
    <mergeCell ref="B40:C40"/>
    <mergeCell ref="B41:C41"/>
    <mergeCell ref="D42:H42"/>
    <mergeCell ref="B43:C43"/>
    <mergeCell ref="A32:G32"/>
    <mergeCell ref="A33:H33"/>
    <mergeCell ref="B34:D34"/>
    <mergeCell ref="B35:D35"/>
    <mergeCell ref="B36:D36"/>
    <mergeCell ref="B37:D37"/>
    <mergeCell ref="A28:C28"/>
    <mergeCell ref="D28:E28"/>
    <mergeCell ref="A29:F29"/>
    <mergeCell ref="G29:H29"/>
    <mergeCell ref="A30:D30"/>
    <mergeCell ref="A31:G31"/>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2E00-000000000000}">
      <formula1>$N$1:$N$2</formula1>
    </dataValidation>
    <dataValidation type="list" allowBlank="1" showInputMessage="1" showErrorMessage="1" error="Please choose from the dropdown list." sqref="F61:H61" xr:uid="{00000000-0002-0000-2E00-000001000000}">
      <formula1>$R$1:$R$6</formula1>
    </dataValidation>
    <dataValidation type="list" allowBlank="1" showInputMessage="1" showErrorMessage="1" errorTitle="Choose from dropdown" error="Please choose from the dropdown list." prompt="Please select from the dropdown list." sqref="G138 D15 D68" xr:uid="{00000000-0002-0000-2E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2E00-000003000000}">
      <formula1>$W$1:$W$4</formula1>
    </dataValidation>
    <dataValidation type="list" allowBlank="1" showErrorMessage="1" error="Please choose from the dropdown list." sqref="H38" xr:uid="{00000000-0002-0000-2E00-000004000000}">
      <formula1>$W$1:$W$3</formula1>
    </dataValidation>
    <dataValidation type="list" allowBlank="1" showInputMessage="1" showErrorMessage="1" error="Please choose from the dropdown list." sqref="H24" xr:uid="{00000000-0002-0000-2E00-000005000000}">
      <formula1>$O$1:$O$6</formula1>
    </dataValidation>
    <dataValidation type="list" allowBlank="1" showInputMessage="1" showErrorMessage="1" errorTitle="Choose from dropdown" error="Please choose from the dropdown list." prompt="Please select from the dropdown list." sqref="H12 H82" xr:uid="{00000000-0002-0000-2E00-000006000000}">
      <formula1>$W$1:$W$3</formula1>
    </dataValidation>
    <dataValidation type="list" allowBlank="1" showInputMessage="1" showErrorMessage="1" error="Please choose from the dropdown list." sqref="H31:H32 D41 D43 D49 D51:D52 F85:H86 H89 H91 D106:D108 F59 G116:H125" xr:uid="{00000000-0002-0000-2E00-000007000000}">
      <formula1>$W$1:$W$3</formula1>
    </dataValidation>
    <dataValidation type="list" allowBlank="1" showInputMessage="1" showErrorMessage="1" errorTitle="Choose from dropdown" error="Please choose from the dropdown list." sqref="H28" xr:uid="{00000000-0002-0000-2E00-000008000000}">
      <formula1>$Y$1:$Y$13</formula1>
    </dataValidation>
    <dataValidation type="list" allowBlank="1" showErrorMessage="1" errorTitle="Choose from dropdown" error="Please choose from the dropdown list." sqref="F28" xr:uid="{00000000-0002-0000-2E00-000009000000}">
      <formula1>$Y$1:$Y$13</formula1>
    </dataValidation>
    <dataValidation type="list" allowBlank="1" prompt="Please choose from the dropdown if possible. If you cannot find a cadre that fits what you are looking for, you may write it in." sqref="D96:H102" xr:uid="{00000000-0002-0000-2E00-00000A000000}">
      <formula1>$Q$1:$Q$9</formula1>
    </dataValidation>
    <dataValidation type="list" allowBlank="1" showInputMessage="1" prompt="Please select from the dropdown list if possible. If you cannot find a provider cadre that fits, you may write it in." sqref="D95:H95" xr:uid="{00000000-0002-0000-2E00-00000B000000}">
      <formula1>$Q$1:$Q$9</formula1>
    </dataValidation>
  </dataValidations>
  <hyperlinks>
    <hyperlink ref="A5" location="Introduction!A1" display="To jump to the Introduction sheet, click here." xr:uid="{00000000-0004-0000-2E00-000000000000}"/>
  </hyperlinks>
  <pageMargins left="1.2" right="0.7" top="0.75" bottom="0.75" header="0.3" footer="0.3"/>
  <pageSetup scale="51" fitToHeight="4" orientation="portrait" r:id="rId1"/>
  <rowBreaks count="1" manualBreakCount="1">
    <brk id="92" max="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9"/>
  <dimension ref="A1:ED183"/>
  <sheetViews>
    <sheetView showGridLines="0" view="pageBreakPreview" zoomScaleNormal="100" zoomScaleSheetLayoutView="100" workbookViewId="0">
      <selection activeCell="AA1" sqref="AA1"/>
    </sheetView>
  </sheetViews>
  <sheetFormatPr defaultColWidth="9.140625"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453" hidden="1" customWidth="1"/>
    <col min="10" max="10" width="38.5703125" style="453" hidden="1" customWidth="1"/>
    <col min="11" max="11" width="64.42578125" style="200" hidden="1" customWidth="1"/>
    <col min="12" max="12" width="87.7109375" style="207" hidden="1" customWidth="1"/>
    <col min="13" max="13" width="37.28515625" style="207" hidden="1" customWidth="1"/>
    <col min="14" max="14" width="75.28515625" style="207" hidden="1" customWidth="1"/>
    <col min="15" max="15" width="81.7109375" style="207" hidden="1" customWidth="1"/>
    <col min="16" max="16" width="69.42578125" style="207" hidden="1" customWidth="1"/>
    <col min="17" max="17" width="57" style="207" hidden="1" customWidth="1"/>
    <col min="18" max="18" width="87.7109375" style="207" hidden="1" customWidth="1"/>
    <col min="19" max="19" width="25.42578125" style="458" hidden="1" customWidth="1"/>
    <col min="20" max="20" width="43.7109375" style="459" hidden="1" customWidth="1"/>
    <col min="21" max="21" width="37.28515625" style="459" hidden="1" customWidth="1"/>
    <col min="22" max="22" width="56.28515625" style="459" hidden="1" customWidth="1"/>
    <col min="23" max="23" width="11.7109375" style="460" hidden="1" customWidth="1"/>
    <col min="24" max="24" width="146.85546875" style="460" hidden="1" customWidth="1"/>
    <col min="25" max="25" width="107.42578125" style="461" hidden="1" customWidth="1"/>
    <col min="26" max="26" width="1.28515625" style="462" customWidth="1"/>
    <col min="27" max="27" width="13.42578125" style="198"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830"/>
      <c r="B1" s="1830"/>
      <c r="C1" s="1830"/>
      <c r="D1" s="1830"/>
      <c r="E1" s="1830"/>
      <c r="F1" s="1830"/>
      <c r="G1" s="1830"/>
      <c r="H1" s="1830"/>
      <c r="I1" s="446" t="s">
        <v>1431</v>
      </c>
      <c r="J1" s="207" t="s">
        <v>1432</v>
      </c>
      <c r="K1" s="200"/>
      <c r="L1" s="207" t="s">
        <v>1433</v>
      </c>
      <c r="M1" s="207" t="s">
        <v>1434</v>
      </c>
      <c r="N1" s="200" t="s">
        <v>1435</v>
      </c>
      <c r="O1" s="447" t="s">
        <v>404</v>
      </c>
      <c r="P1" s="207"/>
      <c r="Q1" s="207" t="s">
        <v>414</v>
      </c>
      <c r="R1" s="200" t="s">
        <v>491</v>
      </c>
      <c r="S1" s="207"/>
      <c r="T1" s="207"/>
      <c r="U1" s="207"/>
      <c r="V1" s="207"/>
      <c r="W1" s="448" t="s">
        <v>395</v>
      </c>
      <c r="X1" s="449" t="s">
        <v>1436</v>
      </c>
      <c r="Y1" s="450" t="s">
        <v>430</v>
      </c>
      <c r="Z1" s="450"/>
      <c r="AA1" s="451"/>
    </row>
    <row r="2" spans="1:134" s="234" customFormat="1" ht="15.75">
      <c r="A2" s="1149"/>
      <c r="B2" s="1149"/>
      <c r="C2" s="1149"/>
      <c r="D2" s="1150"/>
      <c r="E2" s="1150"/>
      <c r="F2" s="997"/>
      <c r="G2" s="269"/>
      <c r="H2" s="269"/>
      <c r="I2" s="452"/>
      <c r="J2" s="453"/>
      <c r="K2" s="200" t="s">
        <v>1437</v>
      </c>
      <c r="L2" s="207"/>
      <c r="M2" s="207"/>
      <c r="N2" s="200"/>
      <c r="O2" s="447" t="s">
        <v>539</v>
      </c>
      <c r="P2" s="207" t="s">
        <v>1438</v>
      </c>
      <c r="Q2" s="207" t="s">
        <v>453</v>
      </c>
      <c r="R2" s="200" t="s">
        <v>437</v>
      </c>
      <c r="S2" s="207" t="s">
        <v>1439</v>
      </c>
      <c r="T2" s="454" t="s">
        <v>1440</v>
      </c>
      <c r="U2" s="201"/>
      <c r="V2" s="201" t="s">
        <v>1441</v>
      </c>
      <c r="W2" s="203" t="s">
        <v>399</v>
      </c>
      <c r="X2" s="203"/>
      <c r="Y2" s="455" t="s">
        <v>408</v>
      </c>
      <c r="Z2" s="450"/>
      <c r="AA2" s="198"/>
    </row>
    <row r="3" spans="1:134" s="234" customFormat="1" ht="15.75" customHeight="1">
      <c r="A3" s="1151"/>
      <c r="B3" s="1151"/>
      <c r="C3" s="1151"/>
      <c r="D3" s="1151"/>
      <c r="E3" s="1151"/>
      <c r="F3" s="1151"/>
      <c r="G3" s="1151"/>
      <c r="H3" s="1151"/>
      <c r="I3" s="452"/>
      <c r="J3" s="453"/>
      <c r="K3" s="200"/>
      <c r="L3" s="207"/>
      <c r="M3" s="207"/>
      <c r="N3" s="200"/>
      <c r="O3" s="447" t="s">
        <v>478</v>
      </c>
      <c r="P3" s="207"/>
      <c r="Q3" s="207" t="s">
        <v>838</v>
      </c>
      <c r="R3" s="200" t="s">
        <v>593</v>
      </c>
      <c r="S3" s="207"/>
      <c r="T3" s="454"/>
      <c r="U3" s="201"/>
      <c r="V3" s="201"/>
      <c r="W3" s="203" t="s">
        <v>405</v>
      </c>
      <c r="X3" s="203"/>
      <c r="Y3" s="455" t="s">
        <v>407</v>
      </c>
      <c r="Z3" s="450"/>
      <c r="AA3" s="198"/>
    </row>
    <row r="4" spans="1:134" s="234" customFormat="1" ht="27.75" customHeight="1">
      <c r="A4" s="278"/>
      <c r="B4" s="278"/>
      <c r="C4" s="278"/>
      <c r="D4" s="1152"/>
      <c r="E4" s="1152"/>
      <c r="F4" s="1153"/>
      <c r="G4" s="1153"/>
      <c r="H4" s="1153"/>
      <c r="I4" s="456"/>
      <c r="J4" s="453"/>
      <c r="K4" s="200"/>
      <c r="L4" s="207"/>
      <c r="M4" s="207"/>
      <c r="N4" s="200"/>
      <c r="O4" s="200" t="s">
        <v>635</v>
      </c>
      <c r="P4" s="207"/>
      <c r="Q4" s="207" t="s">
        <v>527</v>
      </c>
      <c r="R4" s="203" t="s">
        <v>1442</v>
      </c>
      <c r="S4" s="207"/>
      <c r="T4" s="454"/>
      <c r="U4" s="201"/>
      <c r="V4" s="201"/>
      <c r="W4" s="203" t="s">
        <v>406</v>
      </c>
      <c r="X4" s="203"/>
      <c r="Y4" s="455" t="s">
        <v>830</v>
      </c>
      <c r="Z4" s="450"/>
      <c r="AA4" s="198"/>
    </row>
    <row r="5" spans="1:134" s="234" customFormat="1" ht="34.5" customHeight="1">
      <c r="A5" s="1158" t="s">
        <v>1</v>
      </c>
      <c r="B5" s="1158"/>
      <c r="C5" s="1158"/>
      <c r="D5" s="766"/>
      <c r="E5" s="767"/>
      <c r="F5" s="766"/>
      <c r="G5" s="624"/>
      <c r="H5" s="768"/>
      <c r="I5" s="456"/>
      <c r="J5" s="453"/>
      <c r="K5" s="200"/>
      <c r="L5" s="207"/>
      <c r="M5" s="207"/>
      <c r="N5" s="200"/>
      <c r="O5" s="200" t="s">
        <v>405</v>
      </c>
      <c r="P5" s="207"/>
      <c r="Q5" s="207" t="s">
        <v>441</v>
      </c>
      <c r="R5" s="200" t="s">
        <v>405</v>
      </c>
      <c r="S5" s="207"/>
      <c r="T5" s="454"/>
      <c r="U5" s="201"/>
      <c r="V5" s="201"/>
      <c r="X5" s="203"/>
      <c r="Y5" s="455" t="s">
        <v>1444</v>
      </c>
      <c r="Z5" s="450"/>
      <c r="AA5" s="198"/>
    </row>
    <row r="6" spans="1:134" ht="15.75" hidden="1" customHeight="1">
      <c r="A6" s="280"/>
      <c r="B6" s="280"/>
      <c r="C6" s="280"/>
      <c r="D6" s="280"/>
      <c r="E6" s="280"/>
      <c r="F6" s="280"/>
      <c r="G6" s="281"/>
      <c r="H6" s="282"/>
      <c r="I6" s="457"/>
      <c r="O6" s="207" t="s">
        <v>406</v>
      </c>
      <c r="Q6" s="207" t="s">
        <v>442</v>
      </c>
      <c r="R6" s="200" t="s">
        <v>406</v>
      </c>
      <c r="Y6" s="461" t="s">
        <v>482</v>
      </c>
    </row>
    <row r="7" spans="1:134" ht="24.75" customHeight="1">
      <c r="A7" s="625" t="s">
        <v>1632</v>
      </c>
      <c r="D7" s="283"/>
      <c r="E7" s="283"/>
      <c r="F7" s="283"/>
      <c r="G7" s="1169"/>
      <c r="H7" s="1169"/>
      <c r="I7" s="456"/>
      <c r="J7" s="452"/>
      <c r="N7" s="200"/>
      <c r="Q7" s="207" t="s">
        <v>415</v>
      </c>
      <c r="T7" s="463"/>
      <c r="X7" s="778" t="str">
        <f>A7</f>
        <v>Contraceptive Security (CS) Indicators Data, 2013</v>
      </c>
      <c r="Y7" s="461" t="s">
        <v>481</v>
      </c>
    </row>
    <row r="8" spans="1:134" ht="37.5" customHeight="1">
      <c r="A8" s="1601" t="s">
        <v>1853</v>
      </c>
      <c r="B8" s="1168"/>
      <c r="C8" s="1168"/>
      <c r="D8" s="1169"/>
      <c r="E8" s="1169"/>
      <c r="F8" s="283"/>
      <c r="G8" s="1169"/>
      <c r="H8" s="1169"/>
      <c r="I8" s="465"/>
      <c r="J8" s="452"/>
      <c r="K8" s="781" t="str">
        <f>A8</f>
        <v>Country: Zimbabwe</v>
      </c>
      <c r="N8" s="200"/>
      <c r="P8" s="207" t="s">
        <v>1453</v>
      </c>
      <c r="Q8" s="207" t="s">
        <v>405</v>
      </c>
      <c r="S8" s="464"/>
      <c r="Y8" s="461" t="s">
        <v>1454</v>
      </c>
    </row>
    <row r="9" spans="1:134" s="284" customFormat="1" ht="45">
      <c r="A9" s="1337" t="s">
        <v>1634</v>
      </c>
      <c r="B9" s="1337"/>
      <c r="C9" s="1337"/>
      <c r="D9" s="1337"/>
      <c r="E9" s="1337"/>
      <c r="F9" s="1337"/>
      <c r="G9" s="1337"/>
      <c r="H9" s="1337"/>
      <c r="I9" s="466" t="s">
        <v>1458</v>
      </c>
      <c r="J9" s="207"/>
      <c r="K9" s="200"/>
      <c r="L9" s="207"/>
      <c r="M9" s="207"/>
      <c r="N9" s="207"/>
      <c r="O9" s="200"/>
      <c r="P9" s="207"/>
      <c r="Q9" s="207" t="s">
        <v>406</v>
      </c>
      <c r="R9" s="207" t="s">
        <v>1433</v>
      </c>
      <c r="S9" s="207"/>
      <c r="T9" s="207"/>
      <c r="U9" s="207"/>
      <c r="V9" s="207"/>
      <c r="W9" s="207"/>
      <c r="X9" s="245" t="str">
        <f>A9</f>
        <v>The CS Indicators are presented in the following sections:
               A. leadership &amp; cooordination               B. finance &amp; procurement               C. commodities               D. policies               E. supply chain</v>
      </c>
      <c r="Y9" s="468" t="s">
        <v>782</v>
      </c>
      <c r="Z9" s="468"/>
      <c r="AA9" s="198"/>
      <c r="AB9" s="286"/>
      <c r="AC9" s="286"/>
      <c r="AD9" s="286"/>
      <c r="AE9" s="286"/>
      <c r="AF9" s="286"/>
      <c r="AG9" s="286"/>
      <c r="AH9" s="286"/>
    </row>
    <row r="10" spans="1:134" ht="150.75" thickBot="1">
      <c r="A10" s="1338" t="s">
        <v>1635</v>
      </c>
      <c r="B10" s="1339"/>
      <c r="C10" s="1339"/>
      <c r="D10" s="1339"/>
      <c r="E10" s="1339"/>
      <c r="F10" s="1339"/>
      <c r="G10" s="1339"/>
      <c r="H10" s="1339"/>
      <c r="O10" s="200" t="s">
        <v>1456</v>
      </c>
      <c r="Q10" s="242"/>
      <c r="X10" s="464"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61" t="s">
        <v>781</v>
      </c>
    </row>
    <row r="11" spans="1:134" s="234" customFormat="1" ht="16.5" customHeight="1" thickBot="1">
      <c r="A11" s="1156" t="s">
        <v>42</v>
      </c>
      <c r="B11" s="1157"/>
      <c r="C11" s="1157"/>
      <c r="D11" s="1157"/>
      <c r="E11" s="1157"/>
      <c r="F11" s="1157"/>
      <c r="G11" s="1157"/>
      <c r="H11" s="287"/>
      <c r="I11" s="457"/>
      <c r="J11" s="453"/>
      <c r="K11" s="200"/>
      <c r="L11" s="207"/>
      <c r="M11" s="207"/>
      <c r="N11" s="207"/>
      <c r="O11" s="207"/>
      <c r="P11" s="207"/>
      <c r="Q11" s="467" t="s">
        <v>1459</v>
      </c>
      <c r="R11" s="207"/>
      <c r="S11" s="207"/>
      <c r="T11" s="201"/>
      <c r="U11" s="201"/>
      <c r="V11" s="201"/>
      <c r="W11" s="203"/>
      <c r="X11" s="203"/>
      <c r="Y11" s="455" t="s">
        <v>1460</v>
      </c>
      <c r="Z11" s="450"/>
      <c r="AA11" s="198"/>
    </row>
    <row r="12" spans="1:134" s="244" customFormat="1" ht="45">
      <c r="A12" s="1160" t="s">
        <v>1461</v>
      </c>
      <c r="B12" s="1161"/>
      <c r="C12" s="1161"/>
      <c r="D12" s="1161"/>
      <c r="E12" s="1161"/>
      <c r="F12" s="1161"/>
      <c r="G12" s="1162"/>
      <c r="H12" s="243" t="s">
        <v>395</v>
      </c>
      <c r="I12" s="47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53"/>
      <c r="K12" s="200"/>
      <c r="L12" s="207"/>
      <c r="M12" s="207"/>
      <c r="N12" s="207"/>
      <c r="O12" s="207"/>
      <c r="P12" s="207"/>
      <c r="Q12" s="207"/>
      <c r="R12" s="207"/>
      <c r="S12" s="207"/>
      <c r="T12" s="201"/>
      <c r="U12" s="201"/>
      <c r="V12" s="201"/>
      <c r="W12" s="203"/>
      <c r="X12" s="203"/>
      <c r="Y12" s="204" t="s">
        <v>431</v>
      </c>
      <c r="Z12" s="206"/>
      <c r="AA12" s="198"/>
      <c r="DS12" s="245"/>
      <c r="DT12" s="245"/>
      <c r="DU12" s="245"/>
      <c r="DV12" s="245"/>
      <c r="DW12" s="245"/>
      <c r="DX12" s="245"/>
      <c r="DY12" s="245"/>
      <c r="DZ12" s="245"/>
      <c r="EA12" s="245"/>
      <c r="EB12" s="245"/>
      <c r="EC12" s="246"/>
      <c r="ED12" s="246"/>
    </row>
    <row r="13" spans="1:134" s="244" customFormat="1">
      <c r="A13" s="288"/>
      <c r="B13" s="1163" t="s">
        <v>1462</v>
      </c>
      <c r="C13" s="1164"/>
      <c r="D13" s="1262" t="s">
        <v>1227</v>
      </c>
      <c r="E13" s="1332"/>
      <c r="F13" s="1332"/>
      <c r="G13" s="1332"/>
      <c r="H13" s="1486"/>
      <c r="I13" s="465"/>
      <c r="J13" s="453"/>
      <c r="K13" s="200" t="str">
        <f>B13</f>
        <v>a. What is the name of the committee?</v>
      </c>
      <c r="L13" s="471" t="str">
        <f>D13</f>
        <v>Reproductive Health Commodity Security Committee</v>
      </c>
      <c r="M13" s="207"/>
      <c r="N13" s="207"/>
      <c r="O13" s="447" t="str">
        <f>D13</f>
        <v>Reproductive Health Commodity Security Committee</v>
      </c>
      <c r="P13" s="207"/>
      <c r="Q13" s="207"/>
      <c r="R13" s="207"/>
      <c r="S13" s="207"/>
      <c r="T13" s="201"/>
      <c r="U13" s="201"/>
      <c r="V13" s="201"/>
      <c r="W13" s="203"/>
      <c r="X13" s="203"/>
      <c r="Y13" s="204" t="s">
        <v>405</v>
      </c>
      <c r="Z13" s="206"/>
      <c r="AA13" s="198"/>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470"/>
      <c r="J14" s="453"/>
      <c r="K14" s="200" t="str">
        <f>A14</f>
        <v>A2. Are the following organizations represented on the committee?</v>
      </c>
      <c r="L14" s="207"/>
      <c r="M14" s="207"/>
      <c r="N14" s="207"/>
      <c r="O14" s="200"/>
      <c r="P14" s="207"/>
      <c r="Q14" s="207"/>
      <c r="R14" s="207"/>
      <c r="S14" s="207"/>
      <c r="T14" s="201"/>
      <c r="U14" s="201"/>
      <c r="V14" s="201"/>
      <c r="W14" s="203"/>
      <c r="X14" s="203"/>
      <c r="Z14" s="206"/>
      <c r="AA14" s="198"/>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16" t="s">
        <v>775</v>
      </c>
      <c r="G15" s="1317"/>
      <c r="H15" s="1318"/>
      <c r="I15" s="465"/>
      <c r="J15" s="453"/>
      <c r="K15" s="200" t="str">
        <f t="shared" ref="K15:K23" si="0">B15</f>
        <v>a. Social marketing</v>
      </c>
      <c r="L15" s="207"/>
      <c r="M15" s="207"/>
      <c r="N15" s="207"/>
      <c r="O15" s="200"/>
      <c r="P15" s="207"/>
      <c r="Q15" s="200" t="str">
        <f t="shared" ref="Q15:Q23" si="1">F15</f>
        <v>Population Services International (PSI)</v>
      </c>
      <c r="R15" s="207"/>
      <c r="S15" s="207"/>
      <c r="T15" s="201"/>
      <c r="U15" s="201"/>
      <c r="V15" s="201"/>
      <c r="W15" s="203"/>
      <c r="X15" s="203"/>
      <c r="Y15" s="204"/>
      <c r="Z15" s="206"/>
      <c r="AA15" s="198"/>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16" t="s">
        <v>1407</v>
      </c>
      <c r="G16" s="1317"/>
      <c r="H16" s="1318"/>
      <c r="I16" s="465"/>
      <c r="J16" s="453"/>
      <c r="K16" s="200" t="str">
        <f t="shared" si="0"/>
        <v>b. NGO (for example: service delivery, advocacy, Planned Parenthood affiliate, Marie Stopes affiliate, faith-based organizations, etc.)</v>
      </c>
      <c r="L16" s="207"/>
      <c r="M16" s="207"/>
      <c r="N16" s="207"/>
      <c r="O16" s="200"/>
      <c r="P16" s="207"/>
      <c r="Q16" s="200" t="str">
        <f t="shared" si="1"/>
        <v>Population Services Zimbabwe (PSZ - Marie Stopes affiliate), Elizabeth Glaser Pediatric AIDS Foundation</v>
      </c>
      <c r="R16" s="207"/>
      <c r="S16" s="207"/>
      <c r="T16" s="201"/>
      <c r="U16" s="201"/>
      <c r="V16" s="201"/>
      <c r="W16" s="203"/>
      <c r="X16" s="203"/>
      <c r="Y16" s="204"/>
      <c r="Z16" s="206"/>
      <c r="AA16" s="198"/>
      <c r="DS16" s="245"/>
      <c r="DT16" s="245"/>
      <c r="DU16" s="245"/>
      <c r="DV16" s="245"/>
      <c r="DW16" s="245"/>
      <c r="DX16" s="245"/>
      <c r="DY16" s="245"/>
      <c r="DZ16" s="245"/>
      <c r="EA16" s="245"/>
      <c r="EB16" s="245"/>
      <c r="EC16" s="246"/>
      <c r="ED16" s="246"/>
    </row>
    <row r="17" spans="1:134" s="244" customFormat="1" ht="45">
      <c r="A17" s="291"/>
      <c r="B17" s="1163" t="s">
        <v>1467</v>
      </c>
      <c r="C17" s="1164"/>
      <c r="D17" s="988" t="s">
        <v>395</v>
      </c>
      <c r="E17" s="292" t="s">
        <v>1465</v>
      </c>
      <c r="F17" s="1316" t="s">
        <v>1408</v>
      </c>
      <c r="G17" s="1317"/>
      <c r="H17" s="1318"/>
      <c r="I17" s="465"/>
      <c r="J17" s="453"/>
      <c r="K17" s="200" t="str">
        <f t="shared" si="0"/>
        <v>c. Commercial sector (for example: pharmacy associations, manufacturers, etc.)</v>
      </c>
      <c r="L17" s="207"/>
      <c r="M17" s="207"/>
      <c r="N17" s="207"/>
      <c r="O17" s="200"/>
      <c r="P17" s="207"/>
      <c r="Q17" s="200" t="str">
        <f t="shared" si="1"/>
        <v>CIMAS Healthcare (medical insurance and health services provider)</v>
      </c>
      <c r="R17" s="207"/>
      <c r="S17" s="207"/>
      <c r="T17" s="201"/>
      <c r="U17" s="201"/>
      <c r="V17" s="201"/>
      <c r="W17" s="203"/>
      <c r="X17" s="203"/>
      <c r="Y17" s="204"/>
      <c r="Z17" s="206"/>
      <c r="AA17" s="198"/>
      <c r="DS17" s="245"/>
      <c r="DT17" s="245"/>
      <c r="DU17" s="245"/>
      <c r="DV17" s="245"/>
      <c r="DW17" s="245"/>
      <c r="DX17" s="245"/>
      <c r="DY17" s="245"/>
      <c r="DZ17" s="245"/>
      <c r="EA17" s="245"/>
      <c r="EB17" s="245"/>
      <c r="EC17" s="245"/>
      <c r="ED17" s="246"/>
    </row>
    <row r="18" spans="1:134" s="244" customFormat="1" ht="45">
      <c r="A18" s="291"/>
      <c r="B18" s="1163" t="s">
        <v>1468</v>
      </c>
      <c r="C18" s="1164"/>
      <c r="D18" s="988" t="s">
        <v>395</v>
      </c>
      <c r="E18" s="292" t="s">
        <v>1469</v>
      </c>
      <c r="F18" s="1316" t="s">
        <v>947</v>
      </c>
      <c r="G18" s="1317"/>
      <c r="H18" s="1318"/>
      <c r="I18" s="465"/>
      <c r="J18" s="453"/>
      <c r="K18" s="200" t="str">
        <f t="shared" si="0"/>
        <v>d. Donors</v>
      </c>
      <c r="L18" s="207"/>
      <c r="M18" s="207"/>
      <c r="N18" s="207"/>
      <c r="O18" s="200"/>
      <c r="P18" s="207"/>
      <c r="Q18" s="200" t="str">
        <f t="shared" si="1"/>
        <v>USAID, DFID</v>
      </c>
      <c r="R18" s="207"/>
      <c r="S18" s="207"/>
      <c r="T18" s="201"/>
      <c r="U18" s="201"/>
      <c r="V18" s="201"/>
      <c r="W18" s="203"/>
      <c r="X18" s="203"/>
      <c r="Y18" s="204"/>
      <c r="Z18" s="206"/>
      <c r="AA18" s="19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16" t="s">
        <v>401</v>
      </c>
      <c r="G19" s="1317"/>
      <c r="H19" s="1318"/>
      <c r="I19" s="465"/>
      <c r="J19" s="453"/>
      <c r="K19" s="200" t="str">
        <f t="shared" si="0"/>
        <v>e. UN agencies</v>
      </c>
      <c r="L19" s="207"/>
      <c r="M19" s="207"/>
      <c r="N19" s="207"/>
      <c r="O19" s="200"/>
      <c r="P19" s="207"/>
      <c r="Q19" s="200" t="str">
        <f t="shared" si="1"/>
        <v>UNFPA</v>
      </c>
      <c r="R19" s="207"/>
      <c r="S19" s="207"/>
      <c r="T19" s="201"/>
      <c r="U19" s="201"/>
      <c r="V19" s="201"/>
      <c r="W19" s="203"/>
      <c r="X19" s="203"/>
      <c r="Y19" s="204"/>
      <c r="Z19" s="206"/>
      <c r="AA19" s="198"/>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16" t="s">
        <v>1409</v>
      </c>
      <c r="G20" s="1317"/>
      <c r="H20" s="1318"/>
      <c r="I20" s="465"/>
      <c r="J20" s="453"/>
      <c r="K20" s="200" t="str">
        <f t="shared" si="0"/>
        <v>f. Ministry of Health (for example: logistics, reproductive health, family planning, maternal and child health, HIV/AIDS, pharmacy units, etc.)</v>
      </c>
      <c r="L20" s="207"/>
      <c r="M20" s="207"/>
      <c r="N20" s="207"/>
      <c r="O20" s="200"/>
      <c r="P20" s="207"/>
      <c r="Q20" s="472" t="str">
        <f t="shared" si="1"/>
        <v>MoHCW Reproductive Health Unit, Logistics Unit of the Directorate of Pharmacy Services, Zimbabwe National Family Planning Council (ZNFPC)</v>
      </c>
      <c r="R20" s="207"/>
      <c r="S20" s="207"/>
      <c r="T20" s="201"/>
      <c r="U20" s="201"/>
      <c r="V20" s="201"/>
      <c r="W20" s="203"/>
      <c r="X20" s="203"/>
      <c r="Y20" s="204"/>
      <c r="Z20" s="206"/>
      <c r="AA20" s="198"/>
      <c r="DS20" s="245"/>
      <c r="DT20" s="245"/>
      <c r="DU20" s="245"/>
      <c r="DV20" s="246"/>
      <c r="DW20" s="246"/>
      <c r="DX20" s="246"/>
      <c r="DY20" s="246"/>
      <c r="DZ20" s="246"/>
      <c r="EA20" s="246"/>
      <c r="ED20" s="246"/>
    </row>
    <row r="21" spans="1:134" s="244" customFormat="1">
      <c r="A21" s="291"/>
      <c r="B21" s="1177" t="s">
        <v>1474</v>
      </c>
      <c r="C21" s="1177"/>
      <c r="D21" s="988" t="s">
        <v>395</v>
      </c>
      <c r="E21" s="292" t="s">
        <v>1475</v>
      </c>
      <c r="F21" s="1316" t="s">
        <v>1410</v>
      </c>
      <c r="G21" s="1317"/>
      <c r="H21" s="1318"/>
      <c r="I21" s="465"/>
      <c r="J21" s="453"/>
      <c r="K21" s="200" t="str">
        <f t="shared" si="0"/>
        <v>g. Central Medical Store or Central Warehouse</v>
      </c>
      <c r="L21" s="207"/>
      <c r="M21" s="207"/>
      <c r="N21" s="207"/>
      <c r="O21" s="200"/>
      <c r="P21" s="207"/>
      <c r="Q21" s="200" t="str">
        <f t="shared" si="1"/>
        <v>NatPharm</v>
      </c>
      <c r="R21" s="207"/>
      <c r="S21" s="207"/>
      <c r="T21" s="201"/>
      <c r="U21" s="201"/>
      <c r="V21" s="201"/>
      <c r="W21" s="203"/>
      <c r="X21" s="203"/>
      <c r="Y21" s="204"/>
      <c r="Z21" s="206"/>
      <c r="AA21" s="198"/>
    </row>
    <row r="22" spans="1:134" s="244" customFormat="1">
      <c r="A22" s="291"/>
      <c r="B22" s="1177" t="s">
        <v>1476</v>
      </c>
      <c r="C22" s="1177"/>
      <c r="D22" s="988" t="s">
        <v>399</v>
      </c>
      <c r="E22" s="292" t="s">
        <v>1475</v>
      </c>
      <c r="F22" s="1316"/>
      <c r="G22" s="1317"/>
      <c r="H22" s="1318"/>
      <c r="I22" s="465"/>
      <c r="J22" s="453"/>
      <c r="K22" s="200" t="str">
        <f t="shared" si="0"/>
        <v xml:space="preserve">h. Ministry of Finance or Ministry of Planning </v>
      </c>
      <c r="L22" s="207"/>
      <c r="M22" s="207"/>
      <c r="N22" s="207"/>
      <c r="O22" s="200"/>
      <c r="P22" s="207"/>
      <c r="Q22" s="200">
        <f t="shared" si="1"/>
        <v>0</v>
      </c>
      <c r="R22" s="207"/>
      <c r="S22" s="207"/>
      <c r="T22" s="201"/>
      <c r="U22" s="201"/>
      <c r="V22" s="201"/>
      <c r="W22" s="203"/>
      <c r="X22" s="203"/>
      <c r="Y22" s="204"/>
      <c r="Z22" s="206"/>
      <c r="AA22" s="198"/>
    </row>
    <row r="23" spans="1:134" s="247" customFormat="1" ht="30">
      <c r="A23" s="291"/>
      <c r="B23" s="1177" t="s">
        <v>1477</v>
      </c>
      <c r="C23" s="1177"/>
      <c r="D23" s="988" t="s">
        <v>395</v>
      </c>
      <c r="E23" s="292" t="s">
        <v>1475</v>
      </c>
      <c r="F23" s="1316" t="s">
        <v>1411</v>
      </c>
      <c r="G23" s="1317"/>
      <c r="H23" s="1318"/>
      <c r="I23" s="465"/>
      <c r="J23" s="453"/>
      <c r="K23" s="452" t="str">
        <f t="shared" si="0"/>
        <v>i. Other (for example: partners)</v>
      </c>
      <c r="L23" s="453"/>
      <c r="M23" s="453"/>
      <c r="N23" s="453"/>
      <c r="O23" s="452"/>
      <c r="P23" s="453"/>
      <c r="Q23" s="452" t="str">
        <f t="shared" si="1"/>
        <v>Medicines Control Authority of Zimbabwe, Crown Agents Zimbabwe, USAID | DELIVER PROJECT</v>
      </c>
      <c r="R23" s="453"/>
      <c r="S23" s="453"/>
      <c r="T23" s="453"/>
      <c r="U23" s="453"/>
      <c r="V23" s="453"/>
      <c r="W23" s="473"/>
      <c r="X23" s="473"/>
      <c r="Y23" s="474"/>
      <c r="Z23" s="474"/>
      <c r="AA23" s="198"/>
    </row>
    <row r="24" spans="1:134" s="244" customFormat="1">
      <c r="A24" s="1179" t="s">
        <v>1478</v>
      </c>
      <c r="B24" s="1163"/>
      <c r="C24" s="1163"/>
      <c r="D24" s="1163"/>
      <c r="E24" s="1163"/>
      <c r="F24" s="1163"/>
      <c r="G24" s="1163"/>
      <c r="H24" s="302" t="s">
        <v>539</v>
      </c>
      <c r="I24" s="475" t="str">
        <f>A24</f>
        <v>A3. How many times did the committee meet during the last year? (0, 1-2, 3-5, or 6+)  (Please select from the dropdown.)</v>
      </c>
      <c r="J24" s="453"/>
      <c r="K24" s="200"/>
      <c r="L24" s="207"/>
      <c r="M24" s="207"/>
      <c r="N24" s="207"/>
      <c r="O24" s="200"/>
      <c r="P24" s="207"/>
      <c r="Q24" s="207"/>
      <c r="R24" s="207"/>
      <c r="S24" s="207"/>
      <c r="T24" s="201"/>
      <c r="U24" s="201"/>
      <c r="V24" s="201"/>
      <c r="W24" s="203"/>
      <c r="X24" s="203"/>
      <c r="Y24" s="204"/>
      <c r="Z24" s="206"/>
      <c r="AA24" s="198"/>
    </row>
    <row r="25" spans="1:134" s="244" customFormat="1">
      <c r="A25" s="1180" t="s">
        <v>1479</v>
      </c>
      <c r="B25" s="1181"/>
      <c r="C25" s="1181"/>
      <c r="D25" s="1177"/>
      <c r="E25" s="1177"/>
      <c r="F25" s="1177"/>
      <c r="G25" s="1182"/>
      <c r="H25" s="302" t="s">
        <v>395</v>
      </c>
      <c r="I25" s="475" t="str">
        <f>A25</f>
        <v xml:space="preserve">A4. Does the committee have legal status?  (Please select from the dropdown.)                                  </v>
      </c>
      <c r="J25" s="453"/>
      <c r="K25" s="200"/>
      <c r="L25" s="207"/>
      <c r="M25" s="207"/>
      <c r="N25" s="207"/>
      <c r="O25" s="200"/>
      <c r="P25" s="207"/>
      <c r="Q25" s="207"/>
      <c r="R25" s="207"/>
      <c r="S25" s="207"/>
      <c r="T25" s="201"/>
      <c r="U25" s="201"/>
      <c r="V25" s="201"/>
      <c r="W25" s="203"/>
      <c r="X25" s="203"/>
      <c r="Y25" s="204"/>
      <c r="Z25" s="206"/>
      <c r="AA25" s="198"/>
    </row>
    <row r="26" spans="1:134" s="244" customFormat="1" ht="45.75" thickBot="1">
      <c r="A26" s="1183" t="s">
        <v>1480</v>
      </c>
      <c r="B26" s="1184"/>
      <c r="C26" s="1185"/>
      <c r="D26" s="293" t="s">
        <v>395</v>
      </c>
      <c r="E26" s="294" t="s">
        <v>1481</v>
      </c>
      <c r="F26" s="295" t="s">
        <v>1412</v>
      </c>
      <c r="G26" s="296" t="s">
        <v>1482</v>
      </c>
      <c r="H26" s="372" t="s">
        <v>1413</v>
      </c>
      <c r="I26" s="475"/>
      <c r="J26" s="453"/>
      <c r="K26" s="200" t="str">
        <f>A26</f>
        <v>A5. Is there a Contraceptive Security "champion"? (someone who consistently brings up and advocates for contraceptive supplies)</v>
      </c>
      <c r="L26" s="207"/>
      <c r="M26" s="207"/>
      <c r="N26" s="207"/>
      <c r="O26" s="200"/>
      <c r="P26" s="207"/>
      <c r="Q26" s="207"/>
      <c r="R26" s="207"/>
      <c r="S26" s="207"/>
      <c r="T26" s="201"/>
      <c r="U26" s="201"/>
      <c r="V26" s="201"/>
      <c r="W26" s="203"/>
      <c r="X26" s="203"/>
      <c r="Y26" s="204"/>
      <c r="Z26" s="206"/>
      <c r="AA26" s="198"/>
    </row>
    <row r="27" spans="1:134" s="251" customFormat="1" ht="16.5" customHeight="1" thickBot="1">
      <c r="A27" s="1156" t="s">
        <v>69</v>
      </c>
      <c r="B27" s="1157"/>
      <c r="C27" s="1157"/>
      <c r="D27" s="1157"/>
      <c r="E27" s="1157"/>
      <c r="F27" s="1157"/>
      <c r="G27" s="1157"/>
      <c r="H27" s="287"/>
      <c r="I27" s="457"/>
      <c r="J27" s="476"/>
      <c r="K27" s="477"/>
      <c r="L27" s="467"/>
      <c r="M27" s="467"/>
      <c r="N27" s="467"/>
      <c r="O27" s="467"/>
      <c r="P27" s="467"/>
      <c r="Q27" s="467"/>
      <c r="R27" s="467"/>
      <c r="S27" s="467"/>
      <c r="T27" s="476"/>
      <c r="U27" s="476"/>
      <c r="V27" s="476"/>
      <c r="W27" s="478"/>
      <c r="X27" s="478"/>
      <c r="Y27" s="479"/>
      <c r="Z27" s="480"/>
      <c r="AA27" s="198"/>
    </row>
    <row r="28" spans="1:134" s="244" customFormat="1">
      <c r="A28" s="1190" t="s">
        <v>1483</v>
      </c>
      <c r="B28" s="1177"/>
      <c r="C28" s="1182"/>
      <c r="D28" s="1191" t="s">
        <v>1484</v>
      </c>
      <c r="E28" s="1192"/>
      <c r="F28" s="297" t="s">
        <v>430</v>
      </c>
      <c r="G28" s="298" t="s">
        <v>1485</v>
      </c>
      <c r="H28" s="299" t="s">
        <v>431</v>
      </c>
      <c r="I28" s="481"/>
      <c r="J28" s="202"/>
      <c r="K28" s="200">
        <f>B28</f>
        <v>0</v>
      </c>
      <c r="L28" s="207"/>
      <c r="M28" s="207"/>
      <c r="N28" s="207"/>
      <c r="O28" s="207"/>
      <c r="P28" s="207"/>
      <c r="Q28" s="207"/>
      <c r="R28" s="207"/>
      <c r="S28" s="207"/>
      <c r="T28" s="201"/>
      <c r="U28" s="201"/>
      <c r="V28" s="201"/>
      <c r="W28" s="203"/>
      <c r="X28" s="203"/>
      <c r="Y28" s="204"/>
      <c r="Z28" s="206"/>
      <c r="AA28" s="198"/>
    </row>
    <row r="29" spans="1:134" s="244" customFormat="1" ht="75">
      <c r="A29" s="1179" t="s">
        <v>1486</v>
      </c>
      <c r="B29" s="1163"/>
      <c r="C29" s="1163"/>
      <c r="D29" s="1163"/>
      <c r="E29" s="1163"/>
      <c r="F29" s="1164"/>
      <c r="G29" s="1193">
        <v>11517059</v>
      </c>
      <c r="H29" s="1194"/>
      <c r="I29" s="482"/>
      <c r="J29" s="452">
        <f>G29</f>
        <v>11517059</v>
      </c>
      <c r="K29" s="200"/>
      <c r="L29" s="207"/>
      <c r="M29" s="483">
        <f>E29</f>
        <v>0</v>
      </c>
      <c r="N29" s="207"/>
      <c r="O29" s="207"/>
      <c r="P29" s="207"/>
      <c r="Q29" s="207"/>
      <c r="R29" s="207"/>
      <c r="S29" s="207"/>
      <c r="T29" s="201"/>
      <c r="U29" s="201"/>
      <c r="V29" s="201"/>
      <c r="W29" s="203"/>
      <c r="X29" s="203"/>
      <c r="Y29" s="20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06"/>
      <c r="AA29" s="198"/>
    </row>
    <row r="30" spans="1:134" s="244" customFormat="1" ht="73.5">
      <c r="A30" s="1179" t="s">
        <v>1487</v>
      </c>
      <c r="B30" s="1163"/>
      <c r="C30" s="1163"/>
      <c r="D30" s="1163"/>
      <c r="E30" s="300" t="s">
        <v>1708</v>
      </c>
      <c r="F30" s="301" t="s">
        <v>1488</v>
      </c>
      <c r="G30" s="1195" t="s">
        <v>1414</v>
      </c>
      <c r="H30" s="1196"/>
      <c r="I30" s="482"/>
      <c r="J30" s="452" t="str">
        <f>G30</f>
        <v>ZNFPC, NatPharm, Crown Agents Zimbabwe, UNFPA, PSI, PSZ, USAID | DELIVER PROJECT</v>
      </c>
      <c r="K30" s="200"/>
      <c r="L30" s="207"/>
      <c r="M30" s="483" t="str">
        <f>E30</f>
        <v>1/12 - 12/12</v>
      </c>
      <c r="N30" s="207"/>
      <c r="O30" s="207"/>
      <c r="P30" s="207"/>
      <c r="Q30" s="207"/>
      <c r="R30" s="207"/>
      <c r="S30" s="207"/>
      <c r="T30" s="201"/>
      <c r="U30" s="201"/>
      <c r="V30" s="201"/>
      <c r="W30" s="203"/>
      <c r="X30" s="203"/>
      <c r="Y30" s="205" t="str">
        <f>A30</f>
        <v>B3. One-year time period covered by the forecast/quantification amount noted in B2 (mm/yy-mm/yy)
(should ideally be FY '11-'12)</v>
      </c>
      <c r="Z30" s="206"/>
      <c r="AA30" s="198"/>
    </row>
    <row r="31" spans="1:134" s="244" customFormat="1" ht="30">
      <c r="A31" s="1179" t="s">
        <v>1489</v>
      </c>
      <c r="B31" s="1163"/>
      <c r="C31" s="1163"/>
      <c r="D31" s="1163"/>
      <c r="E31" s="1163"/>
      <c r="F31" s="1163"/>
      <c r="G31" s="1164"/>
      <c r="H31" s="302" t="s">
        <v>405</v>
      </c>
      <c r="I31" s="475" t="str">
        <f>A31</f>
        <v>B4. Is there a government budget line item specifically for the procurement of contraceptives?  (Please select from the dropdown list.)</v>
      </c>
      <c r="J31" s="202"/>
      <c r="K31" s="200"/>
      <c r="L31" s="207"/>
      <c r="M31" s="207"/>
      <c r="N31" s="207"/>
      <c r="O31" s="207"/>
      <c r="P31" s="207"/>
      <c r="Q31" s="207"/>
      <c r="R31" s="207"/>
      <c r="S31" s="207"/>
      <c r="T31" s="201"/>
      <c r="U31" s="201"/>
      <c r="V31" s="201"/>
      <c r="W31" s="203"/>
      <c r="X31" s="203"/>
      <c r="Y31" s="204"/>
      <c r="Z31" s="206"/>
      <c r="AA31" s="198"/>
    </row>
    <row r="32" spans="1:134" s="244" customFormat="1" ht="90" customHeight="1">
      <c r="A32" s="1186" t="s">
        <v>1490</v>
      </c>
      <c r="B32" s="1187"/>
      <c r="C32" s="1187"/>
      <c r="D32" s="1187"/>
      <c r="E32" s="1187"/>
      <c r="F32" s="1187"/>
      <c r="G32" s="1188"/>
      <c r="H32" s="302" t="s">
        <v>405</v>
      </c>
      <c r="I32" s="47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02"/>
      <c r="K32" s="200"/>
      <c r="L32" s="207"/>
      <c r="M32" s="207"/>
      <c r="N32" s="207"/>
      <c r="O32" s="207"/>
      <c r="P32" s="207"/>
      <c r="Q32" s="207"/>
      <c r="R32" s="207"/>
      <c r="S32" s="207"/>
      <c r="T32" s="201"/>
      <c r="U32" s="201"/>
      <c r="V32" s="201"/>
      <c r="W32" s="203"/>
      <c r="X32" s="203"/>
      <c r="Y32" s="204"/>
      <c r="Z32" s="206"/>
      <c r="AA32" s="198"/>
    </row>
    <row r="33" spans="1:27" s="244" customFormat="1" ht="15.75" customHeight="1">
      <c r="A33" s="1179" t="s">
        <v>1491</v>
      </c>
      <c r="B33" s="1163"/>
      <c r="C33" s="1163"/>
      <c r="D33" s="1163"/>
      <c r="E33" s="1163"/>
      <c r="F33" s="1163"/>
      <c r="G33" s="1163"/>
      <c r="H33" s="1197"/>
      <c r="I33" s="475"/>
      <c r="J33" s="453"/>
      <c r="K33" s="200"/>
      <c r="L33" s="207"/>
      <c r="M33" s="207"/>
      <c r="N33" s="207"/>
      <c r="O33" s="207"/>
      <c r="P33" s="207"/>
      <c r="Q33" s="207"/>
      <c r="R33" s="207"/>
      <c r="S33" s="207"/>
      <c r="T33" s="201"/>
      <c r="U33" s="201"/>
      <c r="V33" s="201"/>
      <c r="W33" s="203"/>
      <c r="X33" s="205" t="str">
        <f>A33</f>
        <v>B6. Please complete the table below regarding government allocations for contraceptive procurement.</v>
      </c>
      <c r="Y33" s="204"/>
      <c r="Z33" s="206"/>
      <c r="AA33" s="198"/>
    </row>
    <row r="34" spans="1:27" s="244" customFormat="1" ht="147">
      <c r="A34" s="303"/>
      <c r="B34" s="1187" t="s">
        <v>1492</v>
      </c>
      <c r="C34" s="1187"/>
      <c r="D34" s="1188"/>
      <c r="E34" s="304" t="s">
        <v>1493</v>
      </c>
      <c r="F34" s="304" t="s">
        <v>1494</v>
      </c>
      <c r="G34" s="305" t="s">
        <v>1495</v>
      </c>
      <c r="H34" s="306" t="s">
        <v>1496</v>
      </c>
      <c r="I34" s="484"/>
      <c r="J34" s="202"/>
      <c r="K34" s="200" t="str">
        <f>B34</f>
        <v>Source of government funds allocated for contraceptive procurement
(funds originally designated for contraceptives, whether or not they ended up being spent on them)</v>
      </c>
      <c r="L34" s="207"/>
      <c r="M34" s="207"/>
      <c r="N34" s="207"/>
      <c r="O34" s="207"/>
      <c r="P34" s="207"/>
      <c r="Q34" s="207"/>
      <c r="R34" s="207"/>
      <c r="S34" s="207"/>
      <c r="T34" s="201"/>
      <c r="U34" s="201"/>
      <c r="V34" s="201"/>
      <c r="W34" s="203"/>
      <c r="X34" s="203"/>
      <c r="Y34" s="204"/>
      <c r="Z34" s="206"/>
      <c r="AA34" s="198"/>
    </row>
    <row r="35" spans="1:27" s="244" customFormat="1" ht="255">
      <c r="A35" s="291"/>
      <c r="B35" s="1187" t="s">
        <v>1497</v>
      </c>
      <c r="C35" s="1187"/>
      <c r="D35" s="1188"/>
      <c r="E35" s="307" t="s">
        <v>405</v>
      </c>
      <c r="F35" s="308" t="s">
        <v>1708</v>
      </c>
      <c r="G35" s="309"/>
      <c r="H35" s="255" t="s">
        <v>1415</v>
      </c>
      <c r="I35" s="481"/>
      <c r="J35" s="202"/>
      <c r="K35" s="200" t="str">
        <f>B35</f>
        <v>a. Internally generated funds allocated for contraceptive procurement</v>
      </c>
      <c r="L35" s="207"/>
      <c r="M35" s="207"/>
      <c r="N35" s="207"/>
      <c r="O35" s="207"/>
      <c r="P35" s="207"/>
      <c r="Q35" s="207"/>
      <c r="R35" s="207"/>
      <c r="S35" s="207"/>
      <c r="T35" s="201"/>
      <c r="U35" s="201"/>
      <c r="V35" s="201"/>
      <c r="W35" s="203"/>
      <c r="X35" s="203"/>
      <c r="Y35" s="204"/>
      <c r="Z35" s="206"/>
      <c r="AA35" s="198"/>
    </row>
    <row r="36" spans="1:27" s="244" customFormat="1" ht="150">
      <c r="A36" s="291"/>
      <c r="B36" s="1187" t="s">
        <v>1498</v>
      </c>
      <c r="C36" s="1187"/>
      <c r="D36" s="1188"/>
      <c r="E36" s="307" t="s">
        <v>405</v>
      </c>
      <c r="F36" s="308" t="s">
        <v>1708</v>
      </c>
      <c r="G36" s="309"/>
      <c r="H36" s="655" t="s">
        <v>1416</v>
      </c>
      <c r="I36" s="481"/>
      <c r="J36" s="202"/>
      <c r="K36" s="200" t="str">
        <f>B36</f>
        <v>b. Total of all other government funds allocated for contraceptive procurement. (For example, these other government funds could include basket funds, World Bank credits or loans, and other funds donors give to the government [e.g., direct budget support])</v>
      </c>
      <c r="L36" s="207"/>
      <c r="M36" s="207"/>
      <c r="N36" s="207"/>
      <c r="O36" s="207"/>
      <c r="P36" s="207"/>
      <c r="Q36" s="207"/>
      <c r="R36" s="207"/>
      <c r="S36" s="207"/>
      <c r="T36" s="201"/>
      <c r="U36" s="201"/>
      <c r="V36" s="201"/>
      <c r="W36" s="203"/>
      <c r="X36" s="203"/>
      <c r="Y36" s="204"/>
      <c r="Z36" s="206"/>
      <c r="AA36" s="198"/>
    </row>
    <row r="37" spans="1:27" s="244" customFormat="1" ht="45" customHeight="1">
      <c r="A37" s="311"/>
      <c r="B37" s="1184" t="s">
        <v>1499</v>
      </c>
      <c r="C37" s="1184"/>
      <c r="D37" s="1185"/>
      <c r="E37" s="312" t="s">
        <v>405</v>
      </c>
      <c r="F37" s="313"/>
      <c r="G37" s="313"/>
      <c r="H37" s="314"/>
      <c r="I37" s="481"/>
      <c r="J37" s="202"/>
      <c r="K37" s="200" t="str">
        <f>B37</f>
        <v>c. TOTAL government funds allocated for contraceptive procurement
This will auto-calculate.  (It will sum a &amp; b above.)</v>
      </c>
      <c r="L37" s="207"/>
      <c r="M37" s="207"/>
      <c r="N37" s="207"/>
      <c r="O37" s="447"/>
      <c r="P37" s="207"/>
      <c r="Q37" s="207"/>
      <c r="R37" s="207"/>
      <c r="S37" s="207"/>
      <c r="T37" s="201"/>
      <c r="U37" s="201"/>
      <c r="V37" s="201"/>
      <c r="W37" s="203"/>
      <c r="X37" s="203"/>
      <c r="Y37" s="204"/>
      <c r="Z37" s="206"/>
      <c r="AA37" s="198"/>
    </row>
    <row r="38" spans="1:27" s="244" customFormat="1" ht="82.5" customHeight="1">
      <c r="A38" s="1179" t="s">
        <v>1500</v>
      </c>
      <c r="B38" s="1163"/>
      <c r="C38" s="1163"/>
      <c r="D38" s="1163"/>
      <c r="E38" s="1163"/>
      <c r="F38" s="1163"/>
      <c r="G38" s="1164"/>
      <c r="H38" s="302" t="s">
        <v>405</v>
      </c>
      <c r="I38" s="47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02"/>
      <c r="K38" s="200"/>
      <c r="L38" s="207"/>
      <c r="M38" s="207"/>
      <c r="N38" s="207"/>
      <c r="O38" s="207"/>
      <c r="P38" s="207"/>
      <c r="Q38" s="207"/>
      <c r="R38" s="207"/>
      <c r="S38" s="207"/>
      <c r="T38" s="201"/>
      <c r="U38" s="201"/>
      <c r="V38" s="201"/>
      <c r="W38" s="203"/>
      <c r="X38" s="203"/>
      <c r="Y38" s="204"/>
      <c r="Z38" s="206"/>
      <c r="AA38" s="198"/>
    </row>
    <row r="39" spans="1:27" s="244" customFormat="1" ht="74.25" customHeight="1" thickBot="1">
      <c r="A39" s="1179" t="s">
        <v>1501</v>
      </c>
      <c r="B39" s="1163"/>
      <c r="C39" s="1163"/>
      <c r="D39" s="1163"/>
      <c r="E39" s="1163"/>
      <c r="F39" s="1163"/>
      <c r="G39" s="1163"/>
      <c r="H39" s="1197"/>
      <c r="I39" s="475"/>
      <c r="J39" s="202"/>
      <c r="K39" s="200"/>
      <c r="L39" s="207"/>
      <c r="M39" s="207"/>
      <c r="N39" s="207"/>
      <c r="O39" s="207"/>
      <c r="P39" s="207"/>
      <c r="Q39" s="207"/>
      <c r="R39" s="207"/>
      <c r="S39" s="207"/>
      <c r="T39" s="201"/>
      <c r="U39" s="201"/>
      <c r="V39" s="201"/>
      <c r="W39" s="203"/>
      <c r="X39" s="20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04"/>
      <c r="Z39" s="206"/>
      <c r="AA39" s="198"/>
    </row>
    <row r="40" spans="1:27" s="244" customFormat="1" ht="129.75">
      <c r="A40" s="303"/>
      <c r="B40" s="1198" t="s">
        <v>1502</v>
      </c>
      <c r="C40" s="1860"/>
      <c r="D40" s="315" t="s">
        <v>1503</v>
      </c>
      <c r="E40" s="304" t="s">
        <v>1504</v>
      </c>
      <c r="F40" s="304" t="s">
        <v>1505</v>
      </c>
      <c r="G40" s="305" t="s">
        <v>1506</v>
      </c>
      <c r="H40" s="306" t="s">
        <v>1496</v>
      </c>
      <c r="I40" s="485"/>
      <c r="J40" s="486"/>
      <c r="K40" s="200">
        <f>A40</f>
        <v>0</v>
      </c>
      <c r="L40" s="207"/>
      <c r="M40" s="207"/>
      <c r="N40" s="207"/>
      <c r="O40" s="207"/>
      <c r="P40" s="207"/>
      <c r="Q40" s="207"/>
      <c r="R40" s="207"/>
      <c r="S40" s="207"/>
      <c r="T40" s="201"/>
      <c r="U40" s="201"/>
      <c r="V40" s="201"/>
      <c r="W40" s="203"/>
      <c r="X40" s="203"/>
      <c r="Y40" s="204"/>
      <c r="Z40" s="206"/>
      <c r="AA40" s="198"/>
    </row>
    <row r="41" spans="1:27" s="244" customFormat="1" ht="255">
      <c r="A41" s="303"/>
      <c r="B41" s="1163" t="s">
        <v>1507</v>
      </c>
      <c r="C41" s="1164"/>
      <c r="D41" s="1037" t="s">
        <v>405</v>
      </c>
      <c r="E41" s="307" t="s">
        <v>405</v>
      </c>
      <c r="F41" s="316" t="s">
        <v>1707</v>
      </c>
      <c r="G41" s="317"/>
      <c r="H41" s="255" t="s">
        <v>1417</v>
      </c>
      <c r="I41" s="481"/>
      <c r="J41" s="202"/>
      <c r="K41" s="200" t="str">
        <f>B41</f>
        <v>a. Internally generated funds spent on contraceptive procurement</v>
      </c>
      <c r="L41" s="207"/>
      <c r="M41" s="207"/>
      <c r="N41" s="207"/>
      <c r="O41" s="207"/>
      <c r="P41" s="207"/>
      <c r="Q41" s="207"/>
      <c r="R41" s="207"/>
      <c r="S41" s="207"/>
      <c r="T41" s="201"/>
      <c r="U41" s="201"/>
      <c r="V41" s="201"/>
      <c r="W41" s="203"/>
      <c r="X41" s="203"/>
      <c r="Y41" s="204"/>
      <c r="Z41" s="206"/>
      <c r="AA41" s="198"/>
    </row>
    <row r="42" spans="1:27" s="244" customFormat="1" ht="30">
      <c r="A42" s="303"/>
      <c r="B42" s="318"/>
      <c r="C42" s="319" t="s">
        <v>1508</v>
      </c>
      <c r="D42" s="1165" t="s">
        <v>405</v>
      </c>
      <c r="E42" s="1166"/>
      <c r="F42" s="1166"/>
      <c r="G42" s="1166"/>
      <c r="H42" s="1167"/>
      <c r="I42" s="487"/>
      <c r="J42" s="202"/>
      <c r="K42" s="200" t="str">
        <f>C42</f>
        <v>i. Specify source(s) of internally generated funds spent (for example, from taxes)</v>
      </c>
      <c r="L42" s="207"/>
      <c r="M42" s="207"/>
      <c r="N42" s="207"/>
      <c r="O42" s="447" t="str">
        <f>D42</f>
        <v>Don't know</v>
      </c>
      <c r="P42" s="207"/>
      <c r="Q42" s="207"/>
      <c r="R42" s="207"/>
      <c r="S42" s="207"/>
      <c r="T42" s="201"/>
      <c r="U42" s="201"/>
      <c r="V42" s="201"/>
      <c r="W42" s="203"/>
      <c r="X42" s="203"/>
      <c r="Y42" s="204"/>
      <c r="Z42" s="206"/>
      <c r="AA42" s="198"/>
    </row>
    <row r="43" spans="1:27" s="244" customFormat="1" ht="75">
      <c r="A43" s="303"/>
      <c r="B43" s="1163" t="s">
        <v>1509</v>
      </c>
      <c r="C43" s="1164"/>
      <c r="D43" s="1037" t="s">
        <v>405</v>
      </c>
      <c r="E43" s="307" t="s">
        <v>405</v>
      </c>
      <c r="F43" s="316" t="s">
        <v>1707</v>
      </c>
      <c r="G43" s="309"/>
      <c r="H43" s="255"/>
      <c r="I43" s="481"/>
      <c r="J43" s="202"/>
      <c r="K43" s="200" t="str">
        <f>B43</f>
        <v>b. Total of all other government funds spent on contraceptive procurement. (For example, these other government funds could include basket funds, World Bank credits or loans, and other funds donors gave to the government [e.g., direct budget support])</v>
      </c>
      <c r="L43" s="207"/>
      <c r="M43" s="207"/>
      <c r="N43" s="207"/>
      <c r="O43" s="207"/>
      <c r="P43" s="207"/>
      <c r="Q43" s="207"/>
      <c r="R43" s="207"/>
      <c r="S43" s="207"/>
      <c r="T43" s="201"/>
      <c r="U43" s="201"/>
      <c r="V43" s="201"/>
      <c r="W43" s="203"/>
      <c r="X43" s="203"/>
      <c r="Y43" s="204"/>
      <c r="Z43" s="206"/>
      <c r="AA43" s="198"/>
    </row>
    <row r="44" spans="1:27" s="244" customFormat="1" ht="30">
      <c r="A44" s="303"/>
      <c r="B44" s="318"/>
      <c r="C44" s="319" t="s">
        <v>1510</v>
      </c>
      <c r="D44" s="1165" t="s">
        <v>405</v>
      </c>
      <c r="E44" s="1166"/>
      <c r="F44" s="1166"/>
      <c r="G44" s="1166"/>
      <c r="H44" s="1167"/>
      <c r="I44" s="487"/>
      <c r="J44" s="202"/>
      <c r="K44" s="200" t="str">
        <f>C44</f>
        <v>i. Specify source(s) of other government funds spent (for example: basket funding or specific donor)</v>
      </c>
      <c r="L44" s="207"/>
      <c r="M44" s="207"/>
      <c r="N44" s="207"/>
      <c r="O44" s="447" t="str">
        <f>D44</f>
        <v>Don't know</v>
      </c>
      <c r="P44" s="207"/>
      <c r="Q44" s="207"/>
      <c r="R44" s="207"/>
      <c r="S44" s="207"/>
      <c r="T44" s="201"/>
      <c r="U44" s="201"/>
      <c r="V44" s="201"/>
      <c r="W44" s="203"/>
      <c r="X44" s="203"/>
      <c r="Y44" s="204"/>
      <c r="Z44" s="206"/>
      <c r="AA44" s="198"/>
    </row>
    <row r="45" spans="1:27" s="244" customFormat="1" ht="45">
      <c r="A45" s="303"/>
      <c r="B45" s="1163" t="s">
        <v>1511</v>
      </c>
      <c r="C45" s="1164"/>
      <c r="D45" s="320"/>
      <c r="E45" s="321" t="s">
        <v>405</v>
      </c>
      <c r="F45" s="322"/>
      <c r="G45" s="322"/>
      <c r="H45" s="310"/>
      <c r="I45" s="481"/>
      <c r="J45" s="202"/>
      <c r="K45" s="200" t="str">
        <f>B45</f>
        <v>c. TOTAL government funds spent on contraceptive procurement
This will auto-calculate.  (It will sum a &amp; b above.)</v>
      </c>
      <c r="L45" s="207"/>
      <c r="M45" s="207"/>
      <c r="N45" s="207"/>
      <c r="O45" s="447"/>
      <c r="P45" s="207"/>
      <c r="Q45" s="207"/>
      <c r="R45" s="207"/>
      <c r="S45" s="207"/>
      <c r="T45" s="201"/>
      <c r="U45" s="201"/>
      <c r="V45" s="201"/>
      <c r="W45" s="203"/>
      <c r="X45" s="203"/>
      <c r="Y45" s="204"/>
      <c r="Z45" s="206"/>
      <c r="AA45" s="198"/>
    </row>
    <row r="46" spans="1:27" s="234" customFormat="1">
      <c r="A46" s="323"/>
      <c r="B46" s="324"/>
      <c r="C46" s="324"/>
      <c r="D46" s="325"/>
      <c r="E46" s="326"/>
      <c r="F46" s="326"/>
      <c r="G46" s="327"/>
      <c r="H46" s="328"/>
      <c r="I46" s="488"/>
      <c r="J46" s="202"/>
      <c r="K46" s="200">
        <f>A46</f>
        <v>0</v>
      </c>
      <c r="L46" s="207"/>
      <c r="M46" s="207"/>
      <c r="N46" s="207"/>
      <c r="O46" s="447"/>
      <c r="P46" s="207"/>
      <c r="Q46" s="207"/>
      <c r="R46" s="207"/>
      <c r="S46" s="207"/>
      <c r="T46" s="201"/>
      <c r="U46" s="201"/>
      <c r="V46" s="201"/>
      <c r="W46" s="203"/>
      <c r="X46" s="203"/>
      <c r="Y46" s="455"/>
      <c r="Z46" s="450"/>
      <c r="AA46" s="198"/>
    </row>
    <row r="47" spans="1:27" s="244" customFormat="1" ht="30" customHeight="1">
      <c r="A47" s="1179" t="s">
        <v>1512</v>
      </c>
      <c r="B47" s="1163"/>
      <c r="C47" s="1163"/>
      <c r="D47" s="1163"/>
      <c r="E47" s="1163"/>
      <c r="F47" s="1163"/>
      <c r="G47" s="1163"/>
      <c r="H47" s="1197"/>
      <c r="I47" s="475"/>
      <c r="J47" s="202"/>
      <c r="K47" s="200"/>
      <c r="L47" s="207"/>
      <c r="M47" s="207"/>
      <c r="N47" s="207"/>
      <c r="O47" s="207"/>
      <c r="P47" s="207"/>
      <c r="Q47" s="207"/>
      <c r="R47" s="207"/>
      <c r="S47" s="207"/>
      <c r="T47" s="201"/>
      <c r="U47" s="201"/>
      <c r="V47" s="201"/>
      <c r="W47" s="203"/>
      <c r="X47" s="205" t="str">
        <f>A47</f>
        <v xml:space="preserve">B9. Please complete the table below to indicate in-kind donations and Global Fund expenditures on contraceptive procurement in the most recent complete fiscal year (FY '11-'12).
</v>
      </c>
      <c r="Y47" s="204"/>
      <c r="Z47" s="206"/>
      <c r="AA47" s="198"/>
    </row>
    <row r="48" spans="1:27" s="244" customFormat="1" ht="129.75">
      <c r="A48" s="303" t="s">
        <v>1513</v>
      </c>
      <c r="B48" s="1198" t="s">
        <v>1514</v>
      </c>
      <c r="C48" s="1164"/>
      <c r="D48" s="315" t="s">
        <v>1515</v>
      </c>
      <c r="E48" s="304" t="s">
        <v>1516</v>
      </c>
      <c r="F48" s="304" t="s">
        <v>1517</v>
      </c>
      <c r="G48" s="305" t="s">
        <v>1518</v>
      </c>
      <c r="H48" s="306" t="s">
        <v>1496</v>
      </c>
      <c r="I48" s="484"/>
      <c r="J48" s="202"/>
      <c r="K48" s="200" t="str">
        <f>A48</f>
        <v xml:space="preserve">
</v>
      </c>
      <c r="L48" s="207"/>
      <c r="M48" s="207"/>
      <c r="N48" s="207"/>
      <c r="O48" s="447"/>
      <c r="P48" s="207"/>
      <c r="Q48" s="207"/>
      <c r="R48" s="207"/>
      <c r="S48" s="207"/>
      <c r="T48" s="201"/>
      <c r="U48" s="201"/>
      <c r="V48" s="201"/>
      <c r="W48" s="203"/>
      <c r="X48" s="203"/>
      <c r="Y48" s="204"/>
      <c r="Z48" s="206"/>
      <c r="AA48" s="198"/>
    </row>
    <row r="49" spans="1:27" s="244" customFormat="1" ht="225">
      <c r="A49" s="303"/>
      <c r="B49" s="1163" t="s">
        <v>1519</v>
      </c>
      <c r="C49" s="1164"/>
      <c r="D49" s="1037" t="s">
        <v>395</v>
      </c>
      <c r="E49" s="307">
        <v>11517059</v>
      </c>
      <c r="F49" s="316" t="s">
        <v>1707</v>
      </c>
      <c r="G49" s="329" t="s">
        <v>1419</v>
      </c>
      <c r="H49" s="528" t="s">
        <v>1420</v>
      </c>
      <c r="I49" s="482"/>
      <c r="J49" s="202"/>
      <c r="K49" s="200" t="str">
        <f>B49</f>
        <v>a. In-kind donations of contraceptives</v>
      </c>
      <c r="L49" s="207"/>
      <c r="M49" s="207"/>
      <c r="N49" s="207"/>
      <c r="O49" s="447"/>
      <c r="P49" s="207"/>
      <c r="Q49" s="207"/>
      <c r="R49" s="207"/>
      <c r="S49" s="207"/>
      <c r="T49" s="201"/>
      <c r="U49" s="201"/>
      <c r="V49" s="201"/>
      <c r="W49" s="203"/>
      <c r="X49" s="203"/>
      <c r="Y49" s="204"/>
      <c r="Z49" s="206"/>
      <c r="AA49" s="198"/>
    </row>
    <row r="50" spans="1:27" s="244" customFormat="1" ht="30">
      <c r="A50" s="303"/>
      <c r="B50" s="318"/>
      <c r="C50" s="319" t="s">
        <v>1520</v>
      </c>
      <c r="D50" s="1208" t="s">
        <v>1418</v>
      </c>
      <c r="E50" s="1209"/>
      <c r="F50" s="1209"/>
      <c r="G50" s="1209"/>
      <c r="H50" s="1210"/>
      <c r="I50" s="260"/>
      <c r="J50" s="202"/>
      <c r="K50" s="200" t="str">
        <f>C50</f>
        <v xml:space="preserve">i. Specify source(s) of in-kind donations </v>
      </c>
      <c r="L50" s="207"/>
      <c r="M50" s="207"/>
      <c r="N50" s="207"/>
      <c r="O50" s="447" t="str">
        <f>D50</f>
        <v>Contraceptives donated by DFID, male and female condoms donated by USAID</v>
      </c>
      <c r="P50" s="207"/>
      <c r="Q50" s="207"/>
      <c r="R50" s="207"/>
      <c r="S50" s="207"/>
      <c r="T50" s="201"/>
      <c r="U50" s="201"/>
      <c r="V50" s="201"/>
      <c r="W50" s="203"/>
      <c r="X50" s="203"/>
      <c r="Y50" s="204"/>
      <c r="Z50" s="206"/>
      <c r="AA50" s="198"/>
    </row>
    <row r="51" spans="1:27" s="244" customFormat="1">
      <c r="A51" s="303"/>
      <c r="B51" s="1163" t="s">
        <v>1521</v>
      </c>
      <c r="C51" s="1164"/>
      <c r="D51" s="1037" t="s">
        <v>399</v>
      </c>
      <c r="E51" s="307">
        <v>0</v>
      </c>
      <c r="F51" s="316" t="s">
        <v>1747</v>
      </c>
      <c r="G51" s="329"/>
      <c r="H51" s="330"/>
      <c r="I51" s="482"/>
      <c r="J51" s="202"/>
      <c r="K51" s="200" t="str">
        <f>B51</f>
        <v>b. Global Fund grants used to procure condoms</v>
      </c>
      <c r="L51" s="207"/>
      <c r="M51" s="207"/>
      <c r="N51" s="207"/>
      <c r="O51" s="447"/>
      <c r="P51" s="207"/>
      <c r="Q51" s="207"/>
      <c r="R51" s="207"/>
      <c r="S51" s="207"/>
      <c r="T51" s="201"/>
      <c r="U51" s="201"/>
      <c r="V51" s="201"/>
      <c r="W51" s="203"/>
      <c r="X51" s="203"/>
      <c r="Y51" s="204"/>
      <c r="Z51" s="206"/>
      <c r="AA51" s="198"/>
    </row>
    <row r="52" spans="1:27" s="244" customFormat="1" ht="30">
      <c r="A52" s="303"/>
      <c r="B52" s="1163" t="s">
        <v>1522</v>
      </c>
      <c r="C52" s="1164"/>
      <c r="D52" s="1037" t="s">
        <v>399</v>
      </c>
      <c r="E52" s="307">
        <v>0</v>
      </c>
      <c r="F52" s="749" t="s">
        <v>1707</v>
      </c>
      <c r="G52" s="329"/>
      <c r="H52" s="330"/>
      <c r="I52" s="482"/>
      <c r="J52" s="202"/>
      <c r="K52" s="200" t="str">
        <f>B52</f>
        <v>c. Global Fund grants used to procure contraceptives besides condoms</v>
      </c>
      <c r="L52" s="207"/>
      <c r="M52" s="207"/>
      <c r="N52" s="207"/>
      <c r="O52" s="447"/>
      <c r="P52" s="207"/>
      <c r="Q52" s="207"/>
      <c r="R52" s="207"/>
      <c r="S52" s="207"/>
      <c r="T52" s="201"/>
      <c r="U52" s="201"/>
      <c r="V52" s="201"/>
      <c r="W52" s="203"/>
      <c r="X52" s="203"/>
      <c r="Y52" s="204"/>
      <c r="Z52" s="206"/>
      <c r="AA52" s="198"/>
    </row>
    <row r="53" spans="1:27" s="244" customFormat="1" ht="45">
      <c r="A53" s="303"/>
      <c r="B53" s="1163" t="s">
        <v>1523</v>
      </c>
      <c r="C53" s="1164"/>
      <c r="D53" s="320"/>
      <c r="E53" s="321">
        <f>E49+E51+E52</f>
        <v>11517059</v>
      </c>
      <c r="F53" s="322"/>
      <c r="G53" s="322"/>
      <c r="H53" s="331"/>
      <c r="I53" s="481"/>
      <c r="J53" s="202"/>
      <c r="K53" s="200" t="str">
        <f>B53</f>
        <v>d. TOTAL value of in-kind donations and Global Fund grants spent on contraceptive procurement
This will auto-calculate.  (It will sum a-c above.)</v>
      </c>
      <c r="L53" s="207"/>
      <c r="M53" s="207"/>
      <c r="N53" s="207"/>
      <c r="O53" s="447"/>
      <c r="P53" s="207"/>
      <c r="Q53" s="207"/>
      <c r="R53" s="207"/>
      <c r="S53" s="207"/>
      <c r="T53" s="201"/>
      <c r="U53" s="201"/>
      <c r="V53" s="201"/>
      <c r="W53" s="203"/>
      <c r="X53" s="203"/>
      <c r="Y53" s="204"/>
      <c r="Z53" s="206"/>
      <c r="AA53" s="198"/>
    </row>
    <row r="54" spans="1:27" s="234" customFormat="1">
      <c r="A54" s="323"/>
      <c r="B54" s="324"/>
      <c r="C54" s="324"/>
      <c r="D54" s="325"/>
      <c r="E54" s="326"/>
      <c r="F54" s="326"/>
      <c r="G54" s="327"/>
      <c r="H54" s="328"/>
      <c r="I54" s="488"/>
      <c r="J54" s="202"/>
      <c r="K54" s="200">
        <f>A54</f>
        <v>0</v>
      </c>
      <c r="L54" s="207"/>
      <c r="M54" s="207"/>
      <c r="N54" s="207"/>
      <c r="O54" s="447"/>
      <c r="P54" s="207"/>
      <c r="Q54" s="207"/>
      <c r="R54" s="207"/>
      <c r="S54" s="207"/>
      <c r="T54" s="201"/>
      <c r="U54" s="201"/>
      <c r="V54" s="201"/>
      <c r="W54" s="203"/>
      <c r="X54" s="203"/>
      <c r="Y54" s="455"/>
      <c r="Z54" s="450"/>
      <c r="AA54" s="198"/>
    </row>
    <row r="55" spans="1:27" s="244" customFormat="1" ht="75" customHeight="1">
      <c r="A55" s="1179" t="s">
        <v>1524</v>
      </c>
      <c r="B55" s="1163"/>
      <c r="C55" s="1163"/>
      <c r="D55" s="1163"/>
      <c r="E55" s="1163"/>
      <c r="F55" s="1163"/>
      <c r="G55" s="1163"/>
      <c r="H55" s="1197"/>
      <c r="I55" s="475"/>
      <c r="J55" s="202"/>
      <c r="K55" s="200"/>
      <c r="L55" s="207"/>
      <c r="M55" s="207"/>
      <c r="N55" s="207"/>
      <c r="O55" s="207"/>
      <c r="P55" s="207"/>
      <c r="Q55" s="207"/>
      <c r="R55" s="207"/>
      <c r="S55" s="207"/>
      <c r="T55" s="201"/>
      <c r="U55" s="201"/>
      <c r="V55" s="201"/>
      <c r="W55" s="203"/>
      <c r="X55" s="20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04"/>
      <c r="Z55" s="206"/>
      <c r="AA55" s="198"/>
    </row>
    <row r="56" spans="1:27" s="244" customFormat="1" ht="150">
      <c r="A56" s="1204" t="s">
        <v>1525</v>
      </c>
      <c r="B56" s="1211"/>
      <c r="C56" s="1211"/>
      <c r="D56" s="1211"/>
      <c r="E56" s="1212"/>
      <c r="F56" s="332" t="s">
        <v>405</v>
      </c>
      <c r="G56" s="1202" t="s">
        <v>1526</v>
      </c>
      <c r="H56" s="1203"/>
      <c r="I56" s="482"/>
      <c r="J56" s="489" t="str">
        <f>G56</f>
        <v xml:space="preserve">Comments:
</v>
      </c>
      <c r="K56" s="200"/>
      <c r="L56" s="207"/>
      <c r="M56" s="207"/>
      <c r="N56" s="207"/>
      <c r="O56" s="447"/>
      <c r="P56" s="207"/>
      <c r="Q56" s="207"/>
      <c r="R56" s="47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07"/>
      <c r="T56" s="201"/>
      <c r="U56" s="201"/>
      <c r="V56" s="201"/>
      <c r="W56" s="203"/>
      <c r="X56" s="203"/>
      <c r="Y56" s="204"/>
      <c r="Z56" s="206"/>
      <c r="AA56" s="198"/>
    </row>
    <row r="57" spans="1:27" s="244" customFormat="1" ht="140.25" customHeight="1">
      <c r="A57" s="1199" t="s">
        <v>1527</v>
      </c>
      <c r="B57" s="1200"/>
      <c r="C57" s="1200"/>
      <c r="D57" s="1200"/>
      <c r="E57" s="1201"/>
      <c r="F57" s="332" t="s">
        <v>405</v>
      </c>
      <c r="G57" s="1202" t="s">
        <v>1526</v>
      </c>
      <c r="H57" s="1203"/>
      <c r="I57" s="482"/>
      <c r="J57" s="489" t="str">
        <f>G57</f>
        <v xml:space="preserve">Comments:
</v>
      </c>
      <c r="K57" s="200"/>
      <c r="L57" s="207"/>
      <c r="M57" s="207"/>
      <c r="N57" s="207"/>
      <c r="O57" s="447"/>
      <c r="P57" s="207"/>
      <c r="Q57" s="207"/>
      <c r="R57" s="47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07"/>
      <c r="T57" s="201"/>
      <c r="U57" s="201"/>
      <c r="V57" s="201"/>
      <c r="W57" s="203"/>
      <c r="X57" s="203"/>
      <c r="Y57" s="204"/>
      <c r="Z57" s="206"/>
      <c r="AA57" s="198"/>
    </row>
    <row r="58" spans="1:27" s="244" customFormat="1" ht="135">
      <c r="A58" s="1204" t="s">
        <v>1528</v>
      </c>
      <c r="B58" s="1861"/>
      <c r="C58" s="1861"/>
      <c r="D58" s="1861"/>
      <c r="E58" s="1862"/>
      <c r="F58" s="332" t="s">
        <v>405</v>
      </c>
      <c r="G58" s="1202" t="s">
        <v>1854</v>
      </c>
      <c r="H58" s="1203"/>
      <c r="I58" s="482"/>
      <c r="J58" s="489" t="str">
        <f>G58</f>
        <v xml:space="preserve">Comments: Condoms and contraceptives for the public sector are generally fully funded through in-kind donations from USAID and DFID respectively.
</v>
      </c>
      <c r="K58" s="200"/>
      <c r="L58" s="207"/>
      <c r="M58" s="207"/>
      <c r="N58" s="207"/>
      <c r="O58" s="447"/>
      <c r="P58" s="207"/>
      <c r="Q58" s="207"/>
      <c r="R58" s="47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07"/>
      <c r="T58" s="201"/>
      <c r="U58" s="201"/>
      <c r="V58" s="201"/>
      <c r="W58" s="203"/>
      <c r="X58" s="203"/>
      <c r="Y58" s="204"/>
      <c r="Z58" s="206"/>
      <c r="AA58" s="198"/>
    </row>
    <row r="59" spans="1:27" s="244" customFormat="1" ht="60">
      <c r="A59" s="1205" t="s">
        <v>1530</v>
      </c>
      <c r="B59" s="1206"/>
      <c r="C59" s="1206"/>
      <c r="D59" s="1206"/>
      <c r="E59" s="1207"/>
      <c r="F59" s="1036"/>
      <c r="G59" s="1202" t="s">
        <v>1529</v>
      </c>
      <c r="H59" s="1203"/>
      <c r="I59" s="482"/>
      <c r="J59" s="489" t="str">
        <f>G59</f>
        <v xml:space="preserve">Comments: </v>
      </c>
      <c r="K59" s="200"/>
      <c r="L59" s="207"/>
      <c r="M59" s="207"/>
      <c r="N59" s="207"/>
      <c r="O59" s="447"/>
      <c r="P59" s="207"/>
      <c r="Q59" s="207"/>
      <c r="R59" s="471" t="str">
        <f>A59</f>
        <v>B13. If B12 did not calculate automatically, please answer the following question:
Was there a funding gap for public sector contraceptives in the last complete fiscal year?
(Please select from the dropdown list.)</v>
      </c>
      <c r="S59" s="207"/>
      <c r="T59" s="201"/>
      <c r="U59" s="201"/>
      <c r="V59" s="201"/>
      <c r="W59" s="203"/>
      <c r="X59" s="203"/>
      <c r="Y59" s="204"/>
      <c r="Z59" s="206"/>
      <c r="AA59" s="198"/>
    </row>
    <row r="60" spans="1:27" s="234" customFormat="1">
      <c r="A60" s="333"/>
      <c r="B60" s="334"/>
      <c r="C60" s="334"/>
      <c r="D60" s="335"/>
      <c r="E60" s="336"/>
      <c r="F60" s="336"/>
      <c r="G60" s="337"/>
      <c r="H60" s="338"/>
      <c r="I60" s="488"/>
      <c r="J60" s="202"/>
      <c r="K60" s="200">
        <f>A60</f>
        <v>0</v>
      </c>
      <c r="L60" s="207"/>
      <c r="M60" s="207"/>
      <c r="N60" s="207"/>
      <c r="O60" s="447"/>
      <c r="P60" s="207"/>
      <c r="Q60" s="207"/>
      <c r="R60" s="207"/>
      <c r="S60" s="207"/>
      <c r="T60" s="201"/>
      <c r="U60" s="201"/>
      <c r="V60" s="201"/>
      <c r="W60" s="203"/>
      <c r="X60" s="203"/>
      <c r="Y60" s="455"/>
      <c r="Z60" s="450"/>
      <c r="AA60" s="198"/>
    </row>
    <row r="61" spans="1:27" s="244" customFormat="1" ht="45">
      <c r="A61" s="1179" t="s">
        <v>1531</v>
      </c>
      <c r="B61" s="1163"/>
      <c r="C61" s="1163"/>
      <c r="D61" s="1163"/>
      <c r="E61" s="1164"/>
      <c r="F61" s="1223" t="s">
        <v>405</v>
      </c>
      <c r="G61" s="1224"/>
      <c r="H61" s="1225"/>
      <c r="I61" s="490"/>
      <c r="J61" s="202"/>
      <c r="K61" s="200"/>
      <c r="L61" s="207"/>
      <c r="M61" s="207"/>
      <c r="N61" s="207"/>
      <c r="O61" s="207"/>
      <c r="P61" s="207"/>
      <c r="Q61" s="200" t="str">
        <f>F61</f>
        <v>Don't know</v>
      </c>
      <c r="R61" s="471" t="str">
        <f>A61</f>
        <v>B14. If the government financed any contraceptive procurement in the most recent complete fiscal year, which entity conducted the procurement(s)? (Please select from the dropdown.)</v>
      </c>
      <c r="S61" s="207"/>
      <c r="T61" s="201"/>
      <c r="U61" s="201"/>
      <c r="V61" s="201"/>
      <c r="W61" s="203"/>
      <c r="X61" s="203"/>
      <c r="Y61" s="204"/>
      <c r="Z61" s="206"/>
      <c r="AA61" s="198"/>
    </row>
    <row r="62" spans="1:27" s="244" customFormat="1">
      <c r="A62" s="291"/>
      <c r="B62" s="1163" t="s">
        <v>1532</v>
      </c>
      <c r="C62" s="1163"/>
      <c r="D62" s="1163"/>
      <c r="E62" s="1163"/>
      <c r="F62" s="1170" t="s">
        <v>405</v>
      </c>
      <c r="G62" s="1171"/>
      <c r="H62" s="1172"/>
      <c r="I62" s="482"/>
      <c r="J62" s="202"/>
      <c r="K62" s="200"/>
      <c r="L62" s="207"/>
      <c r="M62" s="491">
        <f>E62</f>
        <v>0</v>
      </c>
      <c r="N62" s="207"/>
      <c r="O62" s="207"/>
      <c r="P62" s="207"/>
      <c r="Q62" s="200" t="str">
        <f>F62</f>
        <v>Don't know</v>
      </c>
      <c r="R62" s="447" t="str">
        <f>B62</f>
        <v>a. Specify entity</v>
      </c>
      <c r="S62" s="207"/>
      <c r="T62" s="201"/>
      <c r="U62" s="201"/>
      <c r="V62" s="201"/>
      <c r="W62" s="203"/>
      <c r="X62" s="203"/>
      <c r="Y62" s="204"/>
      <c r="Z62" s="206"/>
      <c r="AA62" s="198"/>
    </row>
    <row r="63" spans="1:27" s="244" customFormat="1" ht="30.75" customHeight="1">
      <c r="A63" s="991"/>
      <c r="B63" s="990"/>
      <c r="C63" s="1163" t="s">
        <v>1533</v>
      </c>
      <c r="D63" s="1163"/>
      <c r="E63" s="1164"/>
      <c r="F63" s="1223" t="s">
        <v>405</v>
      </c>
      <c r="G63" s="1224"/>
      <c r="H63" s="1225"/>
      <c r="I63" s="482"/>
      <c r="J63" s="202"/>
      <c r="K63" s="200"/>
      <c r="L63" s="207"/>
      <c r="M63" s="207"/>
      <c r="N63" s="207"/>
      <c r="O63" s="207"/>
      <c r="P63" s="207"/>
      <c r="Q63" s="200" t="str">
        <f>F63</f>
        <v>Don't know</v>
      </c>
      <c r="R63" s="447" t="str">
        <f>C63</f>
        <v>i. Is this a parastatal? (i.e., a company established and contracted by the government to undertake commercial activities on behalf of the government)</v>
      </c>
      <c r="S63" s="207"/>
      <c r="T63" s="201"/>
      <c r="U63" s="201"/>
      <c r="V63" s="201"/>
      <c r="W63" s="203"/>
      <c r="X63" s="203"/>
      <c r="Y63" s="204"/>
      <c r="Z63" s="206"/>
      <c r="AA63" s="198"/>
    </row>
    <row r="64" spans="1:27" s="244" customFormat="1" ht="45">
      <c r="A64" s="1179" t="s">
        <v>1534</v>
      </c>
      <c r="B64" s="1163"/>
      <c r="C64" s="1164"/>
      <c r="D64" s="1170" t="s">
        <v>1422</v>
      </c>
      <c r="E64" s="1171"/>
      <c r="F64" s="1171"/>
      <c r="G64" s="1171"/>
      <c r="H64" s="1172"/>
      <c r="I64" s="465"/>
      <c r="J64" s="202"/>
      <c r="K64" s="200" t="str">
        <f>A64</f>
        <v xml:space="preserve">B15. Please note any additional comments about finance and procurement.
</v>
      </c>
      <c r="L64" s="207"/>
      <c r="M64" s="207"/>
      <c r="N64" s="207"/>
      <c r="O64" s="200" t="str">
        <f>D64</f>
        <v>Crown Agents and UNFPA procure on behalf of DFID while the USAID | DELIVER Project is the contractor for USAID.</v>
      </c>
      <c r="P64" s="207"/>
      <c r="Q64" s="207"/>
      <c r="R64" s="200"/>
      <c r="S64" s="207"/>
      <c r="T64" s="201"/>
      <c r="U64" s="201"/>
      <c r="V64" s="201"/>
      <c r="W64" s="203"/>
      <c r="X64" s="203"/>
      <c r="Y64" s="204"/>
      <c r="Z64" s="206"/>
      <c r="AA64" s="198"/>
    </row>
    <row r="65" spans="1:27" s="244" customFormat="1" ht="16.5" customHeight="1" thickBot="1">
      <c r="A65" s="1213" t="s">
        <v>133</v>
      </c>
      <c r="B65" s="1214"/>
      <c r="C65" s="1214"/>
      <c r="D65" s="1214"/>
      <c r="E65" s="1214"/>
      <c r="F65" s="1214"/>
      <c r="G65" s="1214"/>
      <c r="H65" s="339"/>
      <c r="I65" s="457"/>
      <c r="J65" s="202"/>
      <c r="K65" s="200"/>
      <c r="L65" s="207"/>
      <c r="M65" s="207"/>
      <c r="N65" s="207"/>
      <c r="O65" s="207"/>
      <c r="P65" s="207"/>
      <c r="Q65" s="207"/>
      <c r="R65" s="200"/>
      <c r="S65" s="207"/>
      <c r="T65" s="201"/>
      <c r="U65" s="201"/>
      <c r="V65" s="201"/>
      <c r="W65" s="203"/>
      <c r="X65" s="203"/>
      <c r="Y65" s="204"/>
      <c r="Z65" s="206"/>
      <c r="AA65" s="198"/>
    </row>
    <row r="66" spans="1:27" s="244" customFormat="1" ht="45" customHeight="1">
      <c r="A66" s="1215" t="s">
        <v>1535</v>
      </c>
      <c r="B66" s="1216"/>
      <c r="C66" s="1216"/>
      <c r="D66" s="1216"/>
      <c r="E66" s="1216"/>
      <c r="F66" s="1216"/>
      <c r="G66" s="1216"/>
      <c r="H66" s="1217"/>
      <c r="I66" s="492"/>
      <c r="J66" s="202"/>
      <c r="K66" s="200"/>
      <c r="L66" s="207"/>
      <c r="M66" s="207"/>
      <c r="N66" s="207"/>
      <c r="O66" s="207"/>
      <c r="P66" s="207"/>
      <c r="Q66" s="207"/>
      <c r="R66" s="200"/>
      <c r="S66" s="207"/>
      <c r="T66" s="201"/>
      <c r="U66" s="201"/>
      <c r="V66" s="201"/>
      <c r="W66" s="203"/>
      <c r="X66" s="20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04"/>
      <c r="Z66" s="206"/>
      <c r="AA66" s="198"/>
    </row>
    <row r="67" spans="1:27" s="261" customFormat="1" ht="15.75">
      <c r="A67" s="1218" t="s">
        <v>1536</v>
      </c>
      <c r="B67" s="1219"/>
      <c r="C67" s="1220"/>
      <c r="D67" s="1221" t="s">
        <v>1537</v>
      </c>
      <c r="E67" s="1222"/>
      <c r="F67" s="340" t="s">
        <v>1538</v>
      </c>
      <c r="G67" s="341" t="s">
        <v>1539</v>
      </c>
      <c r="H67" s="342" t="s">
        <v>1540</v>
      </c>
      <c r="I67" s="493"/>
      <c r="J67" s="494"/>
      <c r="K67" s="200" t="str">
        <f>A67</f>
        <v>Contraceptive Method</v>
      </c>
      <c r="L67" s="467"/>
      <c r="M67" s="467"/>
      <c r="N67" s="467"/>
      <c r="O67" s="467"/>
      <c r="P67" s="467"/>
      <c r="Q67" s="467"/>
      <c r="R67" s="477"/>
      <c r="S67" s="467"/>
      <c r="T67" s="495"/>
      <c r="U67" s="495"/>
      <c r="V67" s="495"/>
      <c r="W67" s="496"/>
      <c r="X67" s="496"/>
      <c r="Y67" s="497"/>
      <c r="Z67" s="498"/>
      <c r="AA67" s="198"/>
    </row>
    <row r="68" spans="1:27" s="244" customFormat="1" ht="30">
      <c r="A68" s="343"/>
      <c r="B68" s="1226" t="s">
        <v>1541</v>
      </c>
      <c r="C68" s="1227"/>
      <c r="D68" s="1336" t="s">
        <v>395</v>
      </c>
      <c r="E68" s="1336"/>
      <c r="F68" s="999" t="s">
        <v>395</v>
      </c>
      <c r="G68" s="999" t="s">
        <v>395</v>
      </c>
      <c r="H68" s="228" t="s">
        <v>395</v>
      </c>
      <c r="I68" s="465"/>
      <c r="J68" s="202"/>
      <c r="K68" s="200" t="str">
        <f t="shared" ref="K68:K79" si="2">B68</f>
        <v>a. Combined oral contraceptives (estrogen + progestin - for  example, LoFemenol, Microgynon)</v>
      </c>
      <c r="L68" s="207"/>
      <c r="M68" s="207"/>
      <c r="N68" s="207"/>
      <c r="O68" s="207"/>
      <c r="P68" s="207"/>
      <c r="Q68" s="207"/>
      <c r="R68" s="200"/>
      <c r="S68" s="207"/>
      <c r="T68" s="201"/>
      <c r="U68" s="201"/>
      <c r="V68" s="201"/>
      <c r="W68" s="203"/>
      <c r="X68" s="203"/>
      <c r="Y68" s="204"/>
      <c r="Z68" s="206"/>
      <c r="AA68" s="198"/>
    </row>
    <row r="69" spans="1:27" s="244" customFormat="1">
      <c r="A69" s="344"/>
      <c r="B69" s="1226" t="s">
        <v>1542</v>
      </c>
      <c r="C69" s="1227"/>
      <c r="D69" s="1336" t="s">
        <v>395</v>
      </c>
      <c r="E69" s="1336"/>
      <c r="F69" s="999" t="s">
        <v>395</v>
      </c>
      <c r="G69" s="999" t="s">
        <v>395</v>
      </c>
      <c r="H69" s="228" t="s">
        <v>395</v>
      </c>
      <c r="I69" s="465"/>
      <c r="J69" s="202"/>
      <c r="K69" s="200" t="str">
        <f t="shared" si="2"/>
        <v>b. Progestin-only pills (for example, Ovrette, Microlut)</v>
      </c>
      <c r="L69" s="207"/>
      <c r="M69" s="207"/>
      <c r="N69" s="207"/>
      <c r="O69" s="207"/>
      <c r="P69" s="207"/>
      <c r="Q69" s="207"/>
      <c r="R69" s="200"/>
      <c r="S69" s="207"/>
      <c r="T69" s="201"/>
      <c r="U69" s="201"/>
      <c r="V69" s="201"/>
      <c r="W69" s="203"/>
      <c r="X69" s="203"/>
      <c r="Y69" s="204"/>
      <c r="Z69" s="206"/>
      <c r="AA69" s="198"/>
    </row>
    <row r="70" spans="1:27" s="244" customFormat="1">
      <c r="A70" s="344"/>
      <c r="B70" s="1226" t="s">
        <v>1543</v>
      </c>
      <c r="C70" s="1227"/>
      <c r="D70" s="1336" t="s">
        <v>395</v>
      </c>
      <c r="E70" s="1336"/>
      <c r="F70" s="999" t="s">
        <v>395</v>
      </c>
      <c r="G70" s="999" t="s">
        <v>395</v>
      </c>
      <c r="H70" s="228" t="s">
        <v>395</v>
      </c>
      <c r="I70" s="465"/>
      <c r="J70" s="202"/>
      <c r="K70" s="200" t="str">
        <f t="shared" si="2"/>
        <v>c. Injectables (for example, DepoProvera, Noristerat)</v>
      </c>
      <c r="L70" s="207"/>
      <c r="M70" s="207"/>
      <c r="N70" s="207"/>
      <c r="O70" s="207"/>
      <c r="P70" s="207"/>
      <c r="Q70" s="207"/>
      <c r="R70" s="200"/>
      <c r="S70" s="207"/>
      <c r="T70" s="201"/>
      <c r="U70" s="201"/>
      <c r="V70" s="201"/>
      <c r="W70" s="203"/>
      <c r="X70" s="203"/>
      <c r="Y70" s="204"/>
      <c r="Z70" s="206"/>
      <c r="AA70" s="198"/>
    </row>
    <row r="71" spans="1:27" s="244" customFormat="1">
      <c r="A71" s="344"/>
      <c r="B71" s="1226" t="s">
        <v>1544</v>
      </c>
      <c r="C71" s="1227"/>
      <c r="D71" s="1336" t="s">
        <v>395</v>
      </c>
      <c r="E71" s="1336"/>
      <c r="F71" s="999" t="s">
        <v>395</v>
      </c>
      <c r="G71" s="999" t="s">
        <v>395</v>
      </c>
      <c r="H71" s="228" t="s">
        <v>395</v>
      </c>
      <c r="I71" s="465"/>
      <c r="J71" s="202"/>
      <c r="K71" s="200" t="str">
        <f t="shared" si="2"/>
        <v>d. Implants (for example, Jadelle, Implanon)</v>
      </c>
      <c r="L71" s="207"/>
      <c r="M71" s="207"/>
      <c r="N71" s="207"/>
      <c r="O71" s="207"/>
      <c r="P71" s="207"/>
      <c r="Q71" s="207"/>
      <c r="R71" s="200"/>
      <c r="S71" s="207"/>
      <c r="T71" s="201"/>
      <c r="U71" s="201"/>
      <c r="V71" s="201"/>
      <c r="W71" s="203"/>
      <c r="X71" s="203"/>
      <c r="Y71" s="204"/>
      <c r="Z71" s="206"/>
      <c r="AA71" s="198"/>
    </row>
    <row r="72" spans="1:27" s="244" customFormat="1">
      <c r="A72" s="344"/>
      <c r="B72" s="1226" t="s">
        <v>1545</v>
      </c>
      <c r="C72" s="1227"/>
      <c r="D72" s="1336" t="s">
        <v>395</v>
      </c>
      <c r="E72" s="1336"/>
      <c r="F72" s="999" t="s">
        <v>395</v>
      </c>
      <c r="G72" s="999" t="s">
        <v>395</v>
      </c>
      <c r="H72" s="228" t="s">
        <v>399</v>
      </c>
      <c r="I72" s="465"/>
      <c r="J72" s="202"/>
      <c r="K72" s="200" t="str">
        <f t="shared" si="2"/>
        <v>e. Intrauterine devices (IUDs) (for example, Optima Copper T)</v>
      </c>
      <c r="L72" s="207"/>
      <c r="M72" s="207"/>
      <c r="N72" s="207"/>
      <c r="O72" s="207"/>
      <c r="P72" s="207"/>
      <c r="Q72" s="207"/>
      <c r="R72" s="200"/>
      <c r="S72" s="207"/>
      <c r="T72" s="201"/>
      <c r="U72" s="201"/>
      <c r="V72" s="201"/>
      <c r="W72" s="203"/>
      <c r="X72" s="203"/>
      <c r="Y72" s="204"/>
      <c r="Z72" s="206"/>
      <c r="AA72" s="198"/>
    </row>
    <row r="73" spans="1:27" s="244" customFormat="1">
      <c r="A73" s="344"/>
      <c r="B73" s="1226" t="s">
        <v>1546</v>
      </c>
      <c r="C73" s="1227"/>
      <c r="D73" s="1336" t="s">
        <v>395</v>
      </c>
      <c r="E73" s="1336"/>
      <c r="F73" s="999" t="s">
        <v>395</v>
      </c>
      <c r="G73" s="999" t="s">
        <v>395</v>
      </c>
      <c r="H73" s="228" t="s">
        <v>395</v>
      </c>
      <c r="I73" s="465"/>
      <c r="J73" s="202"/>
      <c r="K73" s="200" t="str">
        <f t="shared" si="2"/>
        <v>f. Male condoms</v>
      </c>
      <c r="L73" s="207"/>
      <c r="M73" s="207"/>
      <c r="N73" s="207"/>
      <c r="O73" s="207"/>
      <c r="P73" s="207"/>
      <c r="Q73" s="207"/>
      <c r="R73" s="200"/>
      <c r="S73" s="207"/>
      <c r="T73" s="201"/>
      <c r="U73" s="201"/>
      <c r="V73" s="201"/>
      <c r="W73" s="203"/>
      <c r="X73" s="203"/>
      <c r="Y73" s="204"/>
      <c r="Z73" s="206"/>
      <c r="AA73" s="198"/>
    </row>
    <row r="74" spans="1:27" s="244" customFormat="1">
      <c r="A74" s="344"/>
      <c r="B74" s="1226" t="s">
        <v>1547</v>
      </c>
      <c r="C74" s="1227"/>
      <c r="D74" s="1336" t="s">
        <v>395</v>
      </c>
      <c r="E74" s="1336"/>
      <c r="F74" s="999" t="s">
        <v>395</v>
      </c>
      <c r="G74" s="999" t="s">
        <v>395</v>
      </c>
      <c r="H74" s="228" t="s">
        <v>395</v>
      </c>
      <c r="I74" s="465"/>
      <c r="J74" s="202"/>
      <c r="K74" s="200" t="str">
        <f t="shared" si="2"/>
        <v>g. Female condoms</v>
      </c>
      <c r="L74" s="207"/>
      <c r="M74" s="207"/>
      <c r="N74" s="207"/>
      <c r="O74" s="207"/>
      <c r="P74" s="207"/>
      <c r="Q74" s="207"/>
      <c r="R74" s="200"/>
      <c r="S74" s="207"/>
      <c r="T74" s="201"/>
      <c r="U74" s="201"/>
      <c r="V74" s="201"/>
      <c r="W74" s="203"/>
      <c r="X74" s="203"/>
      <c r="Y74" s="204"/>
      <c r="Z74" s="206"/>
      <c r="AA74" s="198"/>
    </row>
    <row r="75" spans="1:27" s="244" customFormat="1">
      <c r="A75" s="344"/>
      <c r="B75" s="1226" t="s">
        <v>1548</v>
      </c>
      <c r="C75" s="1227"/>
      <c r="D75" s="1336" t="s">
        <v>395</v>
      </c>
      <c r="E75" s="1336"/>
      <c r="F75" s="999" t="s">
        <v>395</v>
      </c>
      <c r="G75" s="999" t="s">
        <v>395</v>
      </c>
      <c r="H75" s="228" t="s">
        <v>395</v>
      </c>
      <c r="I75" s="465"/>
      <c r="J75" s="202"/>
      <c r="K75" s="200" t="str">
        <f t="shared" si="2"/>
        <v>h. Emergency contraceptive pills (for example, Postinor)</v>
      </c>
      <c r="L75" s="207"/>
      <c r="M75" s="207"/>
      <c r="N75" s="207"/>
      <c r="O75" s="207"/>
      <c r="P75" s="207"/>
      <c r="Q75" s="207"/>
      <c r="R75" s="200"/>
      <c r="S75" s="207"/>
      <c r="T75" s="201"/>
      <c r="U75" s="201"/>
      <c r="V75" s="201"/>
      <c r="W75" s="203"/>
      <c r="X75" s="203"/>
      <c r="Y75" s="204"/>
      <c r="Z75" s="206"/>
      <c r="AA75" s="198"/>
    </row>
    <row r="76" spans="1:27" s="244" customFormat="1">
      <c r="A76" s="344"/>
      <c r="B76" s="1226" t="s">
        <v>1549</v>
      </c>
      <c r="C76" s="1227"/>
      <c r="D76" s="1336" t="s">
        <v>395</v>
      </c>
      <c r="E76" s="1336"/>
      <c r="F76" s="999" t="s">
        <v>395</v>
      </c>
      <c r="G76" s="999" t="s">
        <v>395</v>
      </c>
      <c r="H76" s="228" t="s">
        <v>405</v>
      </c>
      <c r="I76" s="465"/>
      <c r="J76" s="202"/>
      <c r="K76" s="200" t="str">
        <f t="shared" si="2"/>
        <v>i. Long-acting permanent method for males (vasectomy)</v>
      </c>
      <c r="L76" s="207"/>
      <c r="M76" s="207"/>
      <c r="N76" s="207"/>
      <c r="O76" s="207"/>
      <c r="P76" s="207"/>
      <c r="Q76" s="207"/>
      <c r="R76" s="200"/>
      <c r="S76" s="207"/>
      <c r="T76" s="201"/>
      <c r="U76" s="201"/>
      <c r="V76" s="201"/>
      <c r="W76" s="203"/>
      <c r="X76" s="203"/>
      <c r="Y76" s="204"/>
      <c r="Z76" s="206"/>
      <c r="AA76" s="198"/>
    </row>
    <row r="77" spans="1:27" s="244" customFormat="1">
      <c r="A77" s="344"/>
      <c r="B77" s="1226" t="s">
        <v>1550</v>
      </c>
      <c r="C77" s="1227"/>
      <c r="D77" s="1336" t="s">
        <v>395</v>
      </c>
      <c r="E77" s="1336"/>
      <c r="F77" s="999" t="s">
        <v>395</v>
      </c>
      <c r="G77" s="999" t="s">
        <v>395</v>
      </c>
      <c r="H77" s="228" t="s">
        <v>405</v>
      </c>
      <c r="I77" s="465"/>
      <c r="J77" s="202"/>
      <c r="K77" s="200" t="str">
        <f t="shared" si="2"/>
        <v>j. Long-acting permanent method for females (tubal ligation)</v>
      </c>
      <c r="L77" s="207"/>
      <c r="M77" s="207"/>
      <c r="N77" s="207"/>
      <c r="O77" s="207"/>
      <c r="P77" s="207"/>
      <c r="Q77" s="207"/>
      <c r="R77" s="200"/>
      <c r="S77" s="207"/>
      <c r="T77" s="201"/>
      <c r="U77" s="201"/>
      <c r="V77" s="201"/>
      <c r="W77" s="203"/>
      <c r="X77" s="203"/>
      <c r="Y77" s="204"/>
      <c r="Z77" s="206"/>
      <c r="AA77" s="198"/>
    </row>
    <row r="78" spans="1:27" s="244" customFormat="1">
      <c r="A78" s="344"/>
      <c r="B78" s="1226" t="s">
        <v>1551</v>
      </c>
      <c r="C78" s="1227"/>
      <c r="D78" s="1336" t="s">
        <v>395</v>
      </c>
      <c r="E78" s="1336"/>
      <c r="F78" s="999" t="s">
        <v>395</v>
      </c>
      <c r="G78" s="999" t="s">
        <v>399</v>
      </c>
      <c r="H78" s="228" t="s">
        <v>399</v>
      </c>
      <c r="I78" s="465"/>
      <c r="J78" s="202"/>
      <c r="K78" s="200" t="str">
        <f t="shared" si="2"/>
        <v>k. CycleBeads</v>
      </c>
      <c r="L78" s="207"/>
      <c r="M78" s="207"/>
      <c r="N78" s="207"/>
      <c r="O78" s="207"/>
      <c r="P78" s="207"/>
      <c r="Q78" s="207"/>
      <c r="R78" s="200"/>
      <c r="S78" s="207"/>
      <c r="T78" s="201"/>
      <c r="U78" s="201"/>
      <c r="V78" s="201"/>
      <c r="W78" s="203"/>
      <c r="X78" s="203"/>
      <c r="Y78" s="204"/>
      <c r="Z78" s="206"/>
      <c r="AA78" s="198"/>
    </row>
    <row r="79" spans="1:27" s="244" customFormat="1" ht="45">
      <c r="A79" s="345"/>
      <c r="B79" s="1229" t="s">
        <v>1552</v>
      </c>
      <c r="C79" s="1230"/>
      <c r="D79" s="1336" t="s">
        <v>399</v>
      </c>
      <c r="E79" s="1336"/>
      <c r="F79" s="999" t="s">
        <v>399</v>
      </c>
      <c r="G79" s="999" t="s">
        <v>399</v>
      </c>
      <c r="H79" s="228" t="s">
        <v>399</v>
      </c>
      <c r="I79" s="465"/>
      <c r="J79" s="202"/>
      <c r="K79" s="200" t="str">
        <f t="shared" si="2"/>
        <v>l. Other contraceptive methods - specify 
(Please provide the name of the other contraceptive(s) offered, by sector.)</v>
      </c>
      <c r="L79" s="207"/>
      <c r="M79" s="207"/>
      <c r="N79" s="207"/>
      <c r="O79" s="207"/>
      <c r="P79" s="207"/>
      <c r="Q79" s="207"/>
      <c r="R79" s="200"/>
      <c r="S79" s="207"/>
      <c r="T79" s="201"/>
      <c r="U79" s="201"/>
      <c r="V79" s="201"/>
      <c r="W79" s="203"/>
      <c r="X79" s="203"/>
      <c r="Y79" s="204"/>
      <c r="Z79" s="206"/>
      <c r="AA79" s="198"/>
    </row>
    <row r="80" spans="1:27" s="244" customFormat="1" ht="30">
      <c r="A80" s="1179" t="s">
        <v>1553</v>
      </c>
      <c r="B80" s="1163"/>
      <c r="C80" s="1164"/>
      <c r="D80" s="1316" t="s">
        <v>1423</v>
      </c>
      <c r="E80" s="1317"/>
      <c r="F80" s="1317"/>
      <c r="G80" s="1317"/>
      <c r="H80" s="1318"/>
      <c r="I80" s="465"/>
      <c r="J80" s="202"/>
      <c r="K80" s="200" t="str">
        <f>A80</f>
        <v>C2. Please note any comments about the commodities offered.</v>
      </c>
      <c r="L80" s="207"/>
      <c r="M80" s="207"/>
      <c r="N80" s="207"/>
      <c r="O80" s="200" t="str">
        <f>D80</f>
        <v>PSI has introduced progestin-only pills, combined oral conraceptives, and implants in its New Start and New Life centers.</v>
      </c>
      <c r="P80" s="207"/>
      <c r="Q80" s="207"/>
      <c r="R80" s="200"/>
      <c r="S80" s="207"/>
      <c r="T80" s="201"/>
      <c r="U80" s="201"/>
      <c r="V80" s="201"/>
      <c r="W80" s="203"/>
      <c r="X80" s="203"/>
      <c r="Y80" s="204"/>
      <c r="Z80" s="206"/>
      <c r="AA80" s="198"/>
    </row>
    <row r="81" spans="1:28" s="262" customFormat="1" ht="16.5" customHeight="1" thickBot="1">
      <c r="A81" s="1858" t="s">
        <v>1554</v>
      </c>
      <c r="B81" s="1859"/>
      <c r="C81" s="1859"/>
      <c r="D81" s="1859"/>
      <c r="E81" s="1859"/>
      <c r="F81" s="1859"/>
      <c r="G81" s="1859"/>
      <c r="H81" s="833"/>
      <c r="I81" s="457"/>
      <c r="J81" s="494"/>
      <c r="K81" s="200"/>
      <c r="L81" s="467"/>
      <c r="M81" s="467"/>
      <c r="N81" s="467"/>
      <c r="O81" s="467"/>
      <c r="P81" s="467"/>
      <c r="Q81" s="467"/>
      <c r="R81" s="477"/>
      <c r="S81" s="467"/>
      <c r="T81" s="495"/>
      <c r="U81" s="495"/>
      <c r="V81" s="495"/>
      <c r="W81" s="496"/>
      <c r="X81" s="496"/>
      <c r="Y81" s="499"/>
      <c r="Z81" s="500"/>
      <c r="AA81" s="198"/>
    </row>
    <row r="82" spans="1:28" s="244" customFormat="1" ht="30" customHeight="1">
      <c r="A82" s="1190" t="s">
        <v>1555</v>
      </c>
      <c r="B82" s="1177"/>
      <c r="C82" s="1177"/>
      <c r="D82" s="1177"/>
      <c r="E82" s="1177"/>
      <c r="F82" s="1177"/>
      <c r="G82" s="1182"/>
      <c r="H82" s="243" t="s">
        <v>395</v>
      </c>
      <c r="I82" s="501" t="str">
        <f>A82</f>
        <v>D1. Is there a contraceptive security or reproductive health commodity security strategy or is contraceptive security explicitly included in a country strategy? (Please select from the dropdown list.)</v>
      </c>
      <c r="J82" s="202"/>
      <c r="K82" s="200"/>
      <c r="L82" s="207"/>
      <c r="M82" s="207"/>
      <c r="N82" s="207"/>
      <c r="O82" s="207"/>
      <c r="P82" s="207"/>
      <c r="Q82" s="207"/>
      <c r="R82" s="200"/>
      <c r="S82" s="207"/>
      <c r="T82" s="201"/>
      <c r="U82" s="201"/>
      <c r="V82" s="201"/>
      <c r="W82" s="203"/>
      <c r="X82" s="203"/>
      <c r="Y82" s="204"/>
      <c r="Z82" s="206"/>
      <c r="AA82" s="198"/>
    </row>
    <row r="83" spans="1:28" s="244" customFormat="1" ht="15.75" thickBot="1">
      <c r="A83" s="1241" t="s">
        <v>1556</v>
      </c>
      <c r="B83" s="1242"/>
      <c r="C83" s="1242"/>
      <c r="D83" s="347"/>
      <c r="E83" s="347"/>
      <c r="F83" s="347"/>
      <c r="G83" s="347"/>
      <c r="H83" s="348"/>
      <c r="I83" s="502"/>
      <c r="J83" s="202"/>
      <c r="K83" s="200"/>
      <c r="L83" s="207"/>
      <c r="M83" s="207"/>
      <c r="N83" s="207"/>
      <c r="O83" s="207"/>
      <c r="P83" s="207"/>
      <c r="Q83" s="207"/>
      <c r="R83" s="200"/>
      <c r="S83" s="207"/>
      <c r="T83" s="201"/>
      <c r="U83" s="201"/>
      <c r="V83" s="201"/>
      <c r="W83" s="203"/>
      <c r="X83" s="203"/>
      <c r="Y83" s="204"/>
      <c r="Z83" s="206"/>
      <c r="AA83" s="198"/>
    </row>
    <row r="84" spans="1:28" s="244" customFormat="1" ht="64.5" customHeight="1">
      <c r="A84" s="1243"/>
      <c r="B84" s="1245" t="s">
        <v>1557</v>
      </c>
      <c r="C84" s="1246"/>
      <c r="D84" s="1246" t="s">
        <v>1558</v>
      </c>
      <c r="E84" s="1246"/>
      <c r="F84" s="993" t="s">
        <v>1559</v>
      </c>
      <c r="G84" s="1246" t="s">
        <v>1560</v>
      </c>
      <c r="H84" s="1247"/>
      <c r="I84" s="501"/>
      <c r="J84" s="489" t="str">
        <f>G84</f>
        <v>Is the contraceptive security strategy being implemented?</v>
      </c>
      <c r="K84" s="200" t="str">
        <f>B84</f>
        <v>Strategy name</v>
      </c>
      <c r="L84" s="207"/>
      <c r="M84" s="471">
        <f>E84</f>
        <v>0</v>
      </c>
      <c r="N84" s="207"/>
      <c r="O84" s="207"/>
      <c r="P84" s="207"/>
      <c r="Q84" s="207"/>
      <c r="R84" s="200"/>
      <c r="S84" s="200" t="str">
        <f>D84</f>
        <v>Years Covered (including strategy updates)</v>
      </c>
      <c r="T84" s="201"/>
      <c r="U84" s="201"/>
      <c r="V84" s="201"/>
      <c r="W84" s="203"/>
      <c r="X84" s="203"/>
      <c r="Y84" s="204"/>
      <c r="Z84" s="206"/>
      <c r="AA84" s="198"/>
    </row>
    <row r="85" spans="1:28" s="244" customFormat="1" ht="15.75" thickBot="1">
      <c r="A85" s="1244"/>
      <c r="B85" s="349" t="s">
        <v>1561</v>
      </c>
      <c r="C85" s="1017" t="s">
        <v>525</v>
      </c>
      <c r="D85" s="1473" t="s">
        <v>980</v>
      </c>
      <c r="E85" s="1474"/>
      <c r="F85" s="1021" t="s">
        <v>405</v>
      </c>
      <c r="G85" s="1642" t="s">
        <v>405</v>
      </c>
      <c r="H85" s="1643"/>
      <c r="I85" s="501"/>
      <c r="J85" s="489" t="str">
        <f>G85</f>
        <v>Don't know</v>
      </c>
      <c r="K85" s="200" t="str">
        <f>B85</f>
        <v>a</v>
      </c>
      <c r="L85" s="207"/>
      <c r="M85" s="471">
        <f>E85</f>
        <v>0</v>
      </c>
      <c r="N85" s="207"/>
      <c r="O85" s="207"/>
      <c r="P85" s="207"/>
      <c r="Q85" s="207"/>
      <c r="R85" s="200"/>
      <c r="S85" s="200" t="str">
        <f>D85</f>
        <v>2011-2015</v>
      </c>
      <c r="T85" s="201"/>
      <c r="U85" s="201"/>
      <c r="V85" s="201"/>
      <c r="W85" s="203"/>
      <c r="X85" s="203"/>
      <c r="Y85" s="204"/>
      <c r="Z85" s="206"/>
      <c r="AA85" s="198"/>
    </row>
    <row r="86" spans="1:28" s="244" customFormat="1" ht="28.5" customHeight="1">
      <c r="A86" s="1180" t="s">
        <v>193</v>
      </c>
      <c r="B86" s="1181"/>
      <c r="C86" s="1181"/>
      <c r="D86" s="1181"/>
      <c r="E86" s="1181"/>
      <c r="F86" s="1233" t="s">
        <v>399</v>
      </c>
      <c r="G86" s="1234"/>
      <c r="H86" s="1235"/>
      <c r="I86" s="501"/>
      <c r="J86" s="489"/>
      <c r="K86" s="200"/>
      <c r="L86" s="207"/>
      <c r="M86" s="207"/>
      <c r="N86" s="207"/>
      <c r="O86" s="207"/>
      <c r="P86" s="207"/>
      <c r="Q86" s="447" t="str">
        <f>F86</f>
        <v>No</v>
      </c>
      <c r="R86" s="200" t="str">
        <f>A86</f>
        <v>D2. Are any family planning commodities subject to duties, import taxes, or other fees?</v>
      </c>
      <c r="S86" s="207"/>
      <c r="T86" s="201"/>
      <c r="U86" s="201"/>
      <c r="V86" s="201"/>
      <c r="W86" s="203"/>
      <c r="X86" s="203"/>
      <c r="Y86" s="204"/>
      <c r="Z86" s="206"/>
      <c r="AA86" s="198"/>
    </row>
    <row r="87" spans="1:28" s="244" customFormat="1" ht="30">
      <c r="A87" s="291"/>
      <c r="B87" s="1163" t="s">
        <v>1562</v>
      </c>
      <c r="C87" s="1163"/>
      <c r="D87" s="1164"/>
      <c r="E87" s="1165" t="s">
        <v>406</v>
      </c>
      <c r="F87" s="1166"/>
      <c r="G87" s="1166"/>
      <c r="H87" s="1167"/>
      <c r="I87" s="501"/>
      <c r="J87" s="489"/>
      <c r="K87" s="200"/>
      <c r="L87" s="207"/>
      <c r="M87" s="471"/>
      <c r="N87" s="471" t="str">
        <f>E87</f>
        <v>Not applicable</v>
      </c>
      <c r="O87" s="207"/>
      <c r="P87" s="200" t="str">
        <f>B87</f>
        <v>a. If yes, for which sectors (public, NGO, social marketing, commercial)?</v>
      </c>
      <c r="Q87" s="207"/>
      <c r="R87" s="200"/>
      <c r="S87" s="207"/>
      <c r="T87" s="201"/>
      <c r="U87" s="201"/>
      <c r="V87" s="201"/>
      <c r="W87" s="203"/>
      <c r="X87" s="203"/>
      <c r="Y87" s="204"/>
      <c r="Z87" s="206"/>
      <c r="AA87" s="198"/>
    </row>
    <row r="88" spans="1:28" s="244" customFormat="1">
      <c r="A88" s="291"/>
      <c r="B88" s="1163" t="s">
        <v>1563</v>
      </c>
      <c r="C88" s="1163"/>
      <c r="D88" s="1164"/>
      <c r="E88" s="1165" t="s">
        <v>406</v>
      </c>
      <c r="F88" s="1166"/>
      <c r="G88" s="1166"/>
      <c r="H88" s="1167"/>
      <c r="I88" s="501"/>
      <c r="J88" s="489"/>
      <c r="K88" s="200"/>
      <c r="L88" s="207"/>
      <c r="M88" s="471"/>
      <c r="N88" s="471" t="str">
        <f>E88</f>
        <v>Not applicable</v>
      </c>
      <c r="O88" s="207"/>
      <c r="P88" s="200" t="str">
        <f>B88</f>
        <v>b. If yes, how much are the duties, taxes, or fees?</v>
      </c>
      <c r="Q88" s="207"/>
      <c r="R88" s="200"/>
      <c r="S88" s="207"/>
      <c r="T88" s="201"/>
      <c r="U88" s="201"/>
      <c r="V88" s="201"/>
      <c r="W88" s="203"/>
      <c r="X88" s="203"/>
      <c r="Y88" s="204"/>
      <c r="Z88" s="206"/>
      <c r="AA88" s="198"/>
    </row>
    <row r="89" spans="1:28" s="244" customFormat="1" ht="30" customHeight="1">
      <c r="A89" s="1179" t="s">
        <v>1564</v>
      </c>
      <c r="B89" s="1163"/>
      <c r="C89" s="1163"/>
      <c r="D89" s="1163"/>
      <c r="E89" s="1163"/>
      <c r="F89" s="1163"/>
      <c r="G89" s="1164"/>
      <c r="H89" s="302" t="s">
        <v>399</v>
      </c>
      <c r="I89" s="501" t="str">
        <f>A89</f>
        <v>D3. Are there policies that hinder the ability of the private sector (commercial sector, NGOs, or social marketing) to provide contraceptive methods (for example: price controls, distribution limitations, taxes/duties, advertising bans, etc.)?</v>
      </c>
      <c r="J89" s="489"/>
      <c r="K89" s="200"/>
      <c r="L89" s="207"/>
      <c r="M89" s="207"/>
      <c r="N89" s="207"/>
      <c r="O89" s="207"/>
      <c r="P89" s="200"/>
      <c r="Q89" s="207"/>
      <c r="R89" s="200"/>
      <c r="S89" s="207"/>
      <c r="T89" s="201"/>
      <c r="U89" s="201"/>
      <c r="V89" s="201"/>
      <c r="W89" s="203"/>
      <c r="X89" s="203"/>
      <c r="Y89" s="204"/>
      <c r="Z89" s="206"/>
      <c r="AA89" s="198"/>
    </row>
    <row r="90" spans="1:28" s="244" customFormat="1">
      <c r="A90" s="291"/>
      <c r="B90" s="1163" t="s">
        <v>1565</v>
      </c>
      <c r="C90" s="1163"/>
      <c r="D90" s="1165" t="s">
        <v>406</v>
      </c>
      <c r="E90" s="1166"/>
      <c r="F90" s="1166"/>
      <c r="G90" s="1166"/>
      <c r="H90" s="1167"/>
      <c r="I90" s="501"/>
      <c r="J90" s="489"/>
      <c r="K90" s="200" t="str">
        <f>B90</f>
        <v>a. If yes, describe the policies.</v>
      </c>
      <c r="L90" s="207"/>
      <c r="M90" s="207"/>
      <c r="N90" s="503"/>
      <c r="O90" s="447" t="str">
        <f>D90</f>
        <v>Not applicable</v>
      </c>
      <c r="P90" s="200"/>
      <c r="Q90" s="207"/>
      <c r="R90" s="207"/>
      <c r="S90" s="207"/>
      <c r="T90" s="201"/>
      <c r="U90" s="201"/>
      <c r="V90" s="201"/>
      <c r="W90" s="203"/>
      <c r="X90" s="203"/>
      <c r="Y90" s="204"/>
      <c r="Z90" s="206"/>
      <c r="AA90" s="198"/>
    </row>
    <row r="91" spans="1:28" s="244" customFormat="1" ht="30" customHeight="1">
      <c r="A91" s="1179" t="s">
        <v>1566</v>
      </c>
      <c r="B91" s="1163"/>
      <c r="C91" s="1163"/>
      <c r="D91" s="1163"/>
      <c r="E91" s="1163"/>
      <c r="F91" s="1163"/>
      <c r="G91" s="1164"/>
      <c r="H91" s="302" t="s">
        <v>395</v>
      </c>
      <c r="I91" s="501" t="str">
        <f>A91</f>
        <v>D4. Are there policies that enable the private sector (commercial sector, NGOs, or social marketing) to provide contraceptive methods?</v>
      </c>
      <c r="J91" s="489"/>
      <c r="K91" s="200"/>
      <c r="L91" s="207"/>
      <c r="M91" s="207"/>
      <c r="N91" s="207"/>
      <c r="O91" s="207"/>
      <c r="P91" s="200"/>
      <c r="Q91" s="207"/>
      <c r="R91" s="200"/>
      <c r="S91" s="207"/>
      <c r="T91" s="201"/>
      <c r="U91" s="201"/>
      <c r="V91" s="201"/>
      <c r="W91" s="203"/>
      <c r="X91" s="203"/>
      <c r="Y91" s="204"/>
      <c r="Z91" s="206"/>
      <c r="AA91" s="198"/>
    </row>
    <row r="92" spans="1:28" s="244" customFormat="1" ht="45">
      <c r="A92" s="291"/>
      <c r="B92" s="1163" t="s">
        <v>1565</v>
      </c>
      <c r="C92" s="1163"/>
      <c r="D92" s="1262" t="s">
        <v>1424</v>
      </c>
      <c r="E92" s="1332"/>
      <c r="F92" s="1332"/>
      <c r="G92" s="1332"/>
      <c r="H92" s="1263"/>
      <c r="I92" s="501"/>
      <c r="J92" s="489"/>
      <c r="K92" s="200" t="str">
        <f>B92</f>
        <v>a. If yes, describe the policies.</v>
      </c>
      <c r="L92" s="207"/>
      <c r="M92" s="207"/>
      <c r="N92" s="503"/>
      <c r="O92" s="447" t="str">
        <f>D92</f>
        <v>The private sector is allowed to provide contraceptive methods as long as they meet the applicable regulatory requirements in terms of approval of premises and service providers.</v>
      </c>
      <c r="P92" s="200"/>
      <c r="Q92" s="207"/>
      <c r="R92" s="207"/>
      <c r="S92" s="207"/>
      <c r="T92" s="201"/>
      <c r="U92" s="201"/>
      <c r="V92" s="201"/>
      <c r="W92" s="203"/>
      <c r="X92" s="203"/>
      <c r="Y92" s="204"/>
      <c r="Z92" s="206"/>
      <c r="AA92" s="198"/>
    </row>
    <row r="93" spans="1:28" ht="45.75" thickBot="1">
      <c r="A93" s="1250" t="s">
        <v>1567</v>
      </c>
      <c r="B93" s="1251"/>
      <c r="C93" s="1251"/>
      <c r="D93" s="1251"/>
      <c r="E93" s="1251"/>
      <c r="F93" s="1251"/>
      <c r="G93" s="1251"/>
      <c r="H93" s="1252"/>
      <c r="I93" s="192"/>
      <c r="J93" s="199"/>
      <c r="K93" s="202"/>
      <c r="L93" s="200"/>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429"/>
      <c r="B94" s="1253" t="s">
        <v>1568</v>
      </c>
      <c r="C94" s="1254"/>
      <c r="D94" s="1255" t="s">
        <v>1569</v>
      </c>
      <c r="E94" s="1256"/>
      <c r="F94" s="1257"/>
      <c r="G94" s="1255" t="s">
        <v>1570</v>
      </c>
      <c r="H94" s="1258"/>
      <c r="I94" s="504"/>
      <c r="J94" s="505" t="str">
        <f t="shared" ref="J94:J102" si="3">G94</f>
        <v>Note the lowest level provider that is allowed to sell or dispense the method in the private sector</v>
      </c>
      <c r="K94" s="200"/>
      <c r="L94" s="207"/>
      <c r="M94" s="471"/>
      <c r="N94" s="207"/>
      <c r="O94" s="200"/>
      <c r="P94" s="200"/>
      <c r="Q94" s="207"/>
      <c r="R94" s="207"/>
      <c r="S94" s="207"/>
      <c r="T94" s="506" t="str">
        <f>D94</f>
        <v>Note the lowest level provider that is allowed to sell or dispense the method in the public sector</v>
      </c>
      <c r="U94" s="507"/>
      <c r="V94" s="201"/>
      <c r="W94" s="203"/>
      <c r="X94" s="203"/>
      <c r="Y94" s="204"/>
      <c r="Z94" s="206"/>
      <c r="AA94" s="198"/>
    </row>
    <row r="95" spans="1:28" s="244" customFormat="1" ht="15" customHeight="1">
      <c r="A95" s="263"/>
      <c r="B95" s="221" t="s">
        <v>1561</v>
      </c>
      <c r="C95" s="217" t="s">
        <v>1571</v>
      </c>
      <c r="D95" s="1259" t="s">
        <v>414</v>
      </c>
      <c r="E95" s="1260"/>
      <c r="F95" s="1261"/>
      <c r="G95" s="1262" t="s">
        <v>441</v>
      </c>
      <c r="H95" s="1263"/>
      <c r="I95" s="508"/>
      <c r="J95" s="489" t="str">
        <f t="shared" si="3"/>
        <v>Nurse</v>
      </c>
      <c r="K95" s="200"/>
      <c r="L95" s="207"/>
      <c r="M95" s="471"/>
      <c r="N95" s="207"/>
      <c r="O95" s="200"/>
      <c r="P95" s="200"/>
      <c r="Q95" s="207"/>
      <c r="R95" s="207"/>
      <c r="S95" s="207"/>
      <c r="T95" s="506" t="str">
        <f>D95</f>
        <v>Community health worker</v>
      </c>
      <c r="U95" s="507"/>
      <c r="V95" s="201"/>
      <c r="W95" s="203"/>
      <c r="X95" s="203"/>
      <c r="Y95" s="204"/>
      <c r="Z95" s="206"/>
      <c r="AA95" s="198"/>
    </row>
    <row r="96" spans="1:28" s="244" customFormat="1" ht="15" customHeight="1">
      <c r="A96" s="263"/>
      <c r="B96" s="221" t="s">
        <v>1572</v>
      </c>
      <c r="C96" s="218" t="s">
        <v>1573</v>
      </c>
      <c r="D96" s="1259" t="s">
        <v>441</v>
      </c>
      <c r="E96" s="1260"/>
      <c r="F96" s="1261"/>
      <c r="G96" s="1262" t="s">
        <v>441</v>
      </c>
      <c r="H96" s="1263"/>
      <c r="I96" s="508"/>
      <c r="J96" s="489" t="str">
        <f t="shared" si="3"/>
        <v>Nurse</v>
      </c>
      <c r="K96" s="200"/>
      <c r="L96" s="207"/>
      <c r="M96" s="471"/>
      <c r="N96" s="207"/>
      <c r="O96" s="200"/>
      <c r="P96" s="200"/>
      <c r="Q96" s="207"/>
      <c r="R96" s="207"/>
      <c r="S96" s="207"/>
      <c r="T96" s="506" t="str">
        <f t="shared" ref="T96:T102" si="4">D96</f>
        <v>Nurse</v>
      </c>
      <c r="U96" s="507"/>
      <c r="V96" s="201"/>
      <c r="W96" s="203"/>
      <c r="X96" s="203"/>
      <c r="Y96" s="204"/>
      <c r="Z96" s="206"/>
      <c r="AA96" s="198"/>
    </row>
    <row r="97" spans="1:27" s="244" customFormat="1" ht="15" customHeight="1">
      <c r="A97" s="263"/>
      <c r="B97" s="221" t="s">
        <v>1574</v>
      </c>
      <c r="C97" s="218" t="s">
        <v>1575</v>
      </c>
      <c r="D97" s="1259" t="s">
        <v>441</v>
      </c>
      <c r="E97" s="1260"/>
      <c r="F97" s="1261"/>
      <c r="G97" s="1262" t="s">
        <v>415</v>
      </c>
      <c r="H97" s="1263"/>
      <c r="I97" s="508"/>
      <c r="J97" s="489" t="str">
        <f t="shared" si="3"/>
        <v>Doctor</v>
      </c>
      <c r="K97" s="200"/>
      <c r="L97" s="207"/>
      <c r="M97" s="471"/>
      <c r="N97" s="207"/>
      <c r="O97" s="200"/>
      <c r="P97" s="200"/>
      <c r="Q97" s="207"/>
      <c r="R97" s="207"/>
      <c r="S97" s="207"/>
      <c r="T97" s="506" t="str">
        <f t="shared" si="4"/>
        <v>Nurse</v>
      </c>
      <c r="U97" s="507"/>
      <c r="V97" s="201"/>
      <c r="W97" s="203"/>
      <c r="X97" s="203"/>
      <c r="Y97" s="204"/>
      <c r="Z97" s="206"/>
      <c r="AA97" s="198"/>
    </row>
    <row r="98" spans="1:27" s="244" customFormat="1" ht="15" customHeight="1">
      <c r="A98" s="263"/>
      <c r="B98" s="220" t="s">
        <v>1576</v>
      </c>
      <c r="C98" s="218" t="s">
        <v>1577</v>
      </c>
      <c r="D98" s="1259" t="s">
        <v>415</v>
      </c>
      <c r="E98" s="1260"/>
      <c r="F98" s="1261"/>
      <c r="G98" s="1262" t="s">
        <v>415</v>
      </c>
      <c r="H98" s="1263"/>
      <c r="I98" s="508"/>
      <c r="J98" s="489" t="str">
        <f t="shared" si="3"/>
        <v>Doctor</v>
      </c>
      <c r="K98" s="200"/>
      <c r="L98" s="207"/>
      <c r="M98" s="471"/>
      <c r="N98" s="207"/>
      <c r="O98" s="200"/>
      <c r="P98" s="200"/>
      <c r="Q98" s="207"/>
      <c r="R98" s="207"/>
      <c r="S98" s="207"/>
      <c r="T98" s="506" t="str">
        <f t="shared" si="4"/>
        <v>Doctor</v>
      </c>
      <c r="U98" s="507"/>
      <c r="V98" s="201"/>
      <c r="W98" s="203"/>
      <c r="X98" s="203"/>
      <c r="Y98" s="204"/>
      <c r="Z98" s="206"/>
      <c r="AA98" s="198"/>
    </row>
    <row r="99" spans="1:27" s="244" customFormat="1" ht="15" customHeight="1">
      <c r="A99" s="263"/>
      <c r="B99" s="221" t="s">
        <v>1578</v>
      </c>
      <c r="C99" s="218" t="s">
        <v>1579</v>
      </c>
      <c r="D99" s="1259" t="s">
        <v>414</v>
      </c>
      <c r="E99" s="1260"/>
      <c r="F99" s="1261"/>
      <c r="G99" s="1262" t="s">
        <v>414</v>
      </c>
      <c r="H99" s="1263"/>
      <c r="I99" s="508"/>
      <c r="J99" s="489" t="str">
        <f t="shared" si="3"/>
        <v>Community health worker</v>
      </c>
      <c r="K99" s="200"/>
      <c r="L99" s="207"/>
      <c r="M99" s="471"/>
      <c r="N99" s="207"/>
      <c r="O99" s="200"/>
      <c r="P99" s="200"/>
      <c r="Q99" s="207"/>
      <c r="R99" s="207"/>
      <c r="S99" s="207"/>
      <c r="T99" s="506" t="str">
        <f t="shared" si="4"/>
        <v>Community health worker</v>
      </c>
      <c r="U99" s="507"/>
      <c r="V99" s="201"/>
      <c r="W99" s="203"/>
      <c r="X99" s="203"/>
      <c r="Y99" s="204"/>
      <c r="Z99" s="206"/>
      <c r="AA99" s="198"/>
    </row>
    <row r="100" spans="1:27" s="244" customFormat="1" ht="15" customHeight="1">
      <c r="A100" s="263"/>
      <c r="B100" s="221" t="s">
        <v>1580</v>
      </c>
      <c r="C100" s="218" t="s">
        <v>1581</v>
      </c>
      <c r="D100" s="1259" t="s">
        <v>441</v>
      </c>
      <c r="E100" s="1260"/>
      <c r="F100" s="1261"/>
      <c r="G100" s="1262" t="s">
        <v>441</v>
      </c>
      <c r="H100" s="1263"/>
      <c r="I100" s="508"/>
      <c r="J100" s="489" t="str">
        <f t="shared" si="3"/>
        <v>Nurse</v>
      </c>
      <c r="K100" s="200"/>
      <c r="L100" s="207"/>
      <c r="M100" s="471"/>
      <c r="N100" s="207"/>
      <c r="O100" s="200"/>
      <c r="P100" s="200"/>
      <c r="Q100" s="207"/>
      <c r="R100" s="207"/>
      <c r="S100" s="207"/>
      <c r="T100" s="506" t="str">
        <f t="shared" si="4"/>
        <v>Nurse</v>
      </c>
      <c r="U100" s="507"/>
      <c r="V100" s="201"/>
      <c r="W100" s="203"/>
      <c r="X100" s="203"/>
      <c r="Y100" s="204"/>
      <c r="Z100" s="206"/>
      <c r="AA100" s="198"/>
    </row>
    <row r="101" spans="1:27" s="244" customFormat="1" ht="15" customHeight="1">
      <c r="A101" s="263"/>
      <c r="B101" s="221" t="s">
        <v>1582</v>
      </c>
      <c r="C101" s="218" t="s">
        <v>1583</v>
      </c>
      <c r="D101" s="1259" t="s">
        <v>415</v>
      </c>
      <c r="E101" s="1260"/>
      <c r="F101" s="1261"/>
      <c r="G101" s="1262" t="s">
        <v>415</v>
      </c>
      <c r="H101" s="1263"/>
      <c r="I101" s="508"/>
      <c r="J101" s="489" t="str">
        <f t="shared" si="3"/>
        <v>Doctor</v>
      </c>
      <c r="K101" s="200"/>
      <c r="L101" s="207"/>
      <c r="M101" s="471"/>
      <c r="N101" s="207"/>
      <c r="O101" s="200"/>
      <c r="P101" s="200"/>
      <c r="Q101" s="207"/>
      <c r="R101" s="207"/>
      <c r="S101" s="207"/>
      <c r="T101" s="506" t="str">
        <f t="shared" si="4"/>
        <v>Doctor</v>
      </c>
      <c r="U101" s="507"/>
      <c r="V101" s="201"/>
      <c r="W101" s="203"/>
      <c r="X101" s="203"/>
      <c r="Y101" s="204"/>
      <c r="Z101" s="206"/>
      <c r="AA101" s="198"/>
    </row>
    <row r="102" spans="1:27" s="244" customFormat="1" ht="15" customHeight="1" thickBot="1">
      <c r="A102" s="263"/>
      <c r="B102" s="222" t="s">
        <v>1584</v>
      </c>
      <c r="C102" s="219" t="s">
        <v>1585</v>
      </c>
      <c r="D102" s="1269" t="s">
        <v>441</v>
      </c>
      <c r="E102" s="1270"/>
      <c r="F102" s="1271"/>
      <c r="G102" s="1272" t="s">
        <v>441</v>
      </c>
      <c r="H102" s="1273"/>
      <c r="I102" s="508"/>
      <c r="J102" s="489" t="str">
        <f t="shared" si="3"/>
        <v>Nurse</v>
      </c>
      <c r="K102" s="200"/>
      <c r="L102" s="207"/>
      <c r="M102" s="471"/>
      <c r="N102" s="207"/>
      <c r="O102" s="200"/>
      <c r="P102" s="200"/>
      <c r="Q102" s="207"/>
      <c r="R102" s="207"/>
      <c r="S102" s="207"/>
      <c r="T102" s="506" t="str">
        <f t="shared" si="4"/>
        <v>Nurse</v>
      </c>
      <c r="U102" s="507"/>
      <c r="V102" s="201"/>
      <c r="W102" s="203"/>
      <c r="X102" s="203"/>
      <c r="Y102" s="204"/>
      <c r="Z102" s="206"/>
      <c r="AA102" s="198"/>
    </row>
    <row r="103" spans="1:27" s="244" customFormat="1" ht="75">
      <c r="A103" s="1186" t="s">
        <v>1586</v>
      </c>
      <c r="B103" s="1274"/>
      <c r="C103" s="1275"/>
      <c r="D103" s="1276" t="s">
        <v>1425</v>
      </c>
      <c r="E103" s="1277"/>
      <c r="F103" s="1277"/>
      <c r="G103" s="1277"/>
      <c r="H103" s="1278"/>
      <c r="I103" s="465"/>
      <c r="J103" s="202"/>
      <c r="K103" s="20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07"/>
      <c r="M103" s="207"/>
      <c r="N103" s="207"/>
      <c r="O103" s="200" t="str">
        <f>D103</f>
        <v>Pharmacists can sell/dispense condoms and oral contraceptives without prescription. Injectables, implants and IUDs can be sold/dispensed with a prescription.</v>
      </c>
      <c r="P103" s="207"/>
      <c r="Q103" s="207"/>
      <c r="R103" s="200"/>
      <c r="S103" s="207"/>
      <c r="T103" s="509"/>
      <c r="U103" s="201"/>
      <c r="V103" s="201"/>
      <c r="W103" s="203"/>
      <c r="X103" s="203"/>
      <c r="Y103" s="204"/>
      <c r="Z103" s="206"/>
      <c r="AA103" s="198"/>
    </row>
    <row r="104" spans="1:27" s="352" customFormat="1" ht="15.75" thickBot="1">
      <c r="A104" s="1279"/>
      <c r="B104" s="1280"/>
      <c r="C104" s="1280"/>
      <c r="D104" s="1280"/>
      <c r="E104" s="1280"/>
      <c r="F104" s="1280"/>
      <c r="G104" s="1280"/>
      <c r="H104" s="1281"/>
      <c r="I104" s="510"/>
      <c r="J104" s="511"/>
      <c r="K104" s="512">
        <f>C104</f>
        <v>0</v>
      </c>
      <c r="L104" s="512"/>
      <c r="M104" s="512"/>
      <c r="N104" s="512"/>
      <c r="O104" s="512"/>
      <c r="P104" s="512"/>
      <c r="Q104" s="512"/>
      <c r="R104" s="512"/>
      <c r="S104" s="512"/>
      <c r="T104" s="512"/>
      <c r="U104" s="512"/>
      <c r="V104" s="512"/>
      <c r="W104" s="513"/>
      <c r="X104" s="513"/>
      <c r="Y104" s="514"/>
      <c r="Z104" s="514"/>
      <c r="AA104" s="515"/>
    </row>
    <row r="105" spans="1:27" s="244" customFormat="1" ht="45" customHeight="1">
      <c r="A105" s="1160" t="s">
        <v>218</v>
      </c>
      <c r="B105" s="1161"/>
      <c r="C105" s="1161"/>
      <c r="D105" s="353" t="s">
        <v>1587</v>
      </c>
      <c r="E105" s="1282" t="s">
        <v>1588</v>
      </c>
      <c r="F105" s="1283"/>
      <c r="G105" s="1284"/>
      <c r="H105" s="354" t="s">
        <v>1589</v>
      </c>
      <c r="I105" s="493"/>
      <c r="J105" s="489"/>
      <c r="K105" s="200" t="str">
        <f>A105</f>
        <v>D7. Does the country have laws, regulations, or policies that make it difficult for the following sub-populations to access effective family planning services?</v>
      </c>
      <c r="L105" s="207"/>
      <c r="M105" s="207"/>
      <c r="N105" s="207"/>
      <c r="O105" s="200"/>
      <c r="P105" s="207"/>
      <c r="Q105" s="207"/>
      <c r="R105" s="207"/>
      <c r="S105" s="207"/>
      <c r="T105" s="201"/>
      <c r="U105" s="201"/>
      <c r="V105" s="507" t="str">
        <f>E105</f>
        <v xml:space="preserve">If yes, describe laws/regulations/policies affecting access </v>
      </c>
      <c r="W105" s="203"/>
      <c r="X105" s="203"/>
      <c r="Y105" s="204"/>
      <c r="Z105" s="206"/>
      <c r="AA105" s="198"/>
    </row>
    <row r="106" spans="1:27" s="244" customFormat="1">
      <c r="A106" s="291"/>
      <c r="B106" s="1163" t="s">
        <v>1590</v>
      </c>
      <c r="C106" s="1163"/>
      <c r="D106" s="229" t="s">
        <v>399</v>
      </c>
      <c r="E106" s="1262"/>
      <c r="F106" s="1332"/>
      <c r="G106" s="1486"/>
      <c r="H106" s="227"/>
      <c r="I106" s="490"/>
      <c r="J106" s="489"/>
      <c r="K106" s="200" t="str">
        <f>B106</f>
        <v>a. Unmarried people</v>
      </c>
      <c r="L106" s="207"/>
      <c r="M106" s="471">
        <f>E106</f>
        <v>0</v>
      </c>
      <c r="N106" s="207"/>
      <c r="O106" s="200"/>
      <c r="P106" s="207"/>
      <c r="Q106" s="207"/>
      <c r="R106" s="207"/>
      <c r="S106" s="207"/>
      <c r="T106" s="201"/>
      <c r="U106" s="201"/>
      <c r="V106" s="507">
        <f>E106</f>
        <v>0</v>
      </c>
      <c r="W106" s="203"/>
      <c r="X106" s="203"/>
      <c r="Y106" s="204"/>
      <c r="Z106" s="206"/>
      <c r="AA106" s="198"/>
    </row>
    <row r="107" spans="1:27" s="244" customFormat="1" ht="105">
      <c r="A107" s="291"/>
      <c r="B107" s="1163" t="s">
        <v>1591</v>
      </c>
      <c r="C107" s="1163"/>
      <c r="D107" s="229" t="s">
        <v>395</v>
      </c>
      <c r="E107" s="1262" t="s">
        <v>1426</v>
      </c>
      <c r="F107" s="1332"/>
      <c r="G107" s="1486"/>
      <c r="H107" s="227" t="s">
        <v>395</v>
      </c>
      <c r="I107" s="490"/>
      <c r="J107" s="489"/>
      <c r="K107" s="200" t="str">
        <f>B107</f>
        <v>b. Young people</v>
      </c>
      <c r="L107" s="207"/>
      <c r="M107" s="471" t="str">
        <f>E107</f>
        <v>Contraceptives are not for sale to those under 16 years of age. (This is based on an act of Parliament.) However, youth are eligible for emergency contraception in the case of sexual abuse or related circumstances.</v>
      </c>
      <c r="N107" s="207"/>
      <c r="O107" s="200"/>
      <c r="P107" s="207"/>
      <c r="Q107" s="207"/>
      <c r="R107" s="207"/>
      <c r="S107" s="207"/>
      <c r="T107" s="201"/>
      <c r="U107" s="201"/>
      <c r="V107" s="507" t="str">
        <f>E107</f>
        <v>Contraceptives are not for sale to those under 16 years of age. (This is based on an act of Parliament.) However, youth are eligible for emergency contraception in the case of sexual abuse or related circumstances.</v>
      </c>
      <c r="W107" s="203"/>
      <c r="X107" s="203"/>
      <c r="Y107" s="204"/>
      <c r="Z107" s="206"/>
      <c r="AA107" s="198"/>
    </row>
    <row r="108" spans="1:27" s="244" customFormat="1" ht="15.75" thickBot="1">
      <c r="A108" s="355"/>
      <c r="B108" s="1265" t="s">
        <v>1592</v>
      </c>
      <c r="C108" s="1265"/>
      <c r="D108" s="264" t="s">
        <v>399</v>
      </c>
      <c r="E108" s="1272"/>
      <c r="F108" s="1596"/>
      <c r="G108" s="1597"/>
      <c r="H108" s="523"/>
      <c r="I108" s="490"/>
      <c r="J108" s="489"/>
      <c r="K108" s="200" t="str">
        <f>B108</f>
        <v>c. Other</v>
      </c>
      <c r="L108" s="207"/>
      <c r="M108" s="471">
        <f>E108</f>
        <v>0</v>
      </c>
      <c r="N108" s="207"/>
      <c r="O108" s="200"/>
      <c r="P108" s="207"/>
      <c r="Q108" s="207"/>
      <c r="R108" s="207"/>
      <c r="S108" s="207"/>
      <c r="T108" s="201"/>
      <c r="U108" s="201"/>
      <c r="V108" s="507">
        <f>E108</f>
        <v>0</v>
      </c>
      <c r="W108" s="203"/>
      <c r="X108" s="203"/>
      <c r="Y108" s="204"/>
      <c r="Z108" s="206"/>
      <c r="AA108" s="198"/>
    </row>
    <row r="109" spans="1:27" s="247" customFormat="1">
      <c r="A109" s="1279"/>
      <c r="B109" s="1280"/>
      <c r="C109" s="1280"/>
      <c r="D109" s="1280"/>
      <c r="E109" s="1280"/>
      <c r="F109" s="1280"/>
      <c r="G109" s="1280"/>
      <c r="H109" s="1281"/>
      <c r="I109" s="502"/>
      <c r="J109" s="489"/>
      <c r="K109" s="452">
        <f>C109</f>
        <v>0</v>
      </c>
      <c r="L109" s="453"/>
      <c r="M109" s="453"/>
      <c r="N109" s="453"/>
      <c r="O109" s="452"/>
      <c r="P109" s="453"/>
      <c r="Q109" s="453"/>
      <c r="R109" s="453"/>
      <c r="S109" s="453"/>
      <c r="T109" s="453"/>
      <c r="U109" s="453"/>
      <c r="V109" s="453"/>
      <c r="W109" s="473"/>
      <c r="X109" s="473"/>
      <c r="Y109" s="474"/>
      <c r="Z109" s="474"/>
      <c r="AA109" s="515"/>
    </row>
    <row r="110" spans="1:27" s="244" customFormat="1" ht="45">
      <c r="A110" s="1179" t="s">
        <v>1593</v>
      </c>
      <c r="B110" s="1163"/>
      <c r="C110" s="1163"/>
      <c r="D110" s="1163"/>
      <c r="E110" s="1163"/>
      <c r="F110" s="1163"/>
      <c r="G110" s="1163"/>
      <c r="H110" s="1197"/>
      <c r="I110" s="493"/>
      <c r="J110" s="489"/>
      <c r="K110" s="200"/>
      <c r="L110" s="207"/>
      <c r="M110" s="207"/>
      <c r="N110" s="207"/>
      <c r="O110" s="200"/>
      <c r="P110" s="207"/>
      <c r="Q110" s="207"/>
      <c r="R110" s="207"/>
      <c r="S110" s="207"/>
      <c r="T110" s="201"/>
      <c r="U110" s="201"/>
      <c r="V110" s="201"/>
      <c r="W110" s="203"/>
      <c r="X110" s="454" t="str">
        <f>A110</f>
        <v xml:space="preserve">D8. Are there charges* to the client in the public sector for family planning:
*(This question refers to charges by policy, not under-the-table charges.)
</v>
      </c>
      <c r="Y110" s="204"/>
      <c r="Z110" s="206"/>
      <c r="AA110" s="198"/>
    </row>
    <row r="111" spans="1:27" s="244" customFormat="1" ht="15" customHeight="1">
      <c r="A111" s="291"/>
      <c r="B111" s="1163" t="s">
        <v>1594</v>
      </c>
      <c r="C111" s="1163"/>
      <c r="D111" s="1163"/>
      <c r="E111" s="1163"/>
      <c r="F111" s="1164"/>
      <c r="G111" s="1259" t="s">
        <v>395</v>
      </c>
      <c r="H111" s="1331"/>
      <c r="I111" s="508"/>
      <c r="J111" s="489" t="str">
        <f>G111</f>
        <v>Yes</v>
      </c>
      <c r="K111" s="200"/>
      <c r="L111" s="207"/>
      <c r="M111" s="207"/>
      <c r="N111" s="207"/>
      <c r="O111" s="200"/>
      <c r="P111" s="207"/>
      <c r="Q111" s="207"/>
      <c r="R111" s="207"/>
      <c r="S111" s="207"/>
      <c r="T111" s="201"/>
      <c r="U111" s="201"/>
      <c r="V111" s="201"/>
      <c r="W111" s="203"/>
      <c r="X111" s="203"/>
      <c r="Y111" s="205" t="str">
        <f>B111</f>
        <v>a. Services?</v>
      </c>
      <c r="Z111" s="206"/>
      <c r="AA111" s="198"/>
    </row>
    <row r="112" spans="1:27" s="244" customFormat="1" ht="15" customHeight="1">
      <c r="A112" s="291"/>
      <c r="B112" s="1163" t="s">
        <v>1595</v>
      </c>
      <c r="C112" s="1163"/>
      <c r="D112" s="1163"/>
      <c r="E112" s="1163"/>
      <c r="F112" s="1164"/>
      <c r="G112" s="1259" t="s">
        <v>395</v>
      </c>
      <c r="H112" s="1331"/>
      <c r="I112" s="508"/>
      <c r="J112" s="489" t="str">
        <f>G112</f>
        <v>Yes</v>
      </c>
      <c r="K112" s="200"/>
      <c r="L112" s="207"/>
      <c r="M112" s="207"/>
      <c r="N112" s="207"/>
      <c r="O112" s="200"/>
      <c r="P112" s="207"/>
      <c r="Q112" s="207"/>
      <c r="R112" s="207"/>
      <c r="S112" s="207"/>
      <c r="T112" s="201"/>
      <c r="U112" s="201"/>
      <c r="V112" s="201"/>
      <c r="W112" s="203"/>
      <c r="X112" s="203"/>
      <c r="Y112" s="205" t="str">
        <f>B112</f>
        <v>b. Commodities?</v>
      </c>
      <c r="Z112" s="206"/>
      <c r="AA112" s="198"/>
    </row>
    <row r="113" spans="1:27" s="244" customFormat="1">
      <c r="A113" s="291"/>
      <c r="B113" s="1163" t="s">
        <v>1596</v>
      </c>
      <c r="C113" s="1163"/>
      <c r="D113" s="1163"/>
      <c r="E113" s="1163"/>
      <c r="F113" s="1164"/>
      <c r="G113" s="1259" t="s">
        <v>395</v>
      </c>
      <c r="H113" s="1331"/>
      <c r="I113" s="508"/>
      <c r="J113" s="489" t="str">
        <f>G113</f>
        <v>Yes</v>
      </c>
      <c r="K113" s="200"/>
      <c r="L113" s="207"/>
      <c r="M113" s="207"/>
      <c r="N113" s="207"/>
      <c r="O113" s="200"/>
      <c r="P113" s="207"/>
      <c r="Q113" s="207"/>
      <c r="R113" s="207"/>
      <c r="S113" s="207"/>
      <c r="T113" s="201"/>
      <c r="U113" s="201"/>
      <c r="V113" s="201"/>
      <c r="W113" s="203"/>
      <c r="X113" s="203"/>
      <c r="Y113" s="205" t="str">
        <f>B113</f>
        <v>c. If yes, are there exemptions for people who cannot afford to pay?</v>
      </c>
      <c r="Z113" s="206"/>
      <c r="AA113" s="198"/>
    </row>
    <row r="114" spans="1:27" s="244" customFormat="1" ht="105">
      <c r="A114" s="291"/>
      <c r="B114" s="318"/>
      <c r="C114" s="319" t="s">
        <v>1597</v>
      </c>
      <c r="D114" s="1262" t="s">
        <v>1427</v>
      </c>
      <c r="E114" s="1332"/>
      <c r="F114" s="1332"/>
      <c r="G114" s="1332"/>
      <c r="H114" s="1263"/>
      <c r="I114" s="508"/>
      <c r="J114" s="489"/>
      <c r="K114" s="200" t="str">
        <f>C114</f>
        <v>i. If yes, describe the exemptions.</v>
      </c>
      <c r="L114" s="207"/>
      <c r="M114" s="207"/>
      <c r="N114" s="503"/>
      <c r="O114" s="447" t="str">
        <f>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P114" s="207"/>
      <c r="Q114" s="207"/>
      <c r="R114" s="207"/>
      <c r="S114" s="207"/>
      <c r="T114" s="201"/>
      <c r="U114" s="201"/>
      <c r="V114" s="201"/>
      <c r="W114" s="203"/>
      <c r="X114" s="203"/>
      <c r="Y114" s="204"/>
      <c r="Z114" s="206"/>
      <c r="AA114" s="198"/>
    </row>
    <row r="115" spans="1:27" s="265" customFormat="1" ht="30">
      <c r="A115" s="1179" t="s">
        <v>1598</v>
      </c>
      <c r="B115" s="1163"/>
      <c r="C115" s="1163"/>
      <c r="D115" s="1163"/>
      <c r="E115" s="1163"/>
      <c r="F115" s="1163"/>
      <c r="G115" s="1163"/>
      <c r="H115" s="1197"/>
      <c r="I115" s="467"/>
      <c r="J115" s="516"/>
      <c r="K115" s="200"/>
      <c r="L115" s="200"/>
      <c r="M115" s="207"/>
      <c r="N115" s="207"/>
      <c r="O115" s="200"/>
      <c r="P115" s="207"/>
      <c r="Q115" s="517"/>
      <c r="R115" s="207"/>
      <c r="S115" s="458"/>
      <c r="T115" s="459"/>
      <c r="U115" s="459"/>
      <c r="V115" s="459"/>
      <c r="W115" s="460"/>
      <c r="X115" s="454" t="str">
        <f>A115</f>
        <v>D9. Are the following contraceptives included in the country's National Essential Medicine List (NEML) or other equivalent priority list? (for example, the National Medical Device List)</v>
      </c>
      <c r="Y115" s="517"/>
      <c r="Z115" s="518"/>
      <c r="AA115" s="198"/>
    </row>
    <row r="116" spans="1:27" s="265" customFormat="1" ht="15.75" customHeight="1">
      <c r="A116" s="356"/>
      <c r="B116" s="1163" t="s">
        <v>1599</v>
      </c>
      <c r="C116" s="1163"/>
      <c r="D116" s="1163"/>
      <c r="E116" s="1163"/>
      <c r="F116" s="1164"/>
      <c r="G116" s="1259" t="s">
        <v>395</v>
      </c>
      <c r="H116" s="1331"/>
      <c r="I116" s="467"/>
      <c r="J116" s="489" t="str">
        <f t="shared" ref="J116:J127" si="5">G116</f>
        <v>Yes</v>
      </c>
      <c r="K116" s="200"/>
      <c r="L116" s="200"/>
      <c r="M116" s="207"/>
      <c r="N116" s="207"/>
      <c r="O116" s="200"/>
      <c r="P116" s="207"/>
      <c r="Q116" s="517"/>
      <c r="R116" s="207"/>
      <c r="S116" s="458"/>
      <c r="T116" s="459"/>
      <c r="U116" s="459"/>
      <c r="V116" s="459"/>
      <c r="W116" s="460"/>
      <c r="X116" s="460"/>
      <c r="Y116" s="205" t="str">
        <f t="shared" ref="Y116:Y125" si="6">B116</f>
        <v>a. Combined oral contraceptives</v>
      </c>
      <c r="Z116" s="518"/>
      <c r="AA116" s="198"/>
    </row>
    <row r="117" spans="1:27" s="265" customFormat="1" ht="15.75" customHeight="1">
      <c r="A117" s="356"/>
      <c r="B117" s="1163" t="s">
        <v>1600</v>
      </c>
      <c r="C117" s="1163"/>
      <c r="D117" s="1163"/>
      <c r="E117" s="1163"/>
      <c r="F117" s="1164"/>
      <c r="G117" s="1259" t="s">
        <v>395</v>
      </c>
      <c r="H117" s="1331"/>
      <c r="I117" s="467"/>
      <c r="J117" s="489" t="str">
        <f t="shared" si="5"/>
        <v>Yes</v>
      </c>
      <c r="K117" s="200"/>
      <c r="L117" s="200"/>
      <c r="M117" s="207"/>
      <c r="N117" s="207"/>
      <c r="O117" s="200"/>
      <c r="P117" s="207"/>
      <c r="Q117" s="517"/>
      <c r="R117" s="207"/>
      <c r="S117" s="458"/>
      <c r="T117" s="459"/>
      <c r="U117" s="459"/>
      <c r="V117" s="459"/>
      <c r="W117" s="460"/>
      <c r="X117" s="460"/>
      <c r="Y117" s="205" t="str">
        <f t="shared" si="6"/>
        <v>b. Progestin-only pills</v>
      </c>
      <c r="Z117" s="518"/>
      <c r="AA117" s="198"/>
    </row>
    <row r="118" spans="1:27" s="265" customFormat="1" ht="15.75" customHeight="1">
      <c r="A118" s="356"/>
      <c r="B118" s="1163" t="s">
        <v>1601</v>
      </c>
      <c r="C118" s="1163"/>
      <c r="D118" s="1163"/>
      <c r="E118" s="1163"/>
      <c r="F118" s="1164"/>
      <c r="G118" s="1259" t="s">
        <v>395</v>
      </c>
      <c r="H118" s="1331"/>
      <c r="I118" s="467"/>
      <c r="J118" s="489" t="str">
        <f t="shared" si="5"/>
        <v>Yes</v>
      </c>
      <c r="K118" s="200"/>
      <c r="L118" s="200"/>
      <c r="M118" s="207"/>
      <c r="N118" s="207"/>
      <c r="O118" s="200"/>
      <c r="P118" s="207"/>
      <c r="Q118" s="517"/>
      <c r="R118" s="207"/>
      <c r="S118" s="458"/>
      <c r="T118" s="459"/>
      <c r="U118" s="459"/>
      <c r="V118" s="459"/>
      <c r="W118" s="460"/>
      <c r="X118" s="460"/>
      <c r="Y118" s="205" t="str">
        <f t="shared" si="6"/>
        <v>c. Injectables</v>
      </c>
      <c r="Z118" s="518"/>
      <c r="AA118" s="198"/>
    </row>
    <row r="119" spans="1:27" s="265" customFormat="1" ht="15.75" customHeight="1">
      <c r="A119" s="356"/>
      <c r="B119" s="1163" t="s">
        <v>1602</v>
      </c>
      <c r="C119" s="1163"/>
      <c r="D119" s="1163"/>
      <c r="E119" s="1163"/>
      <c r="F119" s="1164"/>
      <c r="G119" s="1259" t="s">
        <v>395</v>
      </c>
      <c r="H119" s="1331"/>
      <c r="I119" s="467"/>
      <c r="J119" s="489" t="str">
        <f t="shared" si="5"/>
        <v>Yes</v>
      </c>
      <c r="K119" s="200"/>
      <c r="L119" s="200"/>
      <c r="M119" s="207"/>
      <c r="N119" s="207"/>
      <c r="O119" s="200"/>
      <c r="P119" s="207"/>
      <c r="Q119" s="517"/>
      <c r="R119" s="207"/>
      <c r="S119" s="458"/>
      <c r="T119" s="459"/>
      <c r="U119" s="459"/>
      <c r="V119" s="459"/>
      <c r="W119" s="460"/>
      <c r="X119" s="460"/>
      <c r="Y119" s="205" t="str">
        <f t="shared" si="6"/>
        <v>d. Implants</v>
      </c>
      <c r="Z119" s="518"/>
      <c r="AA119" s="198"/>
    </row>
    <row r="120" spans="1:27" s="265" customFormat="1" ht="15.75" customHeight="1">
      <c r="A120" s="356"/>
      <c r="B120" s="1163" t="s">
        <v>1603</v>
      </c>
      <c r="C120" s="1163"/>
      <c r="D120" s="1163"/>
      <c r="E120" s="1163"/>
      <c r="F120" s="1164"/>
      <c r="G120" s="1259" t="s">
        <v>395</v>
      </c>
      <c r="H120" s="1331"/>
      <c r="I120" s="467"/>
      <c r="J120" s="489" t="str">
        <f t="shared" si="5"/>
        <v>Yes</v>
      </c>
      <c r="K120" s="200"/>
      <c r="L120" s="200"/>
      <c r="M120" s="207"/>
      <c r="N120" s="207"/>
      <c r="O120" s="200"/>
      <c r="P120" s="207"/>
      <c r="Q120" s="517"/>
      <c r="R120" s="207"/>
      <c r="S120" s="458"/>
      <c r="T120" s="459"/>
      <c r="U120" s="459"/>
      <c r="V120" s="459"/>
      <c r="W120" s="460"/>
      <c r="X120" s="460"/>
      <c r="Y120" s="205" t="str">
        <f t="shared" si="6"/>
        <v>e. Intrauterine devices (IUDs)</v>
      </c>
      <c r="Z120" s="518"/>
      <c r="AA120" s="198"/>
    </row>
    <row r="121" spans="1:27" s="265" customFormat="1" ht="15.75" customHeight="1">
      <c r="A121" s="356"/>
      <c r="B121" s="1163" t="s">
        <v>1546</v>
      </c>
      <c r="C121" s="1163"/>
      <c r="D121" s="1163"/>
      <c r="E121" s="1163"/>
      <c r="F121" s="1164"/>
      <c r="G121" s="1259" t="s">
        <v>395</v>
      </c>
      <c r="H121" s="1331"/>
      <c r="I121" s="467"/>
      <c r="J121" s="489" t="str">
        <f t="shared" si="5"/>
        <v>Yes</v>
      </c>
      <c r="K121" s="200"/>
      <c r="L121" s="200"/>
      <c r="M121" s="207"/>
      <c r="N121" s="207"/>
      <c r="O121" s="200"/>
      <c r="P121" s="207"/>
      <c r="Q121" s="517"/>
      <c r="R121" s="207"/>
      <c r="S121" s="458"/>
      <c r="T121" s="459"/>
      <c r="U121" s="459"/>
      <c r="V121" s="459"/>
      <c r="W121" s="460"/>
      <c r="X121" s="460"/>
      <c r="Y121" s="205" t="str">
        <f t="shared" si="6"/>
        <v>f. Male condoms</v>
      </c>
      <c r="Z121" s="518"/>
      <c r="AA121" s="198"/>
    </row>
    <row r="122" spans="1:27" s="265" customFormat="1" ht="15.75" customHeight="1">
      <c r="A122" s="356"/>
      <c r="B122" s="1163" t="s">
        <v>1547</v>
      </c>
      <c r="C122" s="1163"/>
      <c r="D122" s="1163"/>
      <c r="E122" s="1163"/>
      <c r="F122" s="1164"/>
      <c r="G122" s="1259" t="s">
        <v>395</v>
      </c>
      <c r="H122" s="1331"/>
      <c r="I122" s="467"/>
      <c r="J122" s="489" t="str">
        <f t="shared" si="5"/>
        <v>Yes</v>
      </c>
      <c r="K122" s="200"/>
      <c r="L122" s="200"/>
      <c r="M122" s="207"/>
      <c r="N122" s="207"/>
      <c r="O122" s="200"/>
      <c r="P122" s="207"/>
      <c r="Q122" s="517"/>
      <c r="R122" s="207"/>
      <c r="S122" s="458"/>
      <c r="T122" s="459"/>
      <c r="U122" s="459"/>
      <c r="V122" s="459"/>
      <c r="W122" s="460"/>
      <c r="X122" s="460"/>
      <c r="Y122" s="205" t="str">
        <f t="shared" si="6"/>
        <v>g. Female condoms</v>
      </c>
      <c r="Z122" s="518"/>
      <c r="AA122" s="198"/>
    </row>
    <row r="123" spans="1:27" s="265" customFormat="1" ht="15.75" customHeight="1">
      <c r="A123" s="356"/>
      <c r="B123" s="1163" t="s">
        <v>1604</v>
      </c>
      <c r="C123" s="1163"/>
      <c r="D123" s="1163"/>
      <c r="E123" s="1163"/>
      <c r="F123" s="1164"/>
      <c r="G123" s="1259" t="s">
        <v>395</v>
      </c>
      <c r="H123" s="1331"/>
      <c r="I123" s="467"/>
      <c r="J123" s="489" t="str">
        <f t="shared" si="5"/>
        <v>Yes</v>
      </c>
      <c r="K123" s="200"/>
      <c r="L123" s="200"/>
      <c r="M123" s="207"/>
      <c r="N123" s="207"/>
      <c r="O123" s="200"/>
      <c r="P123" s="207"/>
      <c r="Q123" s="517"/>
      <c r="R123" s="207"/>
      <c r="S123" s="458"/>
      <c r="T123" s="459"/>
      <c r="U123" s="459"/>
      <c r="V123" s="459"/>
      <c r="W123" s="460"/>
      <c r="X123" s="460"/>
      <c r="Y123" s="205" t="str">
        <f t="shared" si="6"/>
        <v>h. Emergency contraceptive pills</v>
      </c>
      <c r="Z123" s="518"/>
      <c r="AA123" s="198"/>
    </row>
    <row r="124" spans="1:27" s="265" customFormat="1" ht="15.75" customHeight="1">
      <c r="A124" s="356"/>
      <c r="B124" s="1163" t="s">
        <v>1605</v>
      </c>
      <c r="C124" s="1163"/>
      <c r="D124" s="1163"/>
      <c r="E124" s="1163"/>
      <c r="F124" s="1164"/>
      <c r="G124" s="1259" t="s">
        <v>395</v>
      </c>
      <c r="H124" s="1331"/>
      <c r="I124" s="467"/>
      <c r="J124" s="489" t="str">
        <f>G124</f>
        <v>Yes</v>
      </c>
      <c r="K124" s="200"/>
      <c r="L124" s="200"/>
      <c r="M124" s="207"/>
      <c r="N124" s="207"/>
      <c r="O124" s="200"/>
      <c r="P124" s="207"/>
      <c r="Q124" s="517"/>
      <c r="R124" s="207"/>
      <c r="S124" s="458"/>
      <c r="T124" s="459"/>
      <c r="U124" s="459"/>
      <c r="V124" s="459"/>
      <c r="W124" s="460"/>
      <c r="X124" s="460"/>
      <c r="Y124" s="205" t="str">
        <f>B124</f>
        <v>i. CycleBeads</v>
      </c>
      <c r="Z124" s="518"/>
      <c r="AA124" s="198"/>
    </row>
    <row r="125" spans="1:27" s="265" customFormat="1" ht="15.75" customHeight="1">
      <c r="A125" s="356"/>
      <c r="B125" s="1163" t="s">
        <v>1606</v>
      </c>
      <c r="C125" s="1163"/>
      <c r="D125" s="1163"/>
      <c r="E125" s="1163"/>
      <c r="F125" s="1164"/>
      <c r="G125" s="1259" t="s">
        <v>399</v>
      </c>
      <c r="H125" s="1331"/>
      <c r="I125" s="467"/>
      <c r="J125" s="489" t="str">
        <f t="shared" si="5"/>
        <v>No</v>
      </c>
      <c r="K125" s="200"/>
      <c r="L125" s="200"/>
      <c r="M125" s="207"/>
      <c r="N125" s="207"/>
      <c r="O125" s="200"/>
      <c r="P125" s="207"/>
      <c r="Q125" s="517"/>
      <c r="R125" s="207"/>
      <c r="S125" s="458"/>
      <c r="T125" s="459"/>
      <c r="U125" s="459"/>
      <c r="V125" s="459"/>
      <c r="W125" s="460"/>
      <c r="X125" s="460"/>
      <c r="Y125" s="205" t="str">
        <f t="shared" si="6"/>
        <v>j. Any other contraceptive(s)?</v>
      </c>
      <c r="Z125" s="518"/>
      <c r="AA125" s="198"/>
    </row>
    <row r="126" spans="1:27" s="265" customFormat="1" ht="15.75">
      <c r="A126" s="356"/>
      <c r="B126" s="984"/>
      <c r="C126" s="1163" t="s">
        <v>1607</v>
      </c>
      <c r="D126" s="1163"/>
      <c r="E126" s="1164"/>
      <c r="F126" s="1285" t="s">
        <v>406</v>
      </c>
      <c r="G126" s="1286"/>
      <c r="H126" s="1287"/>
      <c r="I126" s="467"/>
      <c r="J126" s="489">
        <f t="shared" si="5"/>
        <v>0</v>
      </c>
      <c r="K126" s="200"/>
      <c r="L126" s="200"/>
      <c r="M126" s="207"/>
      <c r="N126" s="207"/>
      <c r="O126" s="200"/>
      <c r="P126" s="207"/>
      <c r="Q126" s="517"/>
      <c r="R126" s="200">
        <f>B126</f>
        <v>0</v>
      </c>
      <c r="S126" s="458"/>
      <c r="T126" s="459"/>
      <c r="U126" s="459"/>
      <c r="V126" s="459"/>
      <c r="W126" s="460"/>
      <c r="X126" s="460"/>
      <c r="Y126" s="517"/>
      <c r="Z126" s="518"/>
      <c r="AA126" s="198"/>
    </row>
    <row r="127" spans="1:27" s="265" customFormat="1" ht="15.75">
      <c r="A127" s="1288" t="s">
        <v>1608</v>
      </c>
      <c r="B127" s="1289"/>
      <c r="C127" s="1289"/>
      <c r="D127" s="1290"/>
      <c r="E127" s="1291"/>
      <c r="F127" s="1485">
        <v>2011</v>
      </c>
      <c r="G127" s="1326"/>
      <c r="H127" s="1327"/>
      <c r="I127" s="467"/>
      <c r="J127" s="489">
        <f t="shared" si="5"/>
        <v>0</v>
      </c>
      <c r="K127" s="200"/>
      <c r="L127" s="200"/>
      <c r="M127" s="207"/>
      <c r="N127" s="207"/>
      <c r="O127" s="200"/>
      <c r="P127" s="207"/>
      <c r="Q127" s="517"/>
      <c r="R127" s="200">
        <f>B127</f>
        <v>0</v>
      </c>
      <c r="S127" s="458"/>
      <c r="T127" s="459"/>
      <c r="U127" s="459"/>
      <c r="V127" s="459"/>
      <c r="W127" s="460"/>
      <c r="X127" s="460"/>
      <c r="Y127" s="517"/>
      <c r="Z127" s="518"/>
      <c r="AA127" s="198"/>
    </row>
    <row r="128" spans="1:27" s="265" customFormat="1" ht="30">
      <c r="A128" s="1179" t="s">
        <v>1636</v>
      </c>
      <c r="B128" s="1163"/>
      <c r="C128" s="1164"/>
      <c r="D128" s="1316" t="s">
        <v>1428</v>
      </c>
      <c r="E128" s="1317"/>
      <c r="F128" s="1317"/>
      <c r="G128" s="1317"/>
      <c r="H128" s="1318"/>
      <c r="I128" s="467"/>
      <c r="J128" s="516"/>
      <c r="K128" s="200" t="str">
        <f>A128</f>
        <v xml:space="preserve">D11. Name of the list(s)
</v>
      </c>
      <c r="L128" s="200"/>
      <c r="M128" s="207"/>
      <c r="N128" s="207"/>
      <c r="O128" s="200" t="str">
        <f>D128</f>
        <v>Essential Medicines List and Standard Treatment guidelines for Zimbabwe, ZNFPC List of approved contraceptive methods and devices</v>
      </c>
      <c r="P128" s="207"/>
      <c r="Q128" s="517"/>
      <c r="R128" s="207"/>
      <c r="S128" s="458"/>
      <c r="T128" s="459"/>
      <c r="U128" s="459"/>
      <c r="V128" s="459"/>
      <c r="W128" s="460"/>
      <c r="X128" s="460"/>
      <c r="Y128" s="517"/>
      <c r="Z128" s="518"/>
      <c r="AA128" s="198"/>
    </row>
    <row r="129" spans="1:27" s="265" customFormat="1" ht="30">
      <c r="A129" s="1179" t="s">
        <v>1637</v>
      </c>
      <c r="B129" s="1163"/>
      <c r="C129" s="1164"/>
      <c r="D129" s="1170"/>
      <c r="E129" s="1171"/>
      <c r="F129" s="1171"/>
      <c r="G129" s="1171"/>
      <c r="H129" s="1172"/>
      <c r="I129" s="467"/>
      <c r="J129" s="516"/>
      <c r="K129" s="200" t="str">
        <f>A129</f>
        <v xml:space="preserve">D12. Notes about the list(s)
</v>
      </c>
      <c r="L129" s="200"/>
      <c r="M129" s="207"/>
      <c r="N129" s="207"/>
      <c r="O129" s="200">
        <f>D129</f>
        <v>0</v>
      </c>
      <c r="P129" s="207"/>
      <c r="Q129" s="517"/>
      <c r="R129" s="207"/>
      <c r="S129" s="458"/>
      <c r="T129" s="459"/>
      <c r="U129" s="459"/>
      <c r="V129" s="459"/>
      <c r="W129" s="460"/>
      <c r="X129" s="460"/>
      <c r="Y129" s="517"/>
      <c r="Z129" s="518"/>
      <c r="AA129" s="198"/>
    </row>
    <row r="130" spans="1:27" s="244" customFormat="1" ht="21.75" customHeight="1">
      <c r="A130" s="1179" t="s">
        <v>1638</v>
      </c>
      <c r="B130" s="1163"/>
      <c r="C130" s="1163"/>
      <c r="D130" s="1163"/>
      <c r="E130" s="1163"/>
      <c r="F130" s="1163"/>
      <c r="G130" s="1163"/>
      <c r="H130" s="1197"/>
      <c r="I130" s="199"/>
      <c r="J130" s="489"/>
      <c r="K130" s="200"/>
      <c r="L130" s="207"/>
      <c r="M130" s="207"/>
      <c r="N130" s="207"/>
      <c r="O130" s="200"/>
      <c r="P130" s="207"/>
      <c r="Q130" s="207"/>
      <c r="R130" s="207"/>
      <c r="S130" s="207"/>
      <c r="T130" s="201"/>
      <c r="U130" s="201"/>
      <c r="V130" s="201"/>
      <c r="W130" s="203"/>
      <c r="X130" s="454" t="str">
        <f>A130</f>
        <v xml:space="preserve">D13.  Information on country's Poverty Reduction Strategy Paper (PRSP)
</v>
      </c>
      <c r="Y130" s="204"/>
      <c r="Z130" s="206"/>
      <c r="AA130" s="198"/>
    </row>
    <row r="131" spans="1:27" s="265" customFormat="1" ht="30.75" customHeight="1">
      <c r="A131" s="357"/>
      <c r="B131" s="1295" t="s">
        <v>1612</v>
      </c>
      <c r="C131" s="1863"/>
      <c r="D131" s="1863"/>
      <c r="E131" s="1864"/>
      <c r="F131" s="1296" t="s">
        <v>406</v>
      </c>
      <c r="G131" s="1297"/>
      <c r="H131" s="1298"/>
      <c r="I131" s="467"/>
      <c r="J131" s="489">
        <f>G131</f>
        <v>0</v>
      </c>
      <c r="K131" s="200"/>
      <c r="L131" s="200"/>
      <c r="M131" s="207"/>
      <c r="N131" s="207"/>
      <c r="O131" s="200"/>
      <c r="P131" s="207"/>
      <c r="Q131" s="517"/>
      <c r="R131" s="200" t="str">
        <f>B131</f>
        <v>a. What year is the Poverty Reduction Strategy Paper from? (most recent actual PRSP on IMF's site [not progress or summary report])</v>
      </c>
      <c r="S131" s="458"/>
      <c r="T131" s="459"/>
      <c r="U131" s="459"/>
      <c r="V131" s="459"/>
      <c r="W131" s="460"/>
      <c r="X131" s="460"/>
      <c r="Y131" s="517"/>
      <c r="Z131" s="518"/>
      <c r="AA131" s="198"/>
    </row>
    <row r="132" spans="1:27" s="265" customFormat="1" ht="15.75" customHeight="1">
      <c r="A132" s="356"/>
      <c r="B132" s="1163" t="s">
        <v>1613</v>
      </c>
      <c r="C132" s="1163"/>
      <c r="D132" s="1163"/>
      <c r="E132" s="1163"/>
      <c r="F132" s="1164"/>
      <c r="G132" s="1223" t="s">
        <v>406</v>
      </c>
      <c r="H132" s="1225"/>
      <c r="I132" s="467"/>
      <c r="J132" s="489" t="str">
        <f>G132</f>
        <v>Not applicable</v>
      </c>
      <c r="K132" s="200"/>
      <c r="L132" s="200"/>
      <c r="M132" s="207"/>
      <c r="N132" s="207"/>
      <c r="O132" s="200"/>
      <c r="P132" s="207"/>
      <c r="Q132" s="517"/>
      <c r="R132" s="207"/>
      <c r="S132" s="458"/>
      <c r="T132" s="459"/>
      <c r="U132" s="459"/>
      <c r="V132" s="459"/>
      <c r="W132" s="460"/>
      <c r="X132" s="460"/>
      <c r="Y132" s="205" t="str">
        <f>B132</f>
        <v>b. Is family planning or reproductive health a priority in the PRSP?</v>
      </c>
      <c r="Z132" s="518"/>
      <c r="AA132" s="198"/>
    </row>
    <row r="133" spans="1:27" s="265" customFormat="1" ht="15.75" customHeight="1">
      <c r="A133" s="356"/>
      <c r="B133" s="1163" t="s">
        <v>1614</v>
      </c>
      <c r="C133" s="1163"/>
      <c r="D133" s="1163"/>
      <c r="E133" s="1163"/>
      <c r="F133" s="1164"/>
      <c r="G133" s="1223" t="s">
        <v>406</v>
      </c>
      <c r="H133" s="1225"/>
      <c r="I133" s="467"/>
      <c r="J133" s="489" t="str">
        <f>G133</f>
        <v>Not applicable</v>
      </c>
      <c r="K133" s="200"/>
      <c r="L133" s="200"/>
      <c r="M133" s="207"/>
      <c r="N133" s="207"/>
      <c r="O133" s="200"/>
      <c r="P133" s="207"/>
      <c r="Q133" s="517"/>
      <c r="R133" s="207"/>
      <c r="S133" s="458"/>
      <c r="T133" s="459"/>
      <c r="U133" s="459"/>
      <c r="V133" s="459"/>
      <c r="W133" s="460"/>
      <c r="X133" s="460"/>
      <c r="Y133" s="205" t="str">
        <f>B133</f>
        <v>c. Is contraceptive security included in the PRSP?</v>
      </c>
      <c r="Z133" s="518"/>
      <c r="AA133" s="198"/>
    </row>
    <row r="134" spans="1:27" s="265" customFormat="1" ht="15.75" customHeight="1">
      <c r="A134" s="356"/>
      <c r="B134" s="1163" t="s">
        <v>1615</v>
      </c>
      <c r="C134" s="1163"/>
      <c r="D134" s="1163"/>
      <c r="E134" s="1163"/>
      <c r="F134" s="1164"/>
      <c r="G134" s="1223" t="s">
        <v>406</v>
      </c>
      <c r="H134" s="1225"/>
      <c r="I134" s="467"/>
      <c r="J134" s="489" t="str">
        <f>G134</f>
        <v>Not applicable</v>
      </c>
      <c r="K134" s="200"/>
      <c r="L134" s="200"/>
      <c r="M134" s="207"/>
      <c r="N134" s="207"/>
      <c r="O134" s="200"/>
      <c r="P134" s="207"/>
      <c r="Q134" s="517"/>
      <c r="R134" s="207"/>
      <c r="S134" s="458"/>
      <c r="T134" s="459"/>
      <c r="U134" s="459"/>
      <c r="V134" s="459"/>
      <c r="W134" s="460"/>
      <c r="X134" s="460"/>
      <c r="Y134" s="205" t="str">
        <f>B134</f>
        <v>d. Is contraceptive prevalence rate (CPR) included as an indicator in the PRSP?</v>
      </c>
      <c r="Z134" s="518"/>
      <c r="AA134" s="198"/>
    </row>
    <row r="135" spans="1:27" s="265" customFormat="1" ht="15.75" customHeight="1">
      <c r="A135" s="356"/>
      <c r="B135" s="1163" t="s">
        <v>1616</v>
      </c>
      <c r="C135" s="1163"/>
      <c r="D135" s="1163"/>
      <c r="E135" s="1163"/>
      <c r="F135" s="1164"/>
      <c r="G135" s="1223" t="s">
        <v>406</v>
      </c>
      <c r="H135" s="1225"/>
      <c r="I135" s="467"/>
      <c r="J135" s="489" t="str">
        <f>G135</f>
        <v>Not applicable</v>
      </c>
      <c r="K135" s="200"/>
      <c r="L135" s="200"/>
      <c r="M135" s="207"/>
      <c r="N135" s="207"/>
      <c r="O135" s="200"/>
      <c r="P135" s="207"/>
      <c r="Q135" s="517"/>
      <c r="R135" s="207"/>
      <c r="S135" s="458"/>
      <c r="T135" s="459"/>
      <c r="U135" s="459"/>
      <c r="V135" s="459"/>
      <c r="W135" s="460"/>
      <c r="X135" s="460"/>
      <c r="Y135" s="205" t="str">
        <f>B135</f>
        <v>e. Are contraceptive supply indicators included in the PRSP?</v>
      </c>
      <c r="Z135" s="518"/>
      <c r="AA135" s="198"/>
    </row>
    <row r="136" spans="1:27" s="265" customFormat="1" ht="15.75" customHeight="1" thickBot="1">
      <c r="A136" s="291" t="s">
        <v>1617</v>
      </c>
      <c r="B136" s="1163" t="s">
        <v>1618</v>
      </c>
      <c r="C136" s="1164"/>
      <c r="D136" s="1236" t="s">
        <v>603</v>
      </c>
      <c r="E136" s="1237"/>
      <c r="F136" s="1237"/>
      <c r="G136" s="1237"/>
      <c r="H136" s="1238"/>
      <c r="I136" s="467"/>
      <c r="J136" s="516"/>
      <c r="K136" s="200" t="str">
        <f>B136</f>
        <v>f. Notes about the Poverty Reduction Strategy Paper</v>
      </c>
      <c r="L136" s="200"/>
      <c r="M136" s="207"/>
      <c r="N136" s="207"/>
      <c r="O136" s="200" t="str">
        <f>D136</f>
        <v>Document not available on IMF's website</v>
      </c>
      <c r="P136" s="207"/>
      <c r="Q136" s="517"/>
      <c r="R136" s="207"/>
      <c r="S136" s="458"/>
      <c r="T136" s="459"/>
      <c r="U136" s="459"/>
      <c r="V136" s="459"/>
      <c r="W136" s="460"/>
      <c r="X136" s="460"/>
      <c r="Y136" s="517"/>
      <c r="Z136" s="518"/>
      <c r="AA136" s="198"/>
    </row>
    <row r="137" spans="1:27" s="244" customFormat="1" ht="16.5" customHeight="1" thickBot="1">
      <c r="A137" s="1299" t="s">
        <v>255</v>
      </c>
      <c r="B137" s="1300"/>
      <c r="C137" s="1300"/>
      <c r="D137" s="1300"/>
      <c r="E137" s="1300"/>
      <c r="F137" s="1300"/>
      <c r="G137" s="1300"/>
      <c r="H137" s="358"/>
      <c r="I137" s="456"/>
      <c r="J137" s="489"/>
      <c r="K137" s="200"/>
      <c r="L137" s="207"/>
      <c r="M137" s="207"/>
      <c r="N137" s="207"/>
      <c r="O137" s="200"/>
      <c r="P137" s="207"/>
      <c r="Q137" s="207"/>
      <c r="R137" s="207"/>
      <c r="S137" s="207"/>
      <c r="T137" s="201"/>
      <c r="U137" s="201"/>
      <c r="V137" s="201"/>
      <c r="W137" s="203"/>
      <c r="X137" s="203"/>
      <c r="Y137" s="204"/>
      <c r="Z137" s="206"/>
      <c r="AA137" s="198"/>
    </row>
    <row r="138" spans="1:27" s="244" customFormat="1" ht="30" customHeight="1">
      <c r="A138" s="1160" t="s">
        <v>1619</v>
      </c>
      <c r="B138" s="1161"/>
      <c r="C138" s="1161"/>
      <c r="D138" s="1161"/>
      <c r="E138" s="1161"/>
      <c r="F138" s="1162"/>
      <c r="G138" s="1301" t="s">
        <v>395</v>
      </c>
      <c r="H138" s="1302"/>
      <c r="I138" s="465"/>
      <c r="J138" s="489" t="str">
        <f>G138</f>
        <v>Yes</v>
      </c>
      <c r="K138" s="200"/>
      <c r="L138" s="207"/>
      <c r="M138" s="207"/>
      <c r="N138" s="207"/>
      <c r="O138" s="200"/>
      <c r="P138" s="207"/>
      <c r="Q138" s="207"/>
      <c r="R138" s="207"/>
      <c r="S138" s="207"/>
      <c r="T138" s="201"/>
      <c r="U138" s="201"/>
      <c r="V138" s="201"/>
      <c r="W138" s="203"/>
      <c r="X138" s="203"/>
      <c r="Y138" s="205" t="str">
        <f>A138</f>
        <v>E1. Have stockouts occurred for any contraceptive at the central* level in the last 12 months?  
*(The central level refers to the central level warehouse for the public sector.)</v>
      </c>
      <c r="Z138" s="206"/>
      <c r="AA138" s="198"/>
    </row>
    <row r="139" spans="1:27" s="244" customFormat="1" ht="45">
      <c r="A139" s="1179" t="s">
        <v>1639</v>
      </c>
      <c r="B139" s="1163"/>
      <c r="C139" s="1163"/>
      <c r="D139" s="1163"/>
      <c r="E139" s="1163"/>
      <c r="F139" s="1163"/>
      <c r="G139" s="1163"/>
      <c r="H139" s="1197"/>
      <c r="I139" s="475"/>
      <c r="J139" s="489"/>
      <c r="K139" s="200"/>
      <c r="L139" s="207"/>
      <c r="M139" s="207"/>
      <c r="N139" s="207"/>
      <c r="O139" s="200"/>
      <c r="P139" s="207"/>
      <c r="Q139" s="207"/>
      <c r="R139" s="207"/>
      <c r="S139" s="207"/>
      <c r="T139" s="201"/>
      <c r="U139" s="201"/>
      <c r="V139" s="201"/>
      <c r="W139" s="203"/>
      <c r="X139" s="454"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04"/>
      <c r="Z139" s="206"/>
      <c r="AA139" s="198"/>
    </row>
    <row r="140" spans="1:27" s="244" customFormat="1" ht="15" customHeight="1">
      <c r="A140" s="986"/>
      <c r="B140" s="1163" t="s">
        <v>1599</v>
      </c>
      <c r="C140" s="1163"/>
      <c r="D140" s="1163"/>
      <c r="E140" s="1163"/>
      <c r="F140" s="1164"/>
      <c r="G140" s="1223" t="s">
        <v>399</v>
      </c>
      <c r="H140" s="1225"/>
      <c r="I140" s="465"/>
      <c r="J140" s="489" t="str">
        <f t="shared" ref="J140:J148" si="7">G140</f>
        <v>No</v>
      </c>
      <c r="K140" s="200"/>
      <c r="L140" s="207"/>
      <c r="M140" s="207"/>
      <c r="N140" s="207"/>
      <c r="O140" s="200"/>
      <c r="P140" s="207"/>
      <c r="Q140" s="207"/>
      <c r="R140" s="207"/>
      <c r="S140" s="207"/>
      <c r="T140" s="201"/>
      <c r="U140" s="201"/>
      <c r="V140" s="201"/>
      <c r="W140" s="203"/>
      <c r="X140" s="203"/>
      <c r="Y140" s="205" t="str">
        <f t="shared" ref="Y140:Y148" si="8">B140</f>
        <v>a. Combined oral contraceptives</v>
      </c>
      <c r="Z140" s="206"/>
      <c r="AA140" s="198"/>
    </row>
    <row r="141" spans="1:27" s="244" customFormat="1" ht="15" customHeight="1">
      <c r="A141" s="992"/>
      <c r="B141" s="1163" t="s">
        <v>1600</v>
      </c>
      <c r="C141" s="1163"/>
      <c r="D141" s="1163"/>
      <c r="E141" s="1163"/>
      <c r="F141" s="1164"/>
      <c r="G141" s="1223" t="s">
        <v>399</v>
      </c>
      <c r="H141" s="1225"/>
      <c r="I141" s="465"/>
      <c r="J141" s="489" t="str">
        <f t="shared" si="7"/>
        <v>No</v>
      </c>
      <c r="K141" s="200"/>
      <c r="L141" s="207"/>
      <c r="M141" s="207"/>
      <c r="N141" s="207"/>
      <c r="O141" s="207"/>
      <c r="P141" s="207"/>
      <c r="Q141" s="207"/>
      <c r="R141" s="207"/>
      <c r="S141" s="207"/>
      <c r="T141" s="201"/>
      <c r="U141" s="201"/>
      <c r="V141" s="201"/>
      <c r="W141" s="203"/>
      <c r="X141" s="203"/>
      <c r="Y141" s="205" t="str">
        <f t="shared" si="8"/>
        <v>b. Progestin-only pills</v>
      </c>
      <c r="Z141" s="206"/>
      <c r="AA141" s="198"/>
    </row>
    <row r="142" spans="1:27" s="244" customFormat="1" ht="15" customHeight="1">
      <c r="A142" s="986"/>
      <c r="B142" s="1163" t="s">
        <v>1601</v>
      </c>
      <c r="C142" s="1163"/>
      <c r="D142" s="1163"/>
      <c r="E142" s="1163"/>
      <c r="F142" s="1164"/>
      <c r="G142" s="1223" t="s">
        <v>399</v>
      </c>
      <c r="H142" s="1225"/>
      <c r="I142" s="465"/>
      <c r="J142" s="489" t="str">
        <f t="shared" si="7"/>
        <v>No</v>
      </c>
      <c r="K142" s="200"/>
      <c r="L142" s="207"/>
      <c r="M142" s="207"/>
      <c r="N142" s="207"/>
      <c r="O142" s="207"/>
      <c r="P142" s="207"/>
      <c r="Q142" s="207"/>
      <c r="R142" s="207"/>
      <c r="S142" s="207"/>
      <c r="T142" s="201"/>
      <c r="U142" s="201"/>
      <c r="V142" s="201"/>
      <c r="W142" s="203"/>
      <c r="X142" s="203"/>
      <c r="Y142" s="205" t="str">
        <f t="shared" si="8"/>
        <v>c. Injectables</v>
      </c>
      <c r="Z142" s="206"/>
      <c r="AA142" s="198"/>
    </row>
    <row r="143" spans="1:27" s="244" customFormat="1" ht="15" customHeight="1">
      <c r="A143" s="986"/>
      <c r="B143" s="1163" t="s">
        <v>1602</v>
      </c>
      <c r="C143" s="1163"/>
      <c r="D143" s="1163"/>
      <c r="E143" s="1163"/>
      <c r="F143" s="1164"/>
      <c r="G143" s="1223" t="s">
        <v>399</v>
      </c>
      <c r="H143" s="1225"/>
      <c r="I143" s="465"/>
      <c r="J143" s="489" t="str">
        <f t="shared" si="7"/>
        <v>No</v>
      </c>
      <c r="K143" s="200"/>
      <c r="L143" s="207"/>
      <c r="M143" s="207"/>
      <c r="N143" s="207"/>
      <c r="O143" s="207"/>
      <c r="P143" s="207"/>
      <c r="Q143" s="207"/>
      <c r="R143" s="207"/>
      <c r="S143" s="207"/>
      <c r="T143" s="201"/>
      <c r="U143" s="201"/>
      <c r="V143" s="201"/>
      <c r="W143" s="203"/>
      <c r="X143" s="203"/>
      <c r="Y143" s="205" t="str">
        <f t="shared" si="8"/>
        <v>d. Implants</v>
      </c>
      <c r="Z143" s="206"/>
      <c r="AA143" s="198"/>
    </row>
    <row r="144" spans="1:27" s="244" customFormat="1" ht="15" customHeight="1">
      <c r="A144" s="986"/>
      <c r="B144" s="1163" t="s">
        <v>1603</v>
      </c>
      <c r="C144" s="1163"/>
      <c r="D144" s="1163"/>
      <c r="E144" s="1163"/>
      <c r="F144" s="1164"/>
      <c r="G144" s="1223" t="s">
        <v>395</v>
      </c>
      <c r="H144" s="1225"/>
      <c r="I144" s="465"/>
      <c r="J144" s="489" t="str">
        <f t="shared" si="7"/>
        <v>Yes</v>
      </c>
      <c r="K144" s="200"/>
      <c r="L144" s="207"/>
      <c r="M144" s="207"/>
      <c r="N144" s="207"/>
      <c r="O144" s="207"/>
      <c r="P144" s="207"/>
      <c r="Q144" s="207"/>
      <c r="R144" s="207"/>
      <c r="S144" s="207"/>
      <c r="T144" s="201"/>
      <c r="U144" s="201"/>
      <c r="V144" s="201"/>
      <c r="W144" s="203"/>
      <c r="X144" s="203"/>
      <c r="Y144" s="205" t="str">
        <f t="shared" si="8"/>
        <v>e. Intrauterine devices (IUDs)</v>
      </c>
      <c r="Z144" s="206"/>
      <c r="AA144" s="198"/>
    </row>
    <row r="145" spans="1:27" s="244" customFormat="1" ht="15" customHeight="1">
      <c r="A145" s="986"/>
      <c r="B145" s="1163" t="s">
        <v>1546</v>
      </c>
      <c r="C145" s="1163"/>
      <c r="D145" s="1163"/>
      <c r="E145" s="1163"/>
      <c r="F145" s="1164"/>
      <c r="G145" s="1223" t="s">
        <v>399</v>
      </c>
      <c r="H145" s="1225"/>
      <c r="I145" s="465"/>
      <c r="J145" s="489" t="str">
        <f t="shared" si="7"/>
        <v>No</v>
      </c>
      <c r="K145" s="200"/>
      <c r="L145" s="207"/>
      <c r="M145" s="207"/>
      <c r="N145" s="207"/>
      <c r="O145" s="207"/>
      <c r="P145" s="207"/>
      <c r="Q145" s="207"/>
      <c r="R145" s="207"/>
      <c r="S145" s="207"/>
      <c r="T145" s="201"/>
      <c r="U145" s="201"/>
      <c r="V145" s="201"/>
      <c r="W145" s="203"/>
      <c r="X145" s="203"/>
      <c r="Y145" s="205" t="str">
        <f t="shared" si="8"/>
        <v>f. Male condoms</v>
      </c>
      <c r="Z145" s="206"/>
      <c r="AA145" s="198"/>
    </row>
    <row r="146" spans="1:27" s="244" customFormat="1" ht="15" customHeight="1">
      <c r="A146" s="986"/>
      <c r="B146" s="1163" t="s">
        <v>1547</v>
      </c>
      <c r="C146" s="1163"/>
      <c r="D146" s="1163"/>
      <c r="E146" s="1163"/>
      <c r="F146" s="1164"/>
      <c r="G146" s="1223" t="s">
        <v>399</v>
      </c>
      <c r="H146" s="1225"/>
      <c r="I146" s="465"/>
      <c r="J146" s="489" t="str">
        <f t="shared" si="7"/>
        <v>No</v>
      </c>
      <c r="K146" s="200"/>
      <c r="L146" s="207"/>
      <c r="M146" s="207"/>
      <c r="N146" s="207"/>
      <c r="O146" s="207"/>
      <c r="P146" s="207"/>
      <c r="Q146" s="207"/>
      <c r="R146" s="207"/>
      <c r="S146" s="207"/>
      <c r="T146" s="201"/>
      <c r="U146" s="201"/>
      <c r="V146" s="201"/>
      <c r="W146" s="203"/>
      <c r="X146" s="203"/>
      <c r="Y146" s="205" t="str">
        <f t="shared" si="8"/>
        <v>g. Female condoms</v>
      </c>
      <c r="Z146" s="206"/>
      <c r="AA146" s="198"/>
    </row>
    <row r="147" spans="1:27" s="244" customFormat="1" ht="15" customHeight="1">
      <c r="A147" s="986"/>
      <c r="B147" s="1163" t="s">
        <v>1604</v>
      </c>
      <c r="C147" s="1163"/>
      <c r="D147" s="1163"/>
      <c r="E147" s="1163"/>
      <c r="F147" s="1164"/>
      <c r="G147" s="1223" t="s">
        <v>399</v>
      </c>
      <c r="H147" s="1225"/>
      <c r="I147" s="465"/>
      <c r="J147" s="489" t="str">
        <f t="shared" si="7"/>
        <v>No</v>
      </c>
      <c r="K147" s="200"/>
      <c r="L147" s="207"/>
      <c r="M147" s="207"/>
      <c r="N147" s="207"/>
      <c r="O147" s="207"/>
      <c r="P147" s="207"/>
      <c r="Q147" s="207"/>
      <c r="R147" s="207"/>
      <c r="S147" s="207"/>
      <c r="T147" s="201"/>
      <c r="U147" s="201"/>
      <c r="V147" s="201"/>
      <c r="W147" s="203"/>
      <c r="X147" s="203"/>
      <c r="Y147" s="205" t="str">
        <f t="shared" si="8"/>
        <v>h. Emergency contraceptive pills</v>
      </c>
      <c r="Z147" s="206"/>
      <c r="AA147" s="198"/>
    </row>
    <row r="148" spans="1:27" s="244" customFormat="1" ht="15" customHeight="1">
      <c r="A148" s="986"/>
      <c r="B148" s="1163" t="s">
        <v>1605</v>
      </c>
      <c r="C148" s="1163"/>
      <c r="D148" s="1163"/>
      <c r="E148" s="1163"/>
      <c r="F148" s="1164"/>
      <c r="G148" s="1223" t="s">
        <v>395</v>
      </c>
      <c r="H148" s="1225"/>
      <c r="I148" s="465"/>
      <c r="J148" s="489" t="str">
        <f t="shared" si="7"/>
        <v>Yes</v>
      </c>
      <c r="K148" s="200"/>
      <c r="L148" s="207"/>
      <c r="M148" s="207"/>
      <c r="N148" s="207"/>
      <c r="O148" s="207"/>
      <c r="P148" s="207"/>
      <c r="Q148" s="207"/>
      <c r="R148" s="207"/>
      <c r="S148" s="207"/>
      <c r="T148" s="201"/>
      <c r="U148" s="201"/>
      <c r="V148" s="201"/>
      <c r="W148" s="203"/>
      <c r="X148" s="203"/>
      <c r="Y148" s="205" t="str">
        <f t="shared" si="8"/>
        <v>i. CycleBeads</v>
      </c>
      <c r="Z148" s="206"/>
      <c r="AA148" s="198"/>
    </row>
    <row r="149" spans="1:27" s="244" customFormat="1" ht="30">
      <c r="A149" s="986"/>
      <c r="B149" s="1163" t="s">
        <v>1621</v>
      </c>
      <c r="C149" s="1163"/>
      <c r="D149" s="1163"/>
      <c r="E149" s="1163"/>
      <c r="F149" s="1170" t="s">
        <v>445</v>
      </c>
      <c r="G149" s="1171"/>
      <c r="H149" s="1172"/>
      <c r="I149" s="465"/>
      <c r="J149" s="489"/>
      <c r="K149" s="200"/>
      <c r="L149" s="207"/>
      <c r="M149" s="200"/>
      <c r="N149" s="207"/>
      <c r="O149" s="207"/>
      <c r="P149" s="207"/>
      <c r="Q149" s="200" t="str">
        <f>F149</f>
        <v>01/12-12/12</v>
      </c>
      <c r="R149" s="200" t="str">
        <f>B149</f>
        <v xml:space="preserve">j. Time period covered by reports reviewed
(mm/yy - mm/yy) (for example, reports from 01/12-12/12) </v>
      </c>
      <c r="S149" s="207"/>
      <c r="T149" s="201"/>
      <c r="U149" s="201"/>
      <c r="V149" s="201"/>
      <c r="W149" s="203"/>
      <c r="X149" s="203"/>
      <c r="Y149" s="204"/>
      <c r="Z149" s="206"/>
      <c r="AA149" s="198"/>
    </row>
    <row r="150" spans="1:27" s="244" customFormat="1" ht="45">
      <c r="A150" s="291"/>
      <c r="B150" s="1163" t="s">
        <v>1622</v>
      </c>
      <c r="C150" s="1163"/>
      <c r="D150" s="1163"/>
      <c r="E150" s="1163"/>
      <c r="F150" s="1170" t="s">
        <v>1429</v>
      </c>
      <c r="G150" s="1171"/>
      <c r="H150" s="1172"/>
      <c r="I150" s="465"/>
      <c r="J150" s="489"/>
      <c r="K150" s="200"/>
      <c r="L150" s="200"/>
      <c r="M150" s="207"/>
      <c r="N150" s="207"/>
      <c r="O150" s="207"/>
      <c r="P150" s="207"/>
      <c r="Q150" s="200" t="str">
        <f>F150</f>
        <v>Warehouse records</v>
      </c>
      <c r="R150" s="200" t="str">
        <f>B150</f>
        <v>k. Data source
(for example: Procurement Planning and Monitoring Report, Logistics Management Information System, periodic physical inventory, warehouse reports)</v>
      </c>
      <c r="S150" s="207"/>
      <c r="T150" s="201"/>
      <c r="U150" s="201"/>
      <c r="V150" s="201"/>
      <c r="W150" s="203"/>
      <c r="X150" s="203"/>
      <c r="Y150" s="204"/>
      <c r="Z150" s="206"/>
      <c r="AA150" s="198"/>
    </row>
    <row r="151" spans="1:27" s="244" customFormat="1">
      <c r="A151" s="1179" t="s">
        <v>1640</v>
      </c>
      <c r="B151" s="1163"/>
      <c r="C151" s="1163"/>
      <c r="D151" s="1163"/>
      <c r="E151" s="1163"/>
      <c r="F151" s="1163"/>
      <c r="G151" s="1163"/>
      <c r="H151" s="1197"/>
      <c r="I151" s="475"/>
      <c r="J151" s="202"/>
      <c r="K151" s="200"/>
      <c r="L151" s="207"/>
      <c r="M151" s="207"/>
      <c r="N151" s="207"/>
      <c r="O151" s="200"/>
      <c r="P151" s="207"/>
      <c r="Q151" s="207"/>
      <c r="R151" s="207"/>
      <c r="S151" s="207"/>
      <c r="T151" s="201"/>
      <c r="U151" s="201"/>
      <c r="V151" s="201"/>
      <c r="W151" s="203"/>
      <c r="X151" s="203"/>
      <c r="Y151" s="204"/>
      <c r="Z151" s="206"/>
      <c r="AA151" s="198"/>
    </row>
    <row r="152" spans="1:27" s="244" customFormat="1" ht="15" customHeight="1">
      <c r="A152" s="991"/>
      <c r="B152" s="1184" t="s">
        <v>1624</v>
      </c>
      <c r="C152" s="1184"/>
      <c r="D152" s="1184"/>
      <c r="E152" s="1184"/>
      <c r="F152" s="1185"/>
      <c r="G152" s="1311" t="s">
        <v>399</v>
      </c>
      <c r="H152" s="1312"/>
      <c r="I152" s="465"/>
      <c r="J152" s="489" t="str">
        <f>G152</f>
        <v>No</v>
      </c>
      <c r="K152" s="200"/>
      <c r="L152" s="207"/>
      <c r="M152" s="207"/>
      <c r="N152" s="207"/>
      <c r="O152" s="200"/>
      <c r="P152" s="207"/>
      <c r="Q152" s="207"/>
      <c r="R152" s="207"/>
      <c r="S152" s="207"/>
      <c r="T152" s="201"/>
      <c r="U152" s="201"/>
      <c r="V152" s="201"/>
      <c r="W152" s="203"/>
      <c r="X152" s="203"/>
      <c r="Y152" s="205" t="str">
        <f>B152</f>
        <v>a. service delivery point level (i.e., public sector health facilities)</v>
      </c>
      <c r="Z152" s="206"/>
      <c r="AA152" s="198"/>
    </row>
    <row r="153" spans="1:27" s="244" customFormat="1" ht="15.75" customHeight="1">
      <c r="A153" s="986"/>
      <c r="B153" s="1163" t="s">
        <v>1625</v>
      </c>
      <c r="C153" s="1163"/>
      <c r="D153" s="1163"/>
      <c r="E153" s="1163"/>
      <c r="F153" s="1164"/>
      <c r="G153" s="1223" t="s">
        <v>399</v>
      </c>
      <c r="H153" s="1225"/>
      <c r="I153" s="465"/>
      <c r="J153" s="452" t="str">
        <f>G153</f>
        <v>No</v>
      </c>
      <c r="K153" s="200"/>
      <c r="L153" s="207"/>
      <c r="M153" s="207"/>
      <c r="N153" s="207"/>
      <c r="O153" s="200"/>
      <c r="P153" s="207"/>
      <c r="Q153" s="207"/>
      <c r="R153" s="207"/>
      <c r="S153" s="207"/>
      <c r="T153" s="201"/>
      <c r="U153" s="201"/>
      <c r="V153" s="201"/>
      <c r="W153" s="203"/>
      <c r="X153" s="203"/>
      <c r="Y153" s="205" t="str">
        <f>B153</f>
        <v>b. central level (i.e., central level warehouse for the public sector)</v>
      </c>
      <c r="Z153" s="206"/>
      <c r="AA153" s="519"/>
    </row>
    <row r="154" spans="1:27" s="244" customFormat="1" ht="75.75" thickBot="1">
      <c r="A154" s="1303" t="s">
        <v>1641</v>
      </c>
      <c r="B154" s="1304"/>
      <c r="C154" s="1305"/>
      <c r="D154" s="1306" t="s">
        <v>1430</v>
      </c>
      <c r="E154" s="1307"/>
      <c r="F154" s="1307"/>
      <c r="G154" s="1307"/>
      <c r="H154" s="1308"/>
      <c r="I154" s="465"/>
      <c r="J154" s="489"/>
      <c r="K154" s="200" t="str">
        <f>A154</f>
        <v xml:space="preserve">F. Please note any overall comments about challenges and/or successes with contraceptive security in your country.
</v>
      </c>
      <c r="L154" s="207"/>
      <c r="M154" s="207"/>
      <c r="N154" s="207"/>
      <c r="O154" s="200" t="str">
        <f>D154</f>
        <v>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v>
      </c>
      <c r="P154" s="207"/>
      <c r="Q154" s="207"/>
      <c r="R154" s="207"/>
      <c r="S154" s="207"/>
      <c r="T154" s="201"/>
      <c r="U154" s="201"/>
      <c r="V154" s="201"/>
      <c r="W154" s="203"/>
      <c r="X154" s="203"/>
      <c r="Y154" s="204"/>
      <c r="Z154" s="206"/>
      <c r="AA154" s="198"/>
    </row>
    <row r="155" spans="1:27" s="517" customFormat="1" ht="15.75">
      <c r="A155" s="1833"/>
      <c r="B155" s="1833"/>
      <c r="C155" s="1833"/>
      <c r="D155" s="1833"/>
      <c r="E155" s="1833"/>
      <c r="F155" s="1833"/>
      <c r="G155" s="1833"/>
      <c r="H155" s="1833"/>
      <c r="I155" s="467"/>
      <c r="J155" s="516"/>
      <c r="K155" s="200"/>
      <c r="L155" s="200"/>
      <c r="M155" s="207"/>
      <c r="N155" s="207"/>
      <c r="O155" s="200"/>
      <c r="P155" s="207"/>
      <c r="R155" s="207"/>
      <c r="S155" s="458"/>
      <c r="T155" s="459"/>
      <c r="U155" s="459"/>
      <c r="V155" s="459"/>
      <c r="W155" s="460"/>
      <c r="X155" s="460"/>
      <c r="Z155" s="518"/>
      <c r="AA155" s="198"/>
    </row>
    <row r="156" spans="1:27" s="461" customFormat="1" ht="18">
      <c r="A156" s="1310"/>
      <c r="B156" s="1310"/>
      <c r="C156" s="1310"/>
      <c r="D156" s="1310"/>
      <c r="E156" s="1310"/>
      <c r="F156" s="1310"/>
      <c r="G156" s="1310"/>
      <c r="H156" s="1310"/>
      <c r="I156" s="520"/>
      <c r="J156" s="453"/>
      <c r="K156" s="200"/>
      <c r="L156" s="207"/>
      <c r="M156" s="207"/>
      <c r="N156" s="207"/>
      <c r="O156" s="200"/>
      <c r="P156" s="207"/>
      <c r="Q156" s="207"/>
      <c r="R156" s="207"/>
      <c r="S156" s="458"/>
      <c r="T156" s="459"/>
      <c r="U156" s="459"/>
      <c r="V156" s="459"/>
      <c r="W156" s="460"/>
      <c r="X156" s="521">
        <f>A156</f>
        <v>0</v>
      </c>
      <c r="Z156" s="462"/>
      <c r="AA156" s="198"/>
    </row>
    <row r="157" spans="1:27" s="517" customFormat="1" ht="9.75" customHeight="1">
      <c r="A157" s="522"/>
      <c r="B157" s="522"/>
      <c r="C157" s="522"/>
      <c r="D157" s="522"/>
      <c r="E157" s="522"/>
      <c r="F157" s="522"/>
      <c r="G157" s="522"/>
      <c r="H157" s="522"/>
      <c r="I157" s="200"/>
      <c r="J157" s="516"/>
      <c r="K157" s="200"/>
      <c r="L157" s="207"/>
      <c r="M157" s="207"/>
      <c r="N157" s="207"/>
      <c r="O157" s="200"/>
      <c r="P157" s="207"/>
      <c r="Q157" s="207"/>
      <c r="R157" s="207"/>
      <c r="S157" s="458"/>
      <c r="T157" s="459"/>
      <c r="U157" s="459"/>
      <c r="V157" s="459"/>
      <c r="W157" s="460"/>
      <c r="X157" s="460"/>
      <c r="Z157" s="518"/>
      <c r="AA157" s="198"/>
    </row>
    <row r="158" spans="1:27" s="517" customFormat="1" ht="15" customHeight="1">
      <c r="A158" s="522"/>
      <c r="B158" s="522"/>
      <c r="C158" s="522"/>
      <c r="D158" s="522"/>
      <c r="E158" s="522"/>
      <c r="F158" s="522"/>
      <c r="G158" s="522"/>
      <c r="H158" s="522"/>
      <c r="I158" s="200"/>
      <c r="J158" s="453"/>
      <c r="K158" s="200"/>
      <c r="L158" s="207"/>
      <c r="M158" s="207"/>
      <c r="N158" s="207"/>
      <c r="O158" s="200"/>
      <c r="P158" s="207"/>
      <c r="Q158" s="207"/>
      <c r="R158" s="207"/>
      <c r="S158" s="458"/>
      <c r="T158" s="459"/>
      <c r="U158" s="459"/>
      <c r="V158" s="459"/>
      <c r="W158" s="460"/>
      <c r="X158" s="460"/>
      <c r="Z158" s="518"/>
      <c r="AA158" s="198"/>
    </row>
    <row r="159" spans="1:27">
      <c r="A159" s="266"/>
      <c r="B159" s="267"/>
      <c r="C159" s="267"/>
      <c r="D159" s="267"/>
      <c r="E159" s="267"/>
      <c r="F159" s="267"/>
      <c r="G159" s="268"/>
      <c r="H159" s="269"/>
      <c r="I159" s="207"/>
      <c r="O159" s="200"/>
    </row>
    <row r="160" spans="1:27">
      <c r="A160" s="270"/>
      <c r="B160" s="270"/>
      <c r="G160" s="271"/>
      <c r="H160" s="235"/>
      <c r="I160" s="207"/>
    </row>
    <row r="161" spans="1:134">
      <c r="A161" s="270"/>
      <c r="B161" s="270"/>
      <c r="G161" s="271"/>
      <c r="H161" s="235"/>
      <c r="I161" s="207"/>
    </row>
    <row r="162" spans="1:134">
      <c r="A162" s="270"/>
      <c r="B162" s="270"/>
      <c r="G162" s="271"/>
      <c r="H162" s="235"/>
      <c r="I162" s="207"/>
    </row>
    <row r="163" spans="1:134">
      <c r="A163" s="270"/>
      <c r="B163" s="270"/>
      <c r="G163" s="271"/>
      <c r="H163" s="235"/>
      <c r="I163" s="207"/>
    </row>
    <row r="164" spans="1:134">
      <c r="A164" s="270"/>
      <c r="B164" s="270"/>
      <c r="G164" s="271"/>
      <c r="H164" s="235"/>
      <c r="I164" s="207"/>
    </row>
    <row r="165" spans="1:134">
      <c r="A165" s="270"/>
      <c r="B165" s="270"/>
      <c r="G165" s="271"/>
      <c r="H165" s="235"/>
      <c r="I165" s="207"/>
    </row>
    <row r="166" spans="1:134">
      <c r="A166" s="270"/>
      <c r="B166" s="270"/>
      <c r="G166" s="271"/>
      <c r="H166" s="235"/>
      <c r="I166" s="207"/>
    </row>
    <row r="167" spans="1:134">
      <c r="A167" s="270"/>
      <c r="B167" s="270"/>
      <c r="G167" s="271"/>
      <c r="H167" s="235"/>
      <c r="I167" s="207"/>
    </row>
    <row r="168" spans="1:134">
      <c r="A168" s="270"/>
      <c r="B168" s="270"/>
      <c r="G168" s="271"/>
      <c r="H168" s="235"/>
      <c r="I168" s="207"/>
    </row>
    <row r="169" spans="1:134">
      <c r="A169" s="270"/>
      <c r="B169" s="270"/>
      <c r="G169" s="271"/>
      <c r="H169" s="235"/>
      <c r="I169" s="207"/>
    </row>
    <row r="170" spans="1:134">
      <c r="A170" s="270"/>
      <c r="B170" s="270"/>
      <c r="G170" s="271"/>
      <c r="H170" s="235"/>
      <c r="I170" s="207"/>
    </row>
    <row r="171" spans="1:134">
      <c r="A171" s="270"/>
      <c r="B171" s="270"/>
      <c r="G171" s="271"/>
      <c r="H171" s="235"/>
      <c r="I171" s="207"/>
    </row>
    <row r="172" spans="1:134">
      <c r="A172" s="270"/>
      <c r="B172" s="270"/>
      <c r="G172" s="271"/>
      <c r="H172" s="235"/>
      <c r="I172" s="207"/>
    </row>
    <row r="173" spans="1:134" s="270" customFormat="1">
      <c r="G173" s="271"/>
      <c r="H173" s="235"/>
      <c r="I173" s="207"/>
      <c r="J173" s="453"/>
      <c r="K173" s="200"/>
      <c r="L173" s="207"/>
      <c r="M173" s="207"/>
      <c r="N173" s="207"/>
      <c r="O173" s="207"/>
      <c r="P173" s="207"/>
      <c r="Q173" s="207"/>
      <c r="R173" s="207"/>
      <c r="S173" s="458"/>
      <c r="T173" s="459"/>
      <c r="U173" s="459"/>
      <c r="V173" s="459"/>
      <c r="W173" s="460"/>
      <c r="X173" s="460"/>
      <c r="Y173" s="461"/>
      <c r="Z173" s="462"/>
      <c r="AA173" s="198"/>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07"/>
      <c r="J174" s="453"/>
      <c r="K174" s="200"/>
      <c r="L174" s="207"/>
      <c r="M174" s="207"/>
      <c r="N174" s="207"/>
      <c r="O174" s="207"/>
      <c r="P174" s="207"/>
      <c r="Q174" s="207"/>
      <c r="R174" s="207"/>
      <c r="S174" s="458"/>
      <c r="T174" s="459"/>
      <c r="U174" s="459"/>
      <c r="V174" s="459"/>
      <c r="W174" s="460"/>
      <c r="X174" s="460"/>
      <c r="Y174" s="461"/>
      <c r="Z174" s="462"/>
      <c r="AA174" s="198"/>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07"/>
      <c r="J175" s="453"/>
      <c r="K175" s="200"/>
      <c r="L175" s="207"/>
      <c r="M175" s="207"/>
      <c r="N175" s="207"/>
      <c r="O175" s="207"/>
      <c r="P175" s="207"/>
      <c r="Q175" s="207"/>
      <c r="R175" s="207"/>
      <c r="S175" s="458"/>
      <c r="T175" s="459"/>
      <c r="U175" s="459"/>
      <c r="V175" s="459"/>
      <c r="W175" s="460"/>
      <c r="X175" s="460"/>
      <c r="Y175" s="461"/>
      <c r="Z175" s="462"/>
      <c r="AA175" s="198"/>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07"/>
      <c r="J176" s="453"/>
      <c r="K176" s="200"/>
      <c r="L176" s="207"/>
      <c r="M176" s="207"/>
      <c r="N176" s="207"/>
      <c r="O176" s="207"/>
      <c r="P176" s="207"/>
      <c r="Q176" s="207"/>
      <c r="R176" s="207"/>
      <c r="S176" s="458"/>
      <c r="T176" s="459"/>
      <c r="U176" s="459"/>
      <c r="V176" s="459"/>
      <c r="W176" s="460"/>
      <c r="X176" s="460"/>
      <c r="Y176" s="461"/>
      <c r="Z176" s="462"/>
      <c r="AA176" s="198"/>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07"/>
      <c r="J177" s="453"/>
      <c r="K177" s="200"/>
      <c r="L177" s="207"/>
      <c r="M177" s="207"/>
      <c r="N177" s="207"/>
      <c r="O177" s="207"/>
      <c r="P177" s="207"/>
      <c r="Q177" s="207"/>
      <c r="R177" s="207"/>
      <c r="S177" s="458"/>
      <c r="T177" s="459"/>
      <c r="U177" s="459"/>
      <c r="V177" s="459"/>
      <c r="W177" s="460"/>
      <c r="X177" s="460"/>
      <c r="Y177" s="461"/>
      <c r="Z177" s="462"/>
      <c r="AA177" s="198"/>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07"/>
      <c r="J178" s="453"/>
      <c r="K178" s="200"/>
      <c r="L178" s="207"/>
      <c r="M178" s="207"/>
      <c r="N178" s="207"/>
      <c r="O178" s="207"/>
      <c r="P178" s="207"/>
      <c r="Q178" s="207"/>
      <c r="R178" s="207"/>
      <c r="S178" s="458"/>
      <c r="T178" s="459"/>
      <c r="U178" s="459"/>
      <c r="V178" s="459"/>
      <c r="W178" s="460"/>
      <c r="X178" s="460"/>
      <c r="Y178" s="461"/>
      <c r="Z178" s="462"/>
      <c r="AA178" s="19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07"/>
      <c r="J179" s="453"/>
      <c r="K179" s="200"/>
      <c r="L179" s="207"/>
      <c r="M179" s="207"/>
      <c r="N179" s="207"/>
      <c r="O179" s="207"/>
      <c r="P179" s="207"/>
      <c r="Q179" s="207"/>
      <c r="R179" s="207"/>
      <c r="S179" s="458"/>
      <c r="T179" s="459"/>
      <c r="U179" s="459"/>
      <c r="V179" s="459"/>
      <c r="W179" s="460"/>
      <c r="X179" s="460"/>
      <c r="Y179" s="461"/>
      <c r="Z179" s="462"/>
      <c r="AA179" s="198"/>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07"/>
      <c r="J180" s="453"/>
      <c r="K180" s="200"/>
      <c r="L180" s="207"/>
      <c r="M180" s="207"/>
      <c r="N180" s="207"/>
      <c r="O180" s="207"/>
      <c r="P180" s="207"/>
      <c r="Q180" s="207"/>
      <c r="R180" s="207"/>
      <c r="S180" s="458"/>
      <c r="T180" s="459"/>
      <c r="U180" s="459"/>
      <c r="V180" s="459"/>
      <c r="W180" s="460"/>
      <c r="X180" s="460"/>
      <c r="Y180" s="461"/>
      <c r="Z180" s="462"/>
      <c r="AA180" s="198"/>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07"/>
      <c r="J181" s="453"/>
      <c r="K181" s="200"/>
      <c r="L181" s="207"/>
      <c r="M181" s="207"/>
      <c r="N181" s="207"/>
      <c r="O181" s="207"/>
      <c r="P181" s="207"/>
      <c r="Q181" s="207"/>
      <c r="R181" s="207"/>
      <c r="S181" s="458"/>
      <c r="T181" s="459"/>
      <c r="U181" s="459"/>
      <c r="V181" s="459"/>
      <c r="W181" s="460"/>
      <c r="X181" s="460"/>
      <c r="Y181" s="461"/>
      <c r="Z181" s="462"/>
      <c r="AA181" s="198"/>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07"/>
      <c r="J182" s="453"/>
      <c r="K182" s="200"/>
      <c r="L182" s="207"/>
      <c r="M182" s="207"/>
      <c r="N182" s="207"/>
      <c r="O182" s="207"/>
      <c r="P182" s="207"/>
      <c r="Q182" s="207"/>
      <c r="R182" s="207"/>
      <c r="S182" s="458"/>
      <c r="T182" s="459"/>
      <c r="U182" s="459"/>
      <c r="V182" s="459"/>
      <c r="W182" s="460"/>
      <c r="X182" s="460"/>
      <c r="Y182" s="461"/>
      <c r="Z182" s="462"/>
      <c r="AA182" s="198"/>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07"/>
      <c r="J183" s="453"/>
      <c r="K183" s="200"/>
      <c r="L183" s="207"/>
      <c r="M183" s="207"/>
      <c r="N183" s="207"/>
      <c r="O183" s="207"/>
      <c r="P183" s="207"/>
      <c r="Q183" s="207"/>
      <c r="R183" s="207"/>
      <c r="S183" s="458"/>
      <c r="T183" s="459"/>
      <c r="U183" s="459"/>
      <c r="V183" s="459"/>
      <c r="W183" s="460"/>
      <c r="X183" s="460"/>
      <c r="Y183" s="461"/>
      <c r="Z183" s="462"/>
      <c r="AA183" s="198"/>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B17:C17"/>
    <mergeCell ref="F17:H17"/>
    <mergeCell ref="A1:H1"/>
    <mergeCell ref="A2:C2"/>
    <mergeCell ref="D2:E2"/>
    <mergeCell ref="A3:H3"/>
    <mergeCell ref="D4:E4"/>
    <mergeCell ref="F4:H4"/>
    <mergeCell ref="A10:H10"/>
    <mergeCell ref="A11:G11"/>
    <mergeCell ref="A9:H9"/>
    <mergeCell ref="A5:C5"/>
  </mergeCells>
  <dataValidations count="12">
    <dataValidation type="list" allowBlank="1" showInputMessage="1" showErrorMessage="1" errorTitle="Choose from dropdown" error="Please choose from the dropdown list. If you cannot, please write your comment in the comments section." sqref="D83:F83" xr:uid="{00000000-0002-0000-2F00-000000000000}">
      <formula1>$N$1:$N$2</formula1>
    </dataValidation>
    <dataValidation type="list" allowBlank="1" showInputMessage="1" showErrorMessage="1" error="Please choose from the dropdown list." sqref="F61:H61" xr:uid="{00000000-0002-0000-2F00-000001000000}">
      <formula1>$R$1:$R$6</formula1>
    </dataValidation>
    <dataValidation type="list" allowBlank="1" showInputMessage="1" showErrorMessage="1" errorTitle="Choose from dropdown" error="Please choose from the dropdown list." prompt="Please select from the dropdown list." sqref="G138 D15 D68" xr:uid="{00000000-0002-0000-2F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2F00-000003000000}">
      <formula1>$W$1:$W$4</formula1>
    </dataValidation>
    <dataValidation type="list" allowBlank="1" showErrorMessage="1" error="Please choose from the dropdown list." sqref="H38" xr:uid="{00000000-0002-0000-2F00-000004000000}">
      <formula1>$W$1:$W$3</formula1>
    </dataValidation>
    <dataValidation type="list" allowBlank="1" showInputMessage="1" showErrorMessage="1" error="Please choose from the dropdown list." sqref="H24" xr:uid="{00000000-0002-0000-2F00-000005000000}">
      <formula1>$O$1:$O$6</formula1>
    </dataValidation>
    <dataValidation type="list" allowBlank="1" showInputMessage="1" showErrorMessage="1" errorTitle="Choose from dropdown" error="Please choose from the dropdown list." prompt="Please select from the dropdown list." sqref="H12 H82" xr:uid="{00000000-0002-0000-2F00-000006000000}">
      <formula1>$W$1:$W$3</formula1>
    </dataValidation>
    <dataValidation type="list" allowBlank="1" showInputMessage="1" showErrorMessage="1" error="Please choose from the dropdown list." sqref="H31:H32 D41 D43 D49 D51:D52 F85:H86 H89 H91 D106:D108 F59 G116:H125" xr:uid="{00000000-0002-0000-2F00-000007000000}">
      <formula1>$W$1:$W$3</formula1>
    </dataValidation>
    <dataValidation type="list" allowBlank="1" showInputMessage="1" showErrorMessage="1" errorTitle="Choose from dropdown" error="Please choose from the dropdown list." sqref="H28" xr:uid="{00000000-0002-0000-2F00-000008000000}">
      <formula1>$Y$1:$Y$13</formula1>
    </dataValidation>
    <dataValidation type="list" allowBlank="1" showErrorMessage="1" errorTitle="Choose from dropdown" error="Please choose from the dropdown list." sqref="F28" xr:uid="{00000000-0002-0000-2F00-000009000000}">
      <formula1>$Y$1:$Y$13</formula1>
    </dataValidation>
    <dataValidation type="list" allowBlank="1" prompt="Please choose from the dropdown if possible. If you cannot find a cadre that fits what you are looking for, you may write it in." sqref="D96:H102" xr:uid="{00000000-0002-0000-2F00-00000A000000}">
      <formula1>$Q$1:$Q$9</formula1>
    </dataValidation>
    <dataValidation type="list" allowBlank="1" showInputMessage="1" prompt="Please select from the dropdown list if possible. If you cannot find a provider cadre that fits, you may write it in." sqref="D95:H95" xr:uid="{00000000-0002-0000-2F00-00000B000000}">
      <formula1>$Q$1:$Q$9</formula1>
    </dataValidation>
  </dataValidations>
  <hyperlinks>
    <hyperlink ref="A5" location="Introduction!A1" display="To jump to the Introduction sheet, click here." xr:uid="{00000000-0004-0000-2F00-000000000000}"/>
  </hyperlinks>
  <pageMargins left="1.2" right="0.7" top="0.75" bottom="0.75" header="0.3" footer="0.3"/>
  <pageSetup scale="44" fitToHeight="4" orientation="portrait" r:id="rId1"/>
  <rowBreaks count="4" manualBreakCount="4">
    <brk id="33" max="7" man="1"/>
    <brk id="46" max="7" man="1"/>
    <brk id="80" max="7" man="1"/>
    <brk id="138" max="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Y196"/>
  <sheetViews>
    <sheetView showGridLines="0" view="pageBreakPreview" zoomScaleNormal="100" zoomScaleSheetLayoutView="100" workbookViewId="0">
      <selection activeCell="L1" sqref="L1"/>
    </sheetView>
  </sheetViews>
  <sheetFormatPr defaultRowHeight="12.75"/>
  <cols>
    <col min="10" max="10" width="2.7109375" customWidth="1"/>
  </cols>
  <sheetData>
    <row r="1" spans="1:13" ht="24.75" customHeight="1">
      <c r="A1" s="1158" t="s">
        <v>1</v>
      </c>
      <c r="B1" s="1158"/>
      <c r="C1" s="1158"/>
      <c r="D1" s="1158"/>
      <c r="E1" s="1158"/>
      <c r="F1" s="1158"/>
      <c r="G1" s="1158"/>
      <c r="H1" s="1158"/>
      <c r="I1" s="1158"/>
      <c r="J1" s="1158"/>
      <c r="K1" s="1158"/>
      <c r="L1" s="226"/>
    </row>
    <row r="2" spans="1:13">
      <c r="A2" s="224"/>
      <c r="B2" s="224"/>
      <c r="C2" s="224"/>
      <c r="D2" s="224"/>
      <c r="E2" s="224"/>
      <c r="F2" s="224"/>
      <c r="G2" s="224"/>
      <c r="H2" s="224"/>
      <c r="I2" s="224"/>
      <c r="J2" s="224"/>
      <c r="K2" s="224"/>
    </row>
    <row r="3" spans="1:13" ht="15.75">
      <c r="A3" s="845" t="s">
        <v>1628</v>
      </c>
      <c r="B3" s="224"/>
      <c r="C3" s="224"/>
      <c r="D3" s="224"/>
      <c r="E3" s="224"/>
      <c r="F3" s="224"/>
      <c r="G3" s="224"/>
      <c r="H3" s="224"/>
      <c r="I3" s="224"/>
      <c r="J3" s="224"/>
      <c r="K3" s="224"/>
    </row>
    <row r="4" spans="1:13" ht="15.75">
      <c r="A4" s="845" t="s">
        <v>1629</v>
      </c>
      <c r="B4" s="224"/>
      <c r="C4" s="224"/>
      <c r="D4" s="224"/>
      <c r="E4" s="224"/>
      <c r="F4" s="224"/>
      <c r="G4" s="224"/>
      <c r="H4" s="224"/>
      <c r="I4" s="224"/>
      <c r="J4" s="224"/>
      <c r="K4" s="224"/>
    </row>
    <row r="5" spans="1:13" ht="15.75">
      <c r="A5" s="845"/>
      <c r="B5" s="224"/>
      <c r="C5" s="224"/>
      <c r="D5" s="224"/>
      <c r="E5" s="224"/>
      <c r="F5" s="224"/>
      <c r="G5" s="224"/>
      <c r="H5" s="224"/>
      <c r="I5" s="224"/>
      <c r="J5" s="224"/>
      <c r="K5" s="224"/>
    </row>
    <row r="6" spans="1:13" ht="25.5" customHeight="1">
      <c r="A6" s="180"/>
      <c r="B6" s="180"/>
      <c r="C6" s="180"/>
      <c r="D6" s="180"/>
      <c r="E6" s="180"/>
      <c r="F6" s="180"/>
      <c r="G6" s="180"/>
      <c r="H6" s="180"/>
      <c r="I6" s="180"/>
      <c r="J6" s="180"/>
      <c r="K6" s="180"/>
      <c r="L6" s="225"/>
      <c r="M6" s="179"/>
    </row>
    <row r="7" spans="1:13">
      <c r="A7" s="180"/>
      <c r="B7" s="180"/>
      <c r="C7" s="180"/>
      <c r="D7" s="180"/>
      <c r="E7" s="180"/>
      <c r="F7" s="180"/>
      <c r="G7" s="180"/>
      <c r="H7" s="180"/>
      <c r="I7" s="180"/>
      <c r="J7" s="180"/>
      <c r="K7" s="180"/>
      <c r="L7" s="179"/>
      <c r="M7" s="179"/>
    </row>
    <row r="8" spans="1:13">
      <c r="A8" s="180"/>
      <c r="B8" s="180"/>
      <c r="C8" s="180"/>
      <c r="D8" s="180"/>
      <c r="E8" s="180"/>
      <c r="F8" s="180"/>
      <c r="G8" s="180"/>
      <c r="H8" s="180"/>
      <c r="I8" s="180"/>
      <c r="J8" s="180"/>
      <c r="K8" s="180"/>
      <c r="L8" s="179"/>
      <c r="M8" s="179"/>
    </row>
    <row r="9" spans="1:13">
      <c r="A9" s="180"/>
      <c r="B9" s="180"/>
      <c r="C9" s="180"/>
      <c r="D9" s="180"/>
      <c r="E9" s="180"/>
      <c r="F9" s="180"/>
      <c r="G9" s="180"/>
      <c r="H9" s="180"/>
      <c r="I9" s="180"/>
      <c r="J9" s="180"/>
      <c r="K9" s="180"/>
      <c r="L9" s="179"/>
      <c r="M9" s="179"/>
    </row>
    <row r="10" spans="1:13">
      <c r="A10" s="180"/>
      <c r="B10" s="180"/>
      <c r="C10" s="180"/>
      <c r="D10" s="180"/>
      <c r="E10" s="180"/>
      <c r="F10" s="180"/>
      <c r="G10" s="180"/>
      <c r="H10" s="180"/>
      <c r="I10" s="180"/>
      <c r="J10" s="180"/>
      <c r="K10" s="180"/>
      <c r="L10" s="179"/>
      <c r="M10" s="179"/>
    </row>
    <row r="11" spans="1:13">
      <c r="A11" s="180"/>
      <c r="B11" s="180"/>
      <c r="C11" s="180"/>
      <c r="D11" s="180"/>
      <c r="E11" s="180"/>
      <c r="F11" s="180"/>
      <c r="G11" s="180"/>
      <c r="H11" s="180"/>
      <c r="I11" s="180"/>
      <c r="J11" s="180"/>
      <c r="K11" s="180"/>
      <c r="L11" s="179"/>
      <c r="M11" s="179"/>
    </row>
    <row r="12" spans="1:13">
      <c r="A12" s="180"/>
      <c r="B12" s="180"/>
      <c r="C12" s="180"/>
      <c r="D12" s="180"/>
      <c r="E12" s="180"/>
      <c r="F12" s="180"/>
      <c r="G12" s="180"/>
      <c r="H12" s="180"/>
      <c r="I12" s="180"/>
      <c r="J12" s="180"/>
      <c r="K12" s="180"/>
      <c r="L12" s="179"/>
      <c r="M12" s="179"/>
    </row>
    <row r="13" spans="1:13">
      <c r="A13" s="180"/>
      <c r="B13" s="180"/>
      <c r="C13" s="180"/>
      <c r="D13" s="180"/>
      <c r="E13" s="180"/>
      <c r="F13" s="180"/>
      <c r="G13" s="180"/>
      <c r="H13" s="180"/>
      <c r="I13" s="180"/>
      <c r="J13" s="180"/>
      <c r="K13" s="180"/>
      <c r="L13" s="179"/>
      <c r="M13" s="179"/>
    </row>
    <row r="14" spans="1:13">
      <c r="A14" s="180"/>
      <c r="B14" s="180"/>
      <c r="C14" s="180"/>
      <c r="D14" s="180"/>
      <c r="E14" s="180"/>
      <c r="F14" s="180"/>
      <c r="G14" s="180"/>
      <c r="H14" s="180"/>
      <c r="I14" s="180"/>
      <c r="J14" s="180"/>
      <c r="K14" s="180"/>
      <c r="L14" s="179"/>
      <c r="M14" s="179"/>
    </row>
    <row r="15" spans="1:13">
      <c r="A15" s="180"/>
      <c r="B15" s="180"/>
      <c r="C15" s="180"/>
      <c r="D15" s="180"/>
      <c r="E15" s="180"/>
      <c r="F15" s="180"/>
      <c r="G15" s="180"/>
      <c r="H15" s="180"/>
      <c r="I15" s="180"/>
      <c r="J15" s="180"/>
      <c r="K15" s="180"/>
      <c r="L15" s="179"/>
      <c r="M15" s="179"/>
    </row>
    <row r="16" spans="1:13">
      <c r="A16" s="180"/>
      <c r="B16" s="180"/>
      <c r="C16" s="180"/>
      <c r="D16" s="180"/>
      <c r="E16" s="180"/>
      <c r="F16" s="180"/>
      <c r="G16" s="180"/>
      <c r="H16" s="180"/>
      <c r="I16" s="180"/>
      <c r="J16" s="180"/>
      <c r="K16" s="180"/>
      <c r="L16" s="179"/>
      <c r="M16" s="179"/>
    </row>
    <row r="17" spans="1:13">
      <c r="A17" s="180"/>
      <c r="B17" s="180"/>
      <c r="C17" s="180"/>
      <c r="D17" s="180"/>
      <c r="E17" s="180"/>
      <c r="F17" s="180"/>
      <c r="G17" s="180"/>
      <c r="H17" s="180"/>
      <c r="I17" s="180"/>
      <c r="J17" s="180"/>
      <c r="K17" s="180"/>
      <c r="L17" s="179"/>
      <c r="M17" s="179"/>
    </row>
    <row r="18" spans="1:13">
      <c r="A18" s="180"/>
      <c r="B18" s="180"/>
      <c r="C18" s="180"/>
      <c r="D18" s="180"/>
      <c r="E18" s="180"/>
      <c r="F18" s="180"/>
      <c r="G18" s="180"/>
      <c r="H18" s="180"/>
      <c r="I18" s="180"/>
      <c r="J18" s="180"/>
      <c r="K18" s="180"/>
      <c r="L18" s="179"/>
      <c r="M18" s="179"/>
    </row>
    <row r="19" spans="1:13">
      <c r="A19" s="180"/>
      <c r="B19" s="180"/>
      <c r="C19" s="180"/>
      <c r="D19" s="180"/>
      <c r="E19" s="180"/>
      <c r="F19" s="180"/>
      <c r="G19" s="180"/>
      <c r="H19" s="180"/>
      <c r="I19" s="180"/>
      <c r="J19" s="180"/>
      <c r="K19" s="180"/>
      <c r="L19" s="179"/>
      <c r="M19" s="179"/>
    </row>
    <row r="20" spans="1:13">
      <c r="A20" s="180"/>
      <c r="B20" s="180"/>
      <c r="C20" s="180"/>
      <c r="D20" s="180"/>
      <c r="E20" s="180"/>
      <c r="F20" s="180"/>
      <c r="G20" s="180"/>
      <c r="H20" s="180"/>
      <c r="I20" s="180"/>
      <c r="J20" s="180"/>
      <c r="K20" s="180"/>
      <c r="L20" s="179"/>
      <c r="M20" s="179"/>
    </row>
    <row r="21" spans="1:13">
      <c r="A21" s="180"/>
      <c r="B21" s="180"/>
      <c r="C21" s="180"/>
      <c r="D21" s="180"/>
      <c r="E21" s="180"/>
      <c r="F21" s="180"/>
      <c r="G21" s="180"/>
      <c r="H21" s="180"/>
      <c r="I21" s="180"/>
      <c r="J21" s="180"/>
      <c r="K21" s="180"/>
      <c r="L21" s="179"/>
      <c r="M21" s="179"/>
    </row>
    <row r="22" spans="1:13">
      <c r="A22" s="180"/>
      <c r="B22" s="180"/>
      <c r="C22" s="180"/>
      <c r="D22" s="180"/>
      <c r="E22" s="180"/>
      <c r="F22" s="180"/>
      <c r="G22" s="180"/>
      <c r="H22" s="180"/>
      <c r="I22" s="180"/>
      <c r="J22" s="180"/>
      <c r="K22" s="180"/>
      <c r="L22" s="179"/>
      <c r="M22" s="179"/>
    </row>
    <row r="23" spans="1:13">
      <c r="A23" s="180"/>
      <c r="B23" s="180"/>
      <c r="C23" s="180"/>
      <c r="D23" s="180"/>
      <c r="E23" s="180"/>
      <c r="F23" s="180"/>
      <c r="G23" s="180"/>
      <c r="H23" s="180"/>
      <c r="I23" s="180"/>
      <c r="J23" s="180"/>
      <c r="K23" s="180"/>
      <c r="L23" s="179"/>
      <c r="M23" s="179"/>
    </row>
    <row r="24" spans="1:13">
      <c r="A24" s="180"/>
      <c r="B24" s="180"/>
      <c r="C24" s="180"/>
      <c r="D24" s="180"/>
      <c r="E24" s="180"/>
      <c r="F24" s="180"/>
      <c r="G24" s="180"/>
      <c r="H24" s="180"/>
      <c r="I24" s="180"/>
      <c r="J24" s="180"/>
      <c r="K24" s="180"/>
      <c r="L24" s="179"/>
      <c r="M24" s="179"/>
    </row>
    <row r="25" spans="1:13">
      <c r="A25" s="180"/>
      <c r="B25" s="180"/>
      <c r="C25" s="180"/>
      <c r="D25" s="180"/>
      <c r="E25" s="180"/>
      <c r="F25" s="180"/>
      <c r="G25" s="180"/>
      <c r="H25" s="180"/>
      <c r="I25" s="180"/>
      <c r="J25" s="180"/>
      <c r="K25" s="180"/>
      <c r="L25" s="179"/>
      <c r="M25" s="179"/>
    </row>
    <row r="26" spans="1:13">
      <c r="A26" s="180"/>
      <c r="B26" s="180"/>
      <c r="C26" s="180"/>
      <c r="D26" s="180"/>
      <c r="E26" s="180"/>
      <c r="F26" s="180"/>
      <c r="G26" s="180"/>
      <c r="H26" s="180"/>
      <c r="I26" s="180"/>
      <c r="J26" s="180"/>
      <c r="K26" s="180"/>
      <c r="L26" s="179"/>
      <c r="M26" s="179"/>
    </row>
    <row r="27" spans="1:13">
      <c r="A27" s="180"/>
      <c r="B27" s="180"/>
      <c r="C27" s="180"/>
      <c r="D27" s="180"/>
      <c r="E27" s="180"/>
      <c r="F27" s="180"/>
      <c r="G27" s="180"/>
      <c r="H27" s="180"/>
      <c r="I27" s="180"/>
      <c r="J27" s="180"/>
      <c r="K27" s="180"/>
      <c r="L27" s="179"/>
      <c r="M27" s="179"/>
    </row>
    <row r="28" spans="1:13">
      <c r="A28" s="180"/>
      <c r="B28" s="180"/>
      <c r="C28" s="180"/>
      <c r="D28" s="180"/>
      <c r="E28" s="180"/>
      <c r="F28" s="180"/>
      <c r="G28" s="180"/>
      <c r="H28" s="180"/>
      <c r="I28" s="180"/>
      <c r="J28" s="180"/>
      <c r="K28" s="180"/>
      <c r="L28" s="179"/>
      <c r="M28" s="179"/>
    </row>
    <row r="29" spans="1:13">
      <c r="A29" s="180"/>
      <c r="B29" s="180"/>
      <c r="C29" s="180"/>
      <c r="D29" s="180"/>
      <c r="E29" s="180"/>
      <c r="F29" s="180"/>
      <c r="G29" s="180"/>
      <c r="H29" s="180"/>
      <c r="I29" s="180"/>
      <c r="J29" s="180"/>
      <c r="K29" s="180"/>
      <c r="L29" s="179"/>
      <c r="M29" s="179"/>
    </row>
    <row r="30" spans="1:13">
      <c r="A30" s="180"/>
      <c r="B30" s="180"/>
      <c r="C30" s="180"/>
      <c r="D30" s="180"/>
      <c r="E30" s="180"/>
      <c r="F30" s="180"/>
      <c r="G30" s="180"/>
      <c r="H30" s="180"/>
      <c r="I30" s="180"/>
      <c r="J30" s="180"/>
      <c r="K30" s="180"/>
      <c r="L30" s="179"/>
      <c r="M30" s="179"/>
    </row>
    <row r="31" spans="1:13">
      <c r="A31" s="180"/>
      <c r="B31" s="180"/>
      <c r="C31" s="180"/>
      <c r="D31" s="180"/>
      <c r="E31" s="180"/>
      <c r="F31" s="180"/>
      <c r="G31" s="180"/>
      <c r="H31" s="180"/>
      <c r="I31" s="180"/>
      <c r="J31" s="180"/>
      <c r="K31" s="180"/>
      <c r="L31" s="179"/>
      <c r="M31" s="179"/>
    </row>
    <row r="32" spans="1:13">
      <c r="A32" s="180"/>
      <c r="B32" s="180"/>
      <c r="C32" s="180"/>
      <c r="D32" s="180"/>
      <c r="E32" s="180"/>
      <c r="F32" s="180"/>
      <c r="G32" s="180"/>
      <c r="H32" s="180"/>
      <c r="I32" s="180"/>
      <c r="J32" s="180"/>
      <c r="K32" s="180"/>
      <c r="L32" s="179"/>
      <c r="M32" s="179"/>
    </row>
    <row r="33" spans="1:25">
      <c r="A33" s="180"/>
      <c r="B33" s="180"/>
      <c r="C33" s="180"/>
      <c r="D33" s="180"/>
      <c r="E33" s="180"/>
      <c r="F33" s="180"/>
      <c r="G33" s="180"/>
      <c r="H33" s="180"/>
      <c r="I33" s="180"/>
      <c r="J33" s="180"/>
      <c r="K33" s="180"/>
      <c r="L33" s="179"/>
      <c r="M33" s="179"/>
    </row>
    <row r="34" spans="1:25">
      <c r="A34" s="180"/>
      <c r="B34" s="180"/>
      <c r="C34" s="180"/>
      <c r="D34" s="180"/>
      <c r="E34" s="180"/>
      <c r="F34" s="180"/>
      <c r="G34" s="180"/>
      <c r="H34" s="180"/>
      <c r="I34" s="180"/>
      <c r="J34" s="180"/>
      <c r="K34" s="180"/>
      <c r="L34" s="179"/>
      <c r="M34" s="179"/>
      <c r="O34" s="1313"/>
      <c r="P34" s="1314"/>
      <c r="Q34" s="1314"/>
      <c r="R34" s="1314"/>
      <c r="S34" s="1314"/>
      <c r="T34" s="1314"/>
      <c r="U34" s="1314"/>
      <c r="V34" s="1314"/>
      <c r="W34" s="1314"/>
      <c r="X34" s="1314"/>
      <c r="Y34" s="1314"/>
    </row>
    <row r="35" spans="1:25">
      <c r="A35" s="224"/>
      <c r="B35" s="224"/>
      <c r="C35" s="224"/>
      <c r="D35" s="224"/>
      <c r="E35" s="224"/>
      <c r="F35" s="224"/>
      <c r="G35" s="224"/>
      <c r="H35" s="224"/>
      <c r="I35" s="224"/>
      <c r="J35" s="224"/>
      <c r="K35" s="224"/>
      <c r="L35" s="179"/>
      <c r="M35" s="179"/>
      <c r="O35" s="1314"/>
      <c r="P35" s="1314"/>
      <c r="Q35" s="1314"/>
      <c r="R35" s="1314"/>
      <c r="S35" s="1314"/>
      <c r="T35" s="1314"/>
      <c r="U35" s="1314"/>
      <c r="V35" s="1314"/>
      <c r="W35" s="1314"/>
      <c r="X35" s="1314"/>
      <c r="Y35" s="1314"/>
    </row>
    <row r="36" spans="1:25">
      <c r="A36" s="224"/>
      <c r="B36" s="224"/>
      <c r="C36" s="224"/>
      <c r="D36" s="224"/>
      <c r="E36" s="224"/>
      <c r="F36" s="224"/>
      <c r="G36" s="224"/>
      <c r="H36" s="224"/>
      <c r="I36" s="224"/>
      <c r="J36" s="224"/>
      <c r="K36" s="224"/>
      <c r="L36" s="179"/>
      <c r="M36" s="179"/>
      <c r="O36" s="1314"/>
      <c r="P36" s="1314"/>
      <c r="Q36" s="1314"/>
      <c r="R36" s="1314"/>
      <c r="S36" s="1314"/>
      <c r="T36" s="1314"/>
      <c r="U36" s="1314"/>
      <c r="V36" s="1314"/>
      <c r="W36" s="1314"/>
      <c r="X36" s="1314"/>
      <c r="Y36" s="1314"/>
    </row>
    <row r="37" spans="1:25">
      <c r="A37" s="224"/>
      <c r="B37" s="224"/>
      <c r="C37" s="224"/>
      <c r="D37" s="224"/>
      <c r="E37" s="224"/>
      <c r="F37" s="224"/>
      <c r="G37" s="224"/>
      <c r="H37" s="224"/>
      <c r="I37" s="224"/>
      <c r="J37" s="224"/>
      <c r="K37" s="224"/>
      <c r="L37" s="179"/>
      <c r="M37" s="179"/>
      <c r="O37" s="1314"/>
      <c r="P37" s="1314"/>
      <c r="Q37" s="1314"/>
      <c r="R37" s="1314"/>
      <c r="S37" s="1314"/>
      <c r="T37" s="1314"/>
      <c r="U37" s="1314"/>
      <c r="V37" s="1314"/>
      <c r="W37" s="1314"/>
      <c r="X37" s="1314"/>
      <c r="Y37" s="1314"/>
    </row>
    <row r="38" spans="1:25">
      <c r="A38" s="224"/>
      <c r="B38" s="224"/>
      <c r="C38" s="224"/>
      <c r="D38" s="224"/>
      <c r="E38" s="224"/>
      <c r="F38" s="224"/>
      <c r="G38" s="224"/>
      <c r="H38" s="224"/>
      <c r="I38" s="224"/>
      <c r="J38" s="224"/>
      <c r="K38" s="224"/>
      <c r="L38" s="179"/>
      <c r="M38" s="179"/>
      <c r="O38" s="1314"/>
      <c r="P38" s="1314"/>
      <c r="Q38" s="1314"/>
      <c r="R38" s="1314"/>
      <c r="S38" s="1314"/>
      <c r="T38" s="1314"/>
      <c r="U38" s="1314"/>
      <c r="V38" s="1314"/>
      <c r="W38" s="1314"/>
      <c r="X38" s="1314"/>
      <c r="Y38" s="1314"/>
    </row>
    <row r="39" spans="1:25">
      <c r="A39" s="224"/>
      <c r="B39" s="224"/>
      <c r="C39" s="224"/>
      <c r="D39" s="224"/>
      <c r="E39" s="224"/>
      <c r="F39" s="224"/>
      <c r="G39" s="224"/>
      <c r="H39" s="224"/>
      <c r="I39" s="224"/>
      <c r="J39" s="224"/>
      <c r="K39" s="224"/>
      <c r="L39" s="179"/>
      <c r="M39" s="179"/>
      <c r="O39" s="1314"/>
      <c r="P39" s="1314"/>
      <c r="Q39" s="1314"/>
      <c r="R39" s="1314"/>
      <c r="S39" s="1314"/>
      <c r="T39" s="1314"/>
      <c r="U39" s="1314"/>
      <c r="V39" s="1314"/>
      <c r="W39" s="1314"/>
      <c r="X39" s="1314"/>
      <c r="Y39" s="1314"/>
    </row>
    <row r="40" spans="1:25" ht="14.25">
      <c r="A40" s="1315" t="s">
        <v>1630</v>
      </c>
      <c r="B40" s="1315"/>
      <c r="C40" s="1315"/>
      <c r="D40" s="1315"/>
      <c r="E40" s="1315"/>
      <c r="F40" s="1315"/>
      <c r="G40" s="1315"/>
      <c r="H40" s="1315"/>
      <c r="I40" s="1315"/>
      <c r="J40" s="1315"/>
      <c r="K40" s="1315"/>
      <c r="L40" s="179"/>
      <c r="M40" s="179"/>
      <c r="O40" s="1314"/>
      <c r="P40" s="1314"/>
      <c r="Q40" s="1314"/>
      <c r="R40" s="1314"/>
      <c r="S40" s="1314"/>
      <c r="T40" s="1314"/>
      <c r="U40" s="1314"/>
      <c r="V40" s="1314"/>
      <c r="W40" s="1314"/>
      <c r="X40" s="1314"/>
      <c r="Y40" s="1314"/>
    </row>
    <row r="41" spans="1:25">
      <c r="A41" s="224"/>
      <c r="B41" s="224"/>
      <c r="C41" s="224"/>
      <c r="D41" s="224"/>
      <c r="E41" s="224"/>
      <c r="F41" s="224"/>
      <c r="G41" s="224"/>
      <c r="H41" s="224"/>
      <c r="I41" s="224"/>
      <c r="J41" s="224"/>
      <c r="K41" s="224"/>
      <c r="L41" s="179"/>
      <c r="M41" s="179"/>
      <c r="O41" s="1314"/>
      <c r="P41" s="1314"/>
      <c r="Q41" s="1314"/>
      <c r="R41" s="1314"/>
      <c r="S41" s="1314"/>
      <c r="T41" s="1314"/>
      <c r="U41" s="1314"/>
      <c r="V41" s="1314"/>
      <c r="W41" s="1314"/>
      <c r="X41" s="1314"/>
      <c r="Y41" s="1314"/>
    </row>
    <row r="42" spans="1:25">
      <c r="A42" s="224"/>
      <c r="B42" s="224"/>
      <c r="C42" s="224"/>
      <c r="D42" s="224"/>
      <c r="E42" s="224"/>
      <c r="F42" s="224"/>
      <c r="G42" s="224"/>
      <c r="H42" s="224"/>
      <c r="I42" s="224"/>
      <c r="J42" s="224"/>
      <c r="K42" s="224"/>
      <c r="L42" s="179"/>
      <c r="M42" s="179"/>
      <c r="O42" s="1314"/>
      <c r="P42" s="1314"/>
      <c r="Q42" s="1314"/>
      <c r="R42" s="1314"/>
      <c r="S42" s="1314"/>
      <c r="T42" s="1314"/>
      <c r="U42" s="1314"/>
      <c r="V42" s="1314"/>
      <c r="W42" s="1314"/>
      <c r="X42" s="1314"/>
      <c r="Y42" s="1314"/>
    </row>
    <row r="43" spans="1:25">
      <c r="A43" s="224"/>
      <c r="B43" s="224"/>
      <c r="C43" s="224"/>
      <c r="D43" s="224"/>
      <c r="E43" s="224"/>
      <c r="F43" s="224"/>
      <c r="G43" s="224"/>
      <c r="H43" s="224"/>
      <c r="I43" s="224"/>
      <c r="J43" s="224"/>
      <c r="K43" s="224"/>
      <c r="L43" s="179"/>
      <c r="M43" s="179"/>
      <c r="O43" s="1314"/>
      <c r="P43" s="1314"/>
      <c r="Q43" s="1314"/>
      <c r="R43" s="1314"/>
      <c r="S43" s="1314"/>
      <c r="T43" s="1314"/>
      <c r="U43" s="1314"/>
      <c r="V43" s="1314"/>
      <c r="W43" s="1314"/>
      <c r="X43" s="1314"/>
      <c r="Y43" s="1314"/>
    </row>
    <row r="44" spans="1:25" ht="14.25">
      <c r="A44" s="1315" t="s">
        <v>1631</v>
      </c>
      <c r="B44" s="1315"/>
      <c r="C44" s="1315"/>
      <c r="D44" s="1315"/>
      <c r="E44" s="1315"/>
      <c r="F44" s="1315"/>
      <c r="G44" s="1315"/>
      <c r="H44" s="1315"/>
      <c r="I44" s="1315"/>
      <c r="J44" s="1315"/>
      <c r="K44" s="1315"/>
      <c r="L44" s="179"/>
      <c r="M44" s="179"/>
    </row>
    <row r="45" spans="1:25">
      <c r="A45" s="180"/>
      <c r="B45" s="180"/>
      <c r="C45" s="180"/>
      <c r="D45" s="180"/>
      <c r="E45" s="180"/>
      <c r="F45" s="180"/>
      <c r="G45" s="180"/>
      <c r="H45" s="180"/>
      <c r="I45" s="180"/>
      <c r="J45" s="180"/>
      <c r="K45" s="180"/>
      <c r="L45" s="179"/>
      <c r="M45" s="179"/>
    </row>
    <row r="46" spans="1:25">
      <c r="A46" s="180"/>
      <c r="B46" s="180"/>
      <c r="C46" s="180"/>
      <c r="D46" s="180"/>
      <c r="E46" s="180"/>
      <c r="F46" s="180"/>
      <c r="G46" s="180"/>
      <c r="H46" s="180"/>
      <c r="I46" s="180"/>
      <c r="J46" s="180"/>
      <c r="K46" s="180"/>
      <c r="L46" s="179"/>
      <c r="M46" s="179"/>
    </row>
    <row r="47" spans="1:25">
      <c r="A47" s="180"/>
      <c r="B47" s="180"/>
      <c r="C47" s="180"/>
      <c r="D47" s="180"/>
      <c r="E47" s="180"/>
      <c r="F47" s="180"/>
      <c r="G47" s="180"/>
      <c r="H47" s="180"/>
      <c r="I47" s="180"/>
      <c r="J47" s="180"/>
      <c r="K47" s="180"/>
      <c r="L47" s="179"/>
      <c r="M47" s="179"/>
    </row>
    <row r="48" spans="1:25">
      <c r="A48" s="180"/>
      <c r="B48" s="180"/>
      <c r="C48" s="180"/>
      <c r="D48" s="180"/>
      <c r="E48" s="180"/>
      <c r="F48" s="180"/>
      <c r="G48" s="180"/>
      <c r="H48" s="180"/>
      <c r="I48" s="180"/>
      <c r="J48" s="180"/>
      <c r="K48" s="180"/>
      <c r="L48" s="179"/>
      <c r="M48" s="179"/>
    </row>
    <row r="49" spans="1:13">
      <c r="A49" s="180"/>
      <c r="B49" s="180"/>
      <c r="C49" s="180"/>
      <c r="D49" s="180"/>
      <c r="E49" s="180"/>
      <c r="F49" s="180"/>
      <c r="G49" s="180"/>
      <c r="H49" s="180"/>
      <c r="I49" s="180"/>
      <c r="J49" s="180"/>
      <c r="K49" s="180"/>
      <c r="L49" s="179"/>
      <c r="M49" s="179"/>
    </row>
    <row r="50" spans="1:13">
      <c r="A50" s="180"/>
      <c r="B50" s="180"/>
      <c r="C50" s="180"/>
      <c r="D50" s="180"/>
      <c r="E50" s="180"/>
      <c r="F50" s="180"/>
      <c r="G50" s="180"/>
      <c r="H50" s="180"/>
      <c r="I50" s="180"/>
      <c r="J50" s="180"/>
      <c r="K50" s="180"/>
      <c r="L50" s="179"/>
      <c r="M50" s="179"/>
    </row>
    <row r="51" spans="1:13">
      <c r="A51" s="180"/>
      <c r="B51" s="180"/>
      <c r="C51" s="180"/>
      <c r="D51" s="180"/>
      <c r="E51" s="180"/>
      <c r="F51" s="180"/>
      <c r="G51" s="180"/>
      <c r="H51" s="180"/>
      <c r="I51" s="180"/>
      <c r="J51" s="180"/>
      <c r="K51" s="180"/>
      <c r="L51" s="179"/>
      <c r="M51" s="179"/>
    </row>
    <row r="52" spans="1:13">
      <c r="A52" s="180"/>
      <c r="B52" s="180"/>
      <c r="C52" s="180"/>
      <c r="D52" s="180"/>
      <c r="E52" s="180"/>
      <c r="F52" s="180"/>
      <c r="G52" s="180"/>
      <c r="H52" s="180"/>
      <c r="I52" s="180"/>
      <c r="J52" s="180"/>
      <c r="K52" s="180"/>
      <c r="L52" s="179"/>
      <c r="M52" s="179"/>
    </row>
    <row r="53" spans="1:13">
      <c r="A53" s="180"/>
      <c r="B53" s="180"/>
      <c r="C53" s="180"/>
      <c r="D53" s="180"/>
      <c r="E53" s="180"/>
      <c r="F53" s="180"/>
      <c r="G53" s="180"/>
      <c r="H53" s="180"/>
      <c r="I53" s="180"/>
      <c r="J53" s="180"/>
      <c r="K53" s="180"/>
      <c r="L53" s="179"/>
      <c r="M53" s="179"/>
    </row>
    <row r="54" spans="1:13">
      <c r="A54" s="180"/>
      <c r="B54" s="180"/>
      <c r="C54" s="180"/>
      <c r="D54" s="180"/>
      <c r="E54" s="180"/>
      <c r="F54" s="180"/>
      <c r="G54" s="180"/>
      <c r="H54" s="180"/>
      <c r="I54" s="180"/>
      <c r="J54" s="180"/>
      <c r="K54" s="180"/>
      <c r="L54" s="179"/>
      <c r="M54" s="179"/>
    </row>
    <row r="55" spans="1:13">
      <c r="A55" s="180"/>
      <c r="B55" s="180"/>
      <c r="C55" s="180"/>
      <c r="D55" s="180"/>
      <c r="E55" s="180"/>
      <c r="F55" s="180"/>
      <c r="G55" s="180"/>
      <c r="H55" s="180"/>
      <c r="I55" s="180"/>
      <c r="J55" s="180"/>
      <c r="K55" s="180"/>
      <c r="L55" s="179"/>
      <c r="M55" s="179"/>
    </row>
    <row r="56" spans="1:13">
      <c r="A56" s="180"/>
      <c r="B56" s="180"/>
      <c r="C56" s="180"/>
      <c r="D56" s="180"/>
      <c r="E56" s="180"/>
      <c r="F56" s="180"/>
      <c r="G56" s="180"/>
      <c r="H56" s="180"/>
      <c r="I56" s="180"/>
      <c r="J56" s="180"/>
      <c r="K56" s="180"/>
      <c r="L56" s="179"/>
      <c r="M56" s="179"/>
    </row>
    <row r="57" spans="1:13">
      <c r="A57" s="180"/>
      <c r="B57" s="180"/>
      <c r="C57" s="180"/>
      <c r="D57" s="180"/>
      <c r="E57" s="180"/>
      <c r="F57" s="180"/>
      <c r="G57" s="180"/>
      <c r="H57" s="180"/>
      <c r="I57" s="180"/>
      <c r="J57" s="180"/>
      <c r="K57" s="180"/>
      <c r="L57" s="179"/>
      <c r="M57" s="179"/>
    </row>
    <row r="58" spans="1:13">
      <c r="A58" s="180"/>
      <c r="B58" s="180"/>
      <c r="C58" s="180"/>
      <c r="D58" s="180"/>
      <c r="E58" s="180"/>
      <c r="F58" s="180"/>
      <c r="G58" s="180"/>
      <c r="H58" s="180"/>
      <c r="I58" s="180"/>
      <c r="J58" s="180"/>
      <c r="K58" s="180"/>
      <c r="L58" s="179"/>
      <c r="M58" s="179"/>
    </row>
    <row r="59" spans="1:13">
      <c r="A59" s="180"/>
      <c r="B59" s="180"/>
      <c r="C59" s="180"/>
      <c r="D59" s="180"/>
      <c r="E59" s="180"/>
      <c r="F59" s="180"/>
      <c r="G59" s="180"/>
      <c r="H59" s="180"/>
      <c r="I59" s="180"/>
      <c r="J59" s="180"/>
      <c r="K59" s="180"/>
      <c r="L59" s="179"/>
      <c r="M59" s="179"/>
    </row>
    <row r="60" spans="1:13">
      <c r="A60" s="180"/>
      <c r="B60" s="180"/>
      <c r="C60" s="180"/>
      <c r="D60" s="180"/>
      <c r="E60" s="180"/>
      <c r="F60" s="180"/>
      <c r="G60" s="180"/>
      <c r="H60" s="180"/>
      <c r="I60" s="180"/>
      <c r="J60" s="180"/>
      <c r="K60" s="180"/>
      <c r="L60" s="179"/>
      <c r="M60" s="179"/>
    </row>
    <row r="61" spans="1:13">
      <c r="A61" s="180"/>
      <c r="B61" s="180"/>
      <c r="C61" s="180"/>
      <c r="D61" s="180"/>
      <c r="E61" s="180"/>
      <c r="F61" s="180"/>
      <c r="G61" s="180"/>
      <c r="H61" s="180"/>
      <c r="I61" s="180"/>
      <c r="J61" s="180"/>
      <c r="K61" s="180"/>
      <c r="L61" s="179"/>
      <c r="M61" s="179"/>
    </row>
    <row r="62" spans="1:13">
      <c r="A62" s="180"/>
      <c r="B62" s="180"/>
      <c r="C62" s="180"/>
      <c r="D62" s="180"/>
      <c r="E62" s="180"/>
      <c r="F62" s="180"/>
      <c r="G62" s="180"/>
      <c r="H62" s="180"/>
      <c r="I62" s="180"/>
      <c r="J62" s="180"/>
      <c r="K62" s="180"/>
      <c r="L62" s="179"/>
      <c r="M62" s="179"/>
    </row>
    <row r="63" spans="1:13">
      <c r="A63" s="180"/>
      <c r="B63" s="180"/>
      <c r="C63" s="180"/>
      <c r="D63" s="180"/>
      <c r="E63" s="180"/>
      <c r="F63" s="180"/>
      <c r="G63" s="180"/>
      <c r="H63" s="180"/>
      <c r="I63" s="180"/>
      <c r="J63" s="180"/>
      <c r="K63" s="180"/>
      <c r="L63" s="179"/>
      <c r="M63" s="179"/>
    </row>
    <row r="64" spans="1:13">
      <c r="A64" s="180"/>
      <c r="B64" s="180"/>
      <c r="C64" s="180"/>
      <c r="D64" s="180"/>
      <c r="E64" s="180"/>
      <c r="F64" s="180"/>
      <c r="G64" s="180"/>
      <c r="H64" s="180"/>
      <c r="I64" s="180"/>
      <c r="J64" s="180"/>
      <c r="K64" s="180"/>
      <c r="L64" s="179"/>
      <c r="M64" s="179"/>
    </row>
    <row r="65" spans="1:13">
      <c r="A65" s="180"/>
      <c r="B65" s="180"/>
      <c r="C65" s="180"/>
      <c r="D65" s="180"/>
      <c r="E65" s="180"/>
      <c r="F65" s="180"/>
      <c r="G65" s="180"/>
      <c r="H65" s="180"/>
      <c r="I65" s="180"/>
      <c r="J65" s="180"/>
      <c r="K65" s="180"/>
      <c r="L65" s="179"/>
      <c r="M65" s="179"/>
    </row>
    <row r="66" spans="1:13">
      <c r="A66" s="180"/>
      <c r="B66" s="180"/>
      <c r="C66" s="180"/>
      <c r="D66" s="180"/>
      <c r="E66" s="180"/>
      <c r="F66" s="180"/>
      <c r="G66" s="180"/>
      <c r="H66" s="180"/>
      <c r="I66" s="180"/>
      <c r="J66" s="180"/>
      <c r="K66" s="180"/>
      <c r="L66" s="179"/>
      <c r="M66" s="179"/>
    </row>
    <row r="67" spans="1:13">
      <c r="A67" s="180"/>
      <c r="B67" s="180"/>
      <c r="C67" s="180"/>
      <c r="D67" s="180"/>
      <c r="E67" s="180"/>
      <c r="F67" s="180"/>
      <c r="G67" s="180"/>
      <c r="H67" s="180"/>
      <c r="I67" s="180"/>
      <c r="J67" s="180"/>
      <c r="K67" s="180"/>
      <c r="L67" s="179"/>
      <c r="M67" s="179"/>
    </row>
    <row r="68" spans="1:13">
      <c r="A68" s="180"/>
      <c r="B68" s="180"/>
      <c r="C68" s="180"/>
      <c r="D68" s="180"/>
      <c r="E68" s="180"/>
      <c r="F68" s="180"/>
      <c r="G68" s="180"/>
      <c r="H68" s="180"/>
      <c r="I68" s="180"/>
      <c r="J68" s="180"/>
      <c r="K68" s="180"/>
      <c r="L68" s="179"/>
      <c r="M68" s="179"/>
    </row>
    <row r="69" spans="1:13">
      <c r="A69" s="180"/>
      <c r="B69" s="180"/>
      <c r="C69" s="180"/>
      <c r="D69" s="180"/>
      <c r="E69" s="180"/>
      <c r="F69" s="180"/>
      <c r="G69" s="180"/>
      <c r="H69" s="180"/>
      <c r="I69" s="180"/>
      <c r="J69" s="180"/>
      <c r="K69" s="180"/>
      <c r="L69" s="179"/>
      <c r="M69" s="179"/>
    </row>
    <row r="70" spans="1:13">
      <c r="A70" s="180"/>
      <c r="B70" s="180"/>
      <c r="C70" s="180"/>
      <c r="D70" s="180"/>
      <c r="E70" s="180"/>
      <c r="F70" s="180"/>
      <c r="G70" s="180"/>
      <c r="H70" s="180"/>
      <c r="I70" s="180"/>
      <c r="J70" s="180"/>
      <c r="K70" s="180"/>
      <c r="L70" s="179"/>
      <c r="M70" s="179"/>
    </row>
    <row r="71" spans="1:13">
      <c r="A71" s="180"/>
      <c r="B71" s="180"/>
      <c r="C71" s="180"/>
      <c r="D71" s="180"/>
      <c r="E71" s="180"/>
      <c r="F71" s="180"/>
      <c r="G71" s="180"/>
      <c r="H71" s="180"/>
      <c r="I71" s="180"/>
      <c r="J71" s="180"/>
      <c r="K71" s="180"/>
      <c r="L71" s="179"/>
      <c r="M71" s="179"/>
    </row>
    <row r="72" spans="1:13">
      <c r="A72" s="180"/>
      <c r="B72" s="180"/>
      <c r="C72" s="180"/>
      <c r="D72" s="180"/>
      <c r="E72" s="180"/>
      <c r="F72" s="180"/>
      <c r="G72" s="180"/>
      <c r="H72" s="180"/>
      <c r="I72" s="180"/>
      <c r="J72" s="180"/>
      <c r="K72" s="180"/>
      <c r="L72" s="179"/>
      <c r="M72" s="179"/>
    </row>
    <row r="73" spans="1:13">
      <c r="A73" s="180"/>
      <c r="B73" s="180"/>
      <c r="C73" s="180"/>
      <c r="D73" s="180"/>
      <c r="E73" s="180"/>
      <c r="F73" s="180"/>
      <c r="G73" s="180"/>
      <c r="H73" s="180"/>
      <c r="I73" s="180"/>
      <c r="J73" s="180"/>
      <c r="K73" s="180"/>
      <c r="L73" s="179"/>
      <c r="M73" s="179"/>
    </row>
    <row r="74" spans="1:13">
      <c r="A74" s="180"/>
      <c r="B74" s="180"/>
      <c r="C74" s="180"/>
      <c r="D74" s="180"/>
      <c r="E74" s="180"/>
      <c r="F74" s="180"/>
      <c r="G74" s="180"/>
      <c r="H74" s="180"/>
      <c r="I74" s="180"/>
      <c r="J74" s="180"/>
      <c r="K74" s="180"/>
      <c r="L74" s="179"/>
      <c r="M74" s="179"/>
    </row>
    <row r="75" spans="1:13">
      <c r="A75" s="180"/>
      <c r="B75" s="180"/>
      <c r="C75" s="180"/>
      <c r="D75" s="180"/>
      <c r="E75" s="180"/>
      <c r="F75" s="180"/>
      <c r="G75" s="180"/>
      <c r="H75" s="180"/>
      <c r="I75" s="180"/>
      <c r="J75" s="180"/>
      <c r="K75" s="180"/>
      <c r="L75" s="179"/>
      <c r="M75" s="179"/>
    </row>
    <row r="76" spans="1:13">
      <c r="A76" s="180"/>
      <c r="B76" s="180"/>
      <c r="C76" s="180"/>
      <c r="D76" s="180"/>
      <c r="E76" s="180"/>
      <c r="F76" s="180"/>
      <c r="G76" s="180"/>
      <c r="H76" s="180"/>
      <c r="I76" s="180"/>
      <c r="J76" s="180"/>
      <c r="K76" s="180"/>
      <c r="L76" s="179"/>
      <c r="M76" s="179"/>
    </row>
    <row r="77" spans="1:13">
      <c r="A77" s="180"/>
      <c r="B77" s="180"/>
      <c r="C77" s="180"/>
      <c r="D77" s="180"/>
      <c r="E77" s="180"/>
      <c r="F77" s="180"/>
      <c r="G77" s="180"/>
      <c r="H77" s="180"/>
      <c r="I77" s="180"/>
      <c r="J77" s="180"/>
      <c r="K77" s="180"/>
      <c r="L77" s="179"/>
      <c r="M77" s="179"/>
    </row>
    <row r="78" spans="1:13">
      <c r="A78" s="180"/>
      <c r="B78" s="180"/>
      <c r="C78" s="180"/>
      <c r="D78" s="180"/>
      <c r="E78" s="180"/>
      <c r="F78" s="180"/>
      <c r="G78" s="180"/>
      <c r="H78" s="180"/>
      <c r="I78" s="180"/>
      <c r="J78" s="180"/>
      <c r="K78" s="180"/>
      <c r="L78" s="179"/>
      <c r="M78" s="179"/>
    </row>
    <row r="79" spans="1:13">
      <c r="A79" s="180"/>
      <c r="B79" s="180"/>
      <c r="C79" s="180"/>
      <c r="D79" s="180"/>
      <c r="E79" s="180"/>
      <c r="F79" s="180"/>
      <c r="G79" s="180"/>
      <c r="H79" s="180"/>
      <c r="I79" s="180"/>
      <c r="J79" s="180"/>
      <c r="K79" s="180"/>
      <c r="L79" s="179"/>
      <c r="M79" s="179"/>
    </row>
    <row r="80" spans="1:13">
      <c r="A80" s="180"/>
      <c r="B80" s="180"/>
      <c r="C80" s="180"/>
      <c r="D80" s="180"/>
      <c r="E80" s="180"/>
      <c r="F80" s="180"/>
      <c r="G80" s="180"/>
      <c r="H80" s="180"/>
      <c r="I80" s="180"/>
      <c r="J80" s="180"/>
      <c r="K80" s="180"/>
      <c r="L80" s="179"/>
      <c r="M80" s="179"/>
    </row>
    <row r="81" spans="1:13">
      <c r="A81" s="180"/>
      <c r="B81" s="180"/>
      <c r="C81" s="180"/>
      <c r="D81" s="180"/>
      <c r="E81" s="180"/>
      <c r="F81" s="180"/>
      <c r="G81" s="180"/>
      <c r="H81" s="180"/>
      <c r="I81" s="180"/>
      <c r="J81" s="180"/>
      <c r="K81" s="180"/>
      <c r="L81" s="179"/>
      <c r="M81" s="179"/>
    </row>
    <row r="82" spans="1:13">
      <c r="A82" s="180"/>
      <c r="B82" s="180"/>
      <c r="C82" s="180"/>
      <c r="D82" s="180"/>
      <c r="E82" s="180"/>
      <c r="F82" s="180"/>
      <c r="G82" s="180"/>
      <c r="H82" s="180"/>
      <c r="I82" s="180"/>
      <c r="J82" s="180"/>
      <c r="K82" s="180"/>
      <c r="L82" s="179"/>
      <c r="M82" s="179"/>
    </row>
    <row r="83" spans="1:13">
      <c r="A83" s="180"/>
      <c r="B83" s="180"/>
      <c r="C83" s="180"/>
      <c r="D83" s="180"/>
      <c r="E83" s="180"/>
      <c r="F83" s="180"/>
      <c r="G83" s="180"/>
      <c r="H83" s="180"/>
      <c r="I83" s="180"/>
      <c r="J83" s="180"/>
      <c r="K83" s="180"/>
      <c r="L83" s="179"/>
      <c r="M83" s="179"/>
    </row>
    <row r="84" spans="1:13">
      <c r="A84" s="180"/>
      <c r="B84" s="180"/>
      <c r="C84" s="180"/>
      <c r="D84" s="180"/>
      <c r="E84" s="180"/>
      <c r="F84" s="180"/>
      <c r="G84" s="180"/>
      <c r="H84" s="180"/>
      <c r="I84" s="180"/>
      <c r="J84" s="180"/>
      <c r="K84" s="180"/>
      <c r="L84" s="179"/>
      <c r="M84" s="179"/>
    </row>
    <row r="85" spans="1:13">
      <c r="A85" s="180"/>
      <c r="B85" s="180"/>
      <c r="C85" s="180"/>
      <c r="D85" s="180"/>
      <c r="E85" s="180"/>
      <c r="F85" s="180"/>
      <c r="G85" s="180"/>
      <c r="H85" s="180"/>
      <c r="I85" s="180"/>
      <c r="J85" s="180"/>
      <c r="K85" s="180"/>
      <c r="L85" s="179"/>
      <c r="M85" s="179"/>
    </row>
    <row r="86" spans="1:13">
      <c r="A86" s="180"/>
      <c r="B86" s="180"/>
      <c r="C86" s="180"/>
      <c r="D86" s="180"/>
      <c r="E86" s="180"/>
      <c r="F86" s="180"/>
      <c r="G86" s="180"/>
      <c r="H86" s="180"/>
      <c r="I86" s="180"/>
      <c r="J86" s="180"/>
      <c r="K86" s="180"/>
      <c r="L86" s="179"/>
      <c r="M86" s="179"/>
    </row>
    <row r="87" spans="1:13">
      <c r="A87" s="180"/>
      <c r="B87" s="180"/>
      <c r="C87" s="180"/>
      <c r="D87" s="180"/>
      <c r="E87" s="180"/>
      <c r="F87" s="180"/>
      <c r="G87" s="180"/>
      <c r="H87" s="180"/>
      <c r="I87" s="180"/>
      <c r="J87" s="180"/>
      <c r="K87" s="180"/>
      <c r="L87" s="179"/>
      <c r="M87" s="179"/>
    </row>
    <row r="88" spans="1:13">
      <c r="A88" s="180"/>
      <c r="B88" s="180"/>
      <c r="C88" s="180"/>
      <c r="D88" s="180"/>
      <c r="E88" s="180"/>
      <c r="F88" s="180"/>
      <c r="G88" s="180"/>
      <c r="H88" s="180"/>
      <c r="I88" s="180"/>
      <c r="J88" s="180"/>
      <c r="K88" s="180"/>
      <c r="L88" s="179"/>
      <c r="M88" s="179"/>
    </row>
    <row r="89" spans="1:13">
      <c r="A89" s="180"/>
      <c r="B89" s="180"/>
      <c r="C89" s="180"/>
      <c r="D89" s="180"/>
      <c r="E89" s="180"/>
      <c r="F89" s="180"/>
      <c r="G89" s="180"/>
      <c r="H89" s="180"/>
      <c r="I89" s="180"/>
      <c r="J89" s="180"/>
      <c r="K89" s="180"/>
      <c r="L89" s="179"/>
      <c r="M89" s="179"/>
    </row>
    <row r="90" spans="1:13">
      <c r="A90" s="180"/>
      <c r="B90" s="180"/>
      <c r="C90" s="180"/>
      <c r="D90" s="180"/>
      <c r="E90" s="180"/>
      <c r="F90" s="180"/>
      <c r="G90" s="180"/>
      <c r="H90" s="180"/>
      <c r="I90" s="180"/>
      <c r="J90" s="180"/>
      <c r="K90" s="180"/>
      <c r="L90" s="179"/>
      <c r="M90" s="179"/>
    </row>
    <row r="91" spans="1:13">
      <c r="A91" s="180"/>
      <c r="B91" s="180"/>
      <c r="C91" s="180"/>
      <c r="D91" s="180"/>
      <c r="E91" s="180"/>
      <c r="F91" s="180"/>
      <c r="G91" s="180"/>
      <c r="H91" s="180"/>
      <c r="I91" s="180"/>
      <c r="J91" s="180"/>
      <c r="K91" s="180"/>
      <c r="L91" s="179"/>
      <c r="M91" s="179"/>
    </row>
    <row r="92" spans="1:13">
      <c r="A92" s="180"/>
      <c r="B92" s="180"/>
      <c r="C92" s="180"/>
      <c r="D92" s="180"/>
      <c r="E92" s="180"/>
      <c r="F92" s="180"/>
      <c r="G92" s="180"/>
      <c r="H92" s="180"/>
      <c r="I92" s="180"/>
      <c r="J92" s="180"/>
      <c r="K92" s="180"/>
      <c r="L92" s="179"/>
      <c r="M92" s="179"/>
    </row>
    <row r="93" spans="1:13">
      <c r="A93" s="180"/>
      <c r="B93" s="180"/>
      <c r="C93" s="180"/>
      <c r="D93" s="180"/>
      <c r="E93" s="180"/>
      <c r="F93" s="180"/>
      <c r="G93" s="180"/>
      <c r="H93" s="180"/>
      <c r="I93" s="180"/>
      <c r="J93" s="180"/>
      <c r="K93" s="180"/>
      <c r="L93" s="179"/>
      <c r="M93" s="179"/>
    </row>
    <row r="94" spans="1:13">
      <c r="A94" s="180"/>
      <c r="B94" s="180"/>
      <c r="C94" s="180"/>
      <c r="D94" s="180"/>
      <c r="E94" s="180"/>
      <c r="F94" s="180"/>
      <c r="G94" s="180"/>
      <c r="H94" s="180"/>
      <c r="I94" s="180"/>
      <c r="J94" s="180"/>
      <c r="K94" s="180"/>
      <c r="L94" s="179"/>
      <c r="M94" s="179"/>
    </row>
    <row r="95" spans="1:13">
      <c r="A95" s="180"/>
      <c r="B95" s="180"/>
      <c r="C95" s="180"/>
      <c r="D95" s="180"/>
      <c r="E95" s="180"/>
      <c r="F95" s="180"/>
      <c r="G95" s="180"/>
      <c r="H95" s="180"/>
      <c r="I95" s="180"/>
      <c r="J95" s="180"/>
      <c r="K95" s="180"/>
      <c r="L95" s="179"/>
      <c r="M95" s="179"/>
    </row>
    <row r="96" spans="1:13">
      <c r="A96" s="180"/>
      <c r="B96" s="180"/>
      <c r="C96" s="180"/>
      <c r="D96" s="180"/>
      <c r="E96" s="180"/>
      <c r="F96" s="180"/>
      <c r="G96" s="180"/>
      <c r="H96" s="180"/>
      <c r="I96" s="180"/>
      <c r="J96" s="180"/>
      <c r="K96" s="180"/>
      <c r="L96" s="179"/>
      <c r="M96" s="179"/>
    </row>
    <row r="97" spans="1:13">
      <c r="A97" s="180"/>
      <c r="B97" s="180"/>
      <c r="C97" s="180"/>
      <c r="D97" s="180"/>
      <c r="E97" s="180"/>
      <c r="F97" s="180"/>
      <c r="G97" s="180"/>
      <c r="H97" s="180"/>
      <c r="I97" s="180"/>
      <c r="J97" s="180"/>
      <c r="K97" s="180"/>
      <c r="L97" s="179"/>
      <c r="M97" s="179"/>
    </row>
    <row r="98" spans="1:13">
      <c r="A98" s="180"/>
      <c r="B98" s="180"/>
      <c r="C98" s="180"/>
      <c r="D98" s="180"/>
      <c r="E98" s="180"/>
      <c r="F98" s="180"/>
      <c r="G98" s="180"/>
      <c r="H98" s="180"/>
      <c r="I98" s="180"/>
      <c r="J98" s="180"/>
      <c r="K98" s="180"/>
      <c r="L98" s="179"/>
      <c r="M98" s="179"/>
    </row>
    <row r="99" spans="1:13">
      <c r="A99" s="180"/>
      <c r="B99" s="180"/>
      <c r="C99" s="180"/>
      <c r="D99" s="180"/>
      <c r="E99" s="180"/>
      <c r="F99" s="180"/>
      <c r="G99" s="180"/>
      <c r="H99" s="180"/>
      <c r="I99" s="180"/>
      <c r="J99" s="180"/>
      <c r="K99" s="180"/>
      <c r="L99" s="179"/>
      <c r="M99" s="179"/>
    </row>
    <row r="100" spans="1:13">
      <c r="A100" s="180"/>
      <c r="B100" s="180"/>
      <c r="C100" s="180"/>
      <c r="D100" s="180"/>
      <c r="E100" s="180"/>
      <c r="F100" s="180"/>
      <c r="G100" s="180"/>
      <c r="H100" s="180"/>
      <c r="I100" s="180"/>
      <c r="J100" s="180"/>
      <c r="K100" s="180"/>
      <c r="L100" s="179"/>
      <c r="M100" s="179"/>
    </row>
    <row r="101" spans="1:13">
      <c r="A101" s="180"/>
      <c r="B101" s="180"/>
      <c r="C101" s="180"/>
      <c r="D101" s="180"/>
      <c r="E101" s="180"/>
      <c r="F101" s="180"/>
      <c r="G101" s="180"/>
      <c r="H101" s="180"/>
      <c r="I101" s="180"/>
      <c r="J101" s="180"/>
      <c r="K101" s="180"/>
      <c r="L101" s="179"/>
      <c r="M101" s="179"/>
    </row>
    <row r="102" spans="1:13">
      <c r="A102" s="180"/>
      <c r="B102" s="180"/>
      <c r="C102" s="180"/>
      <c r="D102" s="180"/>
      <c r="E102" s="180"/>
      <c r="F102" s="180"/>
      <c r="G102" s="180"/>
      <c r="H102" s="180"/>
      <c r="I102" s="180"/>
      <c r="J102" s="180"/>
      <c r="K102" s="180"/>
      <c r="L102" s="179"/>
      <c r="M102" s="179"/>
    </row>
    <row r="103" spans="1:13">
      <c r="A103" s="180"/>
      <c r="B103" s="180"/>
      <c r="C103" s="180"/>
      <c r="D103" s="180"/>
      <c r="E103" s="180"/>
      <c r="F103" s="180"/>
      <c r="G103" s="180"/>
      <c r="H103" s="180"/>
      <c r="I103" s="180"/>
      <c r="J103" s="180"/>
      <c r="K103" s="180"/>
      <c r="L103" s="179"/>
      <c r="M103" s="179"/>
    </row>
    <row r="104" spans="1:13">
      <c r="A104" s="180"/>
      <c r="B104" s="180"/>
      <c r="C104" s="180"/>
      <c r="D104" s="180"/>
      <c r="E104" s="180"/>
      <c r="F104" s="180"/>
      <c r="G104" s="180"/>
      <c r="H104" s="180"/>
      <c r="I104" s="180"/>
      <c r="J104" s="180"/>
      <c r="K104" s="180"/>
      <c r="L104" s="179"/>
      <c r="M104" s="179"/>
    </row>
    <row r="105" spans="1:13">
      <c r="A105" s="180"/>
      <c r="B105" s="180"/>
      <c r="C105" s="180"/>
      <c r="D105" s="180"/>
      <c r="E105" s="180"/>
      <c r="F105" s="180"/>
      <c r="G105" s="180"/>
      <c r="H105" s="180"/>
      <c r="I105" s="180"/>
      <c r="J105" s="180"/>
      <c r="K105" s="180"/>
      <c r="L105" s="179"/>
      <c r="M105" s="179"/>
    </row>
    <row r="106" spans="1:13">
      <c r="A106" s="180"/>
      <c r="B106" s="180"/>
      <c r="C106" s="180"/>
      <c r="D106" s="180"/>
      <c r="E106" s="180"/>
      <c r="F106" s="180"/>
      <c r="G106" s="180"/>
      <c r="H106" s="180"/>
      <c r="I106" s="180"/>
      <c r="J106" s="180"/>
      <c r="K106" s="180"/>
      <c r="L106" s="179"/>
      <c r="M106" s="179"/>
    </row>
    <row r="107" spans="1:13">
      <c r="A107" s="180"/>
      <c r="B107" s="180"/>
      <c r="C107" s="180"/>
      <c r="D107" s="180"/>
      <c r="E107" s="180"/>
      <c r="F107" s="180"/>
      <c r="G107" s="180"/>
      <c r="H107" s="180"/>
      <c r="I107" s="180"/>
      <c r="J107" s="180"/>
      <c r="K107" s="180"/>
      <c r="L107" s="179"/>
      <c r="M107" s="179"/>
    </row>
    <row r="108" spans="1:13">
      <c r="A108" s="180"/>
      <c r="B108" s="180"/>
      <c r="C108" s="180"/>
      <c r="D108" s="180"/>
      <c r="E108" s="180"/>
      <c r="F108" s="180"/>
      <c r="G108" s="180"/>
      <c r="H108" s="180"/>
      <c r="I108" s="180"/>
      <c r="J108" s="180"/>
      <c r="K108" s="180"/>
      <c r="L108" s="179"/>
      <c r="M108" s="179"/>
    </row>
    <row r="109" spans="1:13">
      <c r="A109" s="180"/>
      <c r="B109" s="180"/>
      <c r="C109" s="180"/>
      <c r="D109" s="180"/>
      <c r="E109" s="180"/>
      <c r="F109" s="180"/>
      <c r="G109" s="180"/>
      <c r="H109" s="180"/>
      <c r="I109" s="180"/>
      <c r="J109" s="180"/>
      <c r="K109" s="180"/>
      <c r="L109" s="179"/>
      <c r="M109" s="179"/>
    </row>
    <row r="110" spans="1:13">
      <c r="A110" s="180"/>
      <c r="B110" s="180"/>
      <c r="C110" s="180"/>
      <c r="D110" s="180"/>
      <c r="E110" s="180"/>
      <c r="F110" s="180"/>
      <c r="G110" s="180"/>
      <c r="H110" s="180"/>
      <c r="I110" s="180"/>
      <c r="J110" s="180"/>
      <c r="K110" s="180"/>
      <c r="L110" s="179"/>
      <c r="M110" s="179"/>
    </row>
    <row r="111" spans="1:13">
      <c r="A111" s="180"/>
      <c r="B111" s="180"/>
      <c r="C111" s="180"/>
      <c r="D111" s="180"/>
      <c r="E111" s="180"/>
      <c r="F111" s="180"/>
      <c r="G111" s="180"/>
      <c r="H111" s="180"/>
      <c r="I111" s="180"/>
      <c r="J111" s="180"/>
      <c r="K111" s="180"/>
      <c r="L111" s="179"/>
      <c r="M111" s="179"/>
    </row>
    <row r="112" spans="1:13">
      <c r="A112" s="180"/>
      <c r="B112" s="180"/>
      <c r="C112" s="180"/>
      <c r="D112" s="180"/>
      <c r="E112" s="180"/>
      <c r="F112" s="180"/>
      <c r="G112" s="180"/>
      <c r="H112" s="180"/>
      <c r="I112" s="180"/>
      <c r="J112" s="180"/>
      <c r="K112" s="180"/>
      <c r="L112" s="179"/>
      <c r="M112" s="179"/>
    </row>
    <row r="113" spans="1:13">
      <c r="A113" s="180"/>
      <c r="B113" s="180"/>
      <c r="C113" s="180"/>
      <c r="D113" s="180"/>
      <c r="E113" s="180"/>
      <c r="F113" s="180"/>
      <c r="G113" s="180"/>
      <c r="H113" s="180"/>
      <c r="I113" s="180"/>
      <c r="J113" s="180"/>
      <c r="K113" s="180"/>
      <c r="L113" s="179"/>
      <c r="M113" s="179"/>
    </row>
    <row r="114" spans="1:13">
      <c r="A114" s="180"/>
      <c r="B114" s="180"/>
      <c r="C114" s="180"/>
      <c r="D114" s="180"/>
      <c r="E114" s="180"/>
      <c r="F114" s="180"/>
      <c r="G114" s="180"/>
      <c r="H114" s="180"/>
      <c r="I114" s="180"/>
      <c r="J114" s="180"/>
      <c r="K114" s="180"/>
      <c r="L114" s="179"/>
      <c r="M114" s="179"/>
    </row>
    <row r="115" spans="1:13">
      <c r="A115" s="180"/>
      <c r="B115" s="180"/>
      <c r="C115" s="180"/>
      <c r="D115" s="180"/>
      <c r="E115" s="180"/>
      <c r="F115" s="180"/>
      <c r="G115" s="180"/>
      <c r="H115" s="180"/>
      <c r="I115" s="180"/>
      <c r="J115" s="180"/>
      <c r="K115" s="180"/>
      <c r="L115" s="179"/>
      <c r="M115" s="179"/>
    </row>
    <row r="116" spans="1:13">
      <c r="A116" s="180"/>
      <c r="B116" s="180"/>
      <c r="C116" s="180"/>
      <c r="D116" s="180"/>
      <c r="E116" s="180"/>
      <c r="F116" s="180"/>
      <c r="G116" s="180"/>
      <c r="H116" s="180"/>
      <c r="I116" s="180"/>
      <c r="J116" s="180"/>
      <c r="K116" s="180"/>
      <c r="L116" s="179"/>
      <c r="M116" s="179"/>
    </row>
    <row r="117" spans="1:13">
      <c r="A117" s="180"/>
      <c r="B117" s="180"/>
      <c r="C117" s="180"/>
      <c r="D117" s="180"/>
      <c r="E117" s="180"/>
      <c r="F117" s="180"/>
      <c r="G117" s="180"/>
      <c r="H117" s="180"/>
      <c r="I117" s="180"/>
      <c r="J117" s="180"/>
      <c r="K117" s="180"/>
      <c r="L117" s="179"/>
      <c r="M117" s="179"/>
    </row>
    <row r="118" spans="1:13">
      <c r="A118" s="180"/>
      <c r="B118" s="180"/>
      <c r="C118" s="180"/>
      <c r="D118" s="180"/>
      <c r="E118" s="180"/>
      <c r="F118" s="180"/>
      <c r="G118" s="180"/>
      <c r="H118" s="180"/>
      <c r="I118" s="180"/>
      <c r="J118" s="180"/>
      <c r="K118" s="180"/>
      <c r="L118" s="179"/>
      <c r="M118" s="179"/>
    </row>
    <row r="119" spans="1:13">
      <c r="A119" s="180"/>
      <c r="B119" s="180"/>
      <c r="C119" s="180"/>
      <c r="D119" s="180"/>
      <c r="E119" s="180"/>
      <c r="F119" s="180"/>
      <c r="G119" s="180"/>
      <c r="H119" s="180"/>
      <c r="I119" s="180"/>
      <c r="J119" s="180"/>
      <c r="K119" s="180"/>
      <c r="L119" s="179"/>
      <c r="M119" s="179"/>
    </row>
    <row r="120" spans="1:13">
      <c r="A120" s="180"/>
      <c r="B120" s="180"/>
      <c r="C120" s="180"/>
      <c r="D120" s="180"/>
      <c r="E120" s="180"/>
      <c r="F120" s="180"/>
      <c r="G120" s="180"/>
      <c r="H120" s="180"/>
      <c r="I120" s="180"/>
      <c r="J120" s="180"/>
      <c r="K120" s="180"/>
      <c r="L120" s="179"/>
      <c r="M120" s="179"/>
    </row>
    <row r="121" spans="1:13">
      <c r="A121" s="180"/>
      <c r="B121" s="180"/>
      <c r="C121" s="180"/>
      <c r="D121" s="180"/>
      <c r="E121" s="180"/>
      <c r="F121" s="180"/>
      <c r="G121" s="180"/>
      <c r="H121" s="180"/>
      <c r="I121" s="180"/>
      <c r="J121" s="180"/>
      <c r="K121" s="180"/>
      <c r="L121" s="179"/>
      <c r="M121" s="179"/>
    </row>
    <row r="122" spans="1:13">
      <c r="A122" s="180"/>
      <c r="B122" s="180"/>
      <c r="C122" s="180"/>
      <c r="D122" s="180"/>
      <c r="E122" s="180"/>
      <c r="F122" s="180"/>
      <c r="G122" s="180"/>
      <c r="H122" s="180"/>
      <c r="I122" s="180"/>
      <c r="J122" s="180"/>
      <c r="K122" s="180"/>
      <c r="L122" s="179"/>
      <c r="M122" s="179"/>
    </row>
    <row r="123" spans="1:13">
      <c r="A123" s="180"/>
      <c r="B123" s="180"/>
      <c r="C123" s="180"/>
      <c r="D123" s="180"/>
      <c r="E123" s="180"/>
      <c r="F123" s="180"/>
      <c r="G123" s="180"/>
      <c r="H123" s="180"/>
      <c r="I123" s="180"/>
      <c r="J123" s="180"/>
      <c r="K123" s="180"/>
      <c r="L123" s="179"/>
      <c r="M123" s="179"/>
    </row>
    <row r="124" spans="1:13">
      <c r="A124" s="180"/>
      <c r="B124" s="180"/>
      <c r="C124" s="180"/>
      <c r="D124" s="180"/>
      <c r="E124" s="180"/>
      <c r="F124" s="180"/>
      <c r="G124" s="180"/>
      <c r="H124" s="180"/>
      <c r="I124" s="180"/>
      <c r="J124" s="180"/>
      <c r="K124" s="180"/>
      <c r="L124" s="179"/>
      <c r="M124" s="179"/>
    </row>
    <row r="125" spans="1:13">
      <c r="A125" s="180"/>
      <c r="B125" s="180"/>
      <c r="C125" s="180"/>
      <c r="D125" s="180"/>
      <c r="E125" s="180"/>
      <c r="F125" s="180"/>
      <c r="G125" s="180"/>
      <c r="H125" s="180"/>
      <c r="I125" s="180"/>
      <c r="J125" s="180"/>
      <c r="K125" s="180"/>
      <c r="L125" s="179"/>
      <c r="M125" s="179"/>
    </row>
    <row r="126" spans="1:13">
      <c r="A126" s="180"/>
      <c r="B126" s="180"/>
      <c r="C126" s="180"/>
      <c r="D126" s="180"/>
      <c r="E126" s="180"/>
      <c r="F126" s="180"/>
      <c r="G126" s="180"/>
      <c r="H126" s="180"/>
      <c r="I126" s="180"/>
      <c r="J126" s="180"/>
      <c r="K126" s="180"/>
      <c r="L126" s="179"/>
      <c r="M126" s="179"/>
    </row>
    <row r="127" spans="1:13">
      <c r="A127" s="180"/>
      <c r="B127" s="180"/>
      <c r="C127" s="180"/>
      <c r="D127" s="180"/>
      <c r="E127" s="180"/>
      <c r="F127" s="180"/>
      <c r="G127" s="180"/>
      <c r="H127" s="180"/>
      <c r="I127" s="180"/>
      <c r="J127" s="180"/>
      <c r="K127" s="180"/>
      <c r="L127" s="179"/>
      <c r="M127" s="179"/>
    </row>
    <row r="128" spans="1:13">
      <c r="A128" s="180"/>
      <c r="B128" s="180"/>
      <c r="C128" s="180"/>
      <c r="D128" s="180"/>
      <c r="E128" s="180"/>
      <c r="F128" s="180"/>
      <c r="G128" s="180"/>
      <c r="H128" s="180"/>
      <c r="I128" s="180"/>
      <c r="J128" s="180"/>
      <c r="K128" s="180"/>
      <c r="L128" s="179"/>
      <c r="M128" s="179"/>
    </row>
    <row r="129" spans="1:13">
      <c r="A129" s="180"/>
      <c r="B129" s="180"/>
      <c r="C129" s="180"/>
      <c r="D129" s="180"/>
      <c r="E129" s="180"/>
      <c r="F129" s="180"/>
      <c r="G129" s="180"/>
      <c r="H129" s="180"/>
      <c r="I129" s="180"/>
      <c r="J129" s="180"/>
      <c r="K129" s="180"/>
      <c r="L129" s="179"/>
      <c r="M129" s="179"/>
    </row>
    <row r="130" spans="1:13">
      <c r="A130" s="180"/>
      <c r="B130" s="180"/>
      <c r="C130" s="180"/>
      <c r="D130" s="180"/>
      <c r="E130" s="180"/>
      <c r="F130" s="180"/>
      <c r="G130" s="180"/>
      <c r="H130" s="180"/>
      <c r="I130" s="180"/>
      <c r="J130" s="180"/>
      <c r="K130" s="180"/>
      <c r="L130" s="179"/>
      <c r="M130" s="179"/>
    </row>
    <row r="131" spans="1:13">
      <c r="A131" s="180"/>
      <c r="B131" s="180"/>
      <c r="C131" s="180"/>
      <c r="D131" s="180"/>
      <c r="E131" s="180"/>
      <c r="F131" s="180"/>
      <c r="G131" s="180"/>
      <c r="H131" s="180"/>
      <c r="I131" s="180"/>
      <c r="J131" s="180"/>
      <c r="K131" s="180"/>
      <c r="L131" s="179"/>
      <c r="M131" s="179"/>
    </row>
    <row r="132" spans="1:13">
      <c r="A132" s="180"/>
      <c r="B132" s="180"/>
      <c r="C132" s="180"/>
      <c r="D132" s="180"/>
      <c r="E132" s="180"/>
      <c r="F132" s="180"/>
      <c r="G132" s="180"/>
      <c r="H132" s="180"/>
      <c r="I132" s="180"/>
      <c r="J132" s="180"/>
      <c r="K132" s="180"/>
      <c r="L132" s="179"/>
      <c r="M132" s="179"/>
    </row>
    <row r="133" spans="1:13">
      <c r="A133" s="180"/>
      <c r="B133" s="180"/>
      <c r="C133" s="180"/>
      <c r="D133" s="180"/>
      <c r="E133" s="180"/>
      <c r="F133" s="180"/>
      <c r="G133" s="180"/>
      <c r="H133" s="180"/>
      <c r="I133" s="180"/>
      <c r="J133" s="180"/>
      <c r="K133" s="180"/>
      <c r="L133" s="179"/>
      <c r="M133" s="179"/>
    </row>
    <row r="134" spans="1:13">
      <c r="A134" s="180"/>
      <c r="B134" s="180"/>
      <c r="C134" s="180"/>
      <c r="D134" s="180"/>
      <c r="E134" s="180"/>
      <c r="F134" s="180"/>
      <c r="G134" s="180"/>
      <c r="H134" s="180"/>
      <c r="I134" s="180"/>
      <c r="J134" s="180"/>
      <c r="K134" s="180"/>
      <c r="L134" s="179"/>
      <c r="M134" s="179"/>
    </row>
    <row r="135" spans="1:13">
      <c r="A135" s="180"/>
      <c r="B135" s="180"/>
      <c r="C135" s="180"/>
      <c r="D135" s="180"/>
      <c r="E135" s="180"/>
      <c r="F135" s="180"/>
      <c r="G135" s="180"/>
      <c r="H135" s="180"/>
      <c r="I135" s="180"/>
      <c r="J135" s="180"/>
      <c r="K135" s="180"/>
      <c r="L135" s="179"/>
      <c r="M135" s="179"/>
    </row>
    <row r="136" spans="1:13">
      <c r="A136" s="180"/>
      <c r="B136" s="180"/>
      <c r="C136" s="180"/>
      <c r="D136" s="180"/>
      <c r="E136" s="180"/>
      <c r="F136" s="180"/>
      <c r="G136" s="180"/>
      <c r="H136" s="180"/>
      <c r="I136" s="180"/>
      <c r="J136" s="180"/>
      <c r="K136" s="180"/>
      <c r="L136" s="179"/>
      <c r="M136" s="179"/>
    </row>
    <row r="137" spans="1:13">
      <c r="A137" s="180"/>
      <c r="B137" s="180"/>
      <c r="C137" s="180"/>
      <c r="D137" s="180"/>
      <c r="E137" s="180"/>
      <c r="F137" s="180"/>
      <c r="G137" s="180"/>
      <c r="H137" s="180"/>
      <c r="I137" s="180"/>
      <c r="J137" s="180"/>
      <c r="K137" s="180"/>
      <c r="L137" s="179"/>
      <c r="M137" s="179"/>
    </row>
    <row r="138" spans="1:13">
      <c r="A138" s="180"/>
      <c r="B138" s="180"/>
      <c r="C138" s="180"/>
      <c r="D138" s="180"/>
      <c r="E138" s="180"/>
      <c r="F138" s="180"/>
      <c r="G138" s="180"/>
      <c r="H138" s="180"/>
      <c r="I138" s="180"/>
      <c r="J138" s="180"/>
      <c r="K138" s="180"/>
      <c r="L138" s="179"/>
      <c r="M138" s="179"/>
    </row>
    <row r="139" spans="1:13">
      <c r="A139" s="180"/>
      <c r="B139" s="180"/>
      <c r="C139" s="180"/>
      <c r="D139" s="180"/>
      <c r="E139" s="180"/>
      <c r="F139" s="180"/>
      <c r="G139" s="180"/>
      <c r="H139" s="180"/>
      <c r="I139" s="180"/>
      <c r="J139" s="180"/>
      <c r="K139" s="180"/>
      <c r="L139" s="179"/>
      <c r="M139" s="179"/>
    </row>
    <row r="140" spans="1:13">
      <c r="A140" s="180"/>
      <c r="B140" s="180"/>
      <c r="C140" s="180"/>
      <c r="D140" s="180"/>
      <c r="E140" s="180"/>
      <c r="F140" s="180"/>
      <c r="G140" s="180"/>
      <c r="H140" s="180"/>
      <c r="I140" s="180"/>
      <c r="J140" s="180"/>
      <c r="K140" s="180"/>
      <c r="L140" s="179"/>
      <c r="M140" s="179"/>
    </row>
    <row r="141" spans="1:13">
      <c r="A141" s="180"/>
      <c r="B141" s="180"/>
      <c r="C141" s="180"/>
      <c r="D141" s="180"/>
      <c r="E141" s="180"/>
      <c r="F141" s="180"/>
      <c r="G141" s="180"/>
      <c r="H141" s="180"/>
      <c r="I141" s="180"/>
      <c r="J141" s="180"/>
      <c r="K141" s="180"/>
      <c r="L141" s="179"/>
      <c r="M141" s="179"/>
    </row>
    <row r="142" spans="1:13">
      <c r="A142" s="180"/>
      <c r="B142" s="180"/>
      <c r="C142" s="180"/>
      <c r="D142" s="180"/>
      <c r="E142" s="180"/>
      <c r="F142" s="180"/>
      <c r="G142" s="180"/>
      <c r="H142" s="180"/>
      <c r="I142" s="180"/>
      <c r="J142" s="180"/>
      <c r="K142" s="180"/>
      <c r="L142" s="179"/>
      <c r="M142" s="179"/>
    </row>
    <row r="143" spans="1:13">
      <c r="A143" s="180"/>
      <c r="B143" s="180"/>
      <c r="C143" s="180"/>
      <c r="D143" s="180"/>
      <c r="E143" s="180"/>
      <c r="F143" s="180"/>
      <c r="G143" s="180"/>
      <c r="H143" s="180"/>
      <c r="I143" s="180"/>
      <c r="J143" s="180"/>
      <c r="K143" s="180"/>
      <c r="L143" s="179"/>
      <c r="M143" s="179"/>
    </row>
    <row r="144" spans="1:13">
      <c r="A144" s="180"/>
      <c r="B144" s="180"/>
      <c r="C144" s="180"/>
      <c r="D144" s="180"/>
      <c r="E144" s="180"/>
      <c r="F144" s="180"/>
      <c r="G144" s="180"/>
      <c r="H144" s="180"/>
      <c r="I144" s="180"/>
      <c r="J144" s="180"/>
      <c r="K144" s="180"/>
      <c r="L144" s="179"/>
      <c r="M144" s="179"/>
    </row>
    <row r="145" spans="1:11">
      <c r="A145" s="224"/>
      <c r="B145" s="224"/>
      <c r="C145" s="224"/>
      <c r="D145" s="224"/>
      <c r="E145" s="224"/>
      <c r="F145" s="224"/>
      <c r="G145" s="224"/>
      <c r="H145" s="224"/>
      <c r="I145" s="224"/>
      <c r="J145" s="224"/>
      <c r="K145" s="224"/>
    </row>
    <row r="146" spans="1:11">
      <c r="A146" s="224"/>
      <c r="B146" s="224"/>
      <c r="C146" s="224"/>
      <c r="D146" s="224"/>
      <c r="E146" s="224"/>
      <c r="F146" s="224"/>
      <c r="G146" s="224"/>
      <c r="H146" s="224"/>
      <c r="I146" s="224"/>
      <c r="J146" s="224"/>
      <c r="K146" s="224"/>
    </row>
    <row r="147" spans="1:11">
      <c r="A147" s="224"/>
      <c r="B147" s="224"/>
      <c r="C147" s="224"/>
      <c r="D147" s="224"/>
      <c r="E147" s="224"/>
      <c r="F147" s="224"/>
      <c r="G147" s="224"/>
      <c r="H147" s="224"/>
      <c r="I147" s="224"/>
      <c r="J147" s="224"/>
      <c r="K147" s="224"/>
    </row>
    <row r="148" spans="1:11">
      <c r="A148" s="224"/>
      <c r="B148" s="224"/>
      <c r="C148" s="224"/>
      <c r="D148" s="224"/>
      <c r="E148" s="224"/>
      <c r="F148" s="224"/>
      <c r="G148" s="224"/>
      <c r="H148" s="224"/>
      <c r="I148" s="224"/>
      <c r="J148" s="224"/>
      <c r="K148" s="224"/>
    </row>
    <row r="149" spans="1:11">
      <c r="A149" s="224"/>
      <c r="B149" s="224"/>
      <c r="C149" s="224"/>
      <c r="D149" s="224"/>
      <c r="E149" s="224"/>
      <c r="F149" s="224"/>
      <c r="G149" s="224"/>
      <c r="H149" s="224"/>
      <c r="I149" s="224"/>
      <c r="J149" s="224"/>
      <c r="K149" s="224"/>
    </row>
    <row r="150" spans="1:11">
      <c r="A150" s="224"/>
      <c r="B150" s="224"/>
      <c r="C150" s="224"/>
      <c r="D150" s="224"/>
      <c r="E150" s="224"/>
      <c r="F150" s="224"/>
      <c r="G150" s="224"/>
      <c r="H150" s="224"/>
      <c r="I150" s="224"/>
      <c r="J150" s="224"/>
      <c r="K150" s="224"/>
    </row>
    <row r="151" spans="1:11">
      <c r="A151" s="224"/>
      <c r="B151" s="224"/>
      <c r="C151" s="224"/>
      <c r="D151" s="224"/>
      <c r="E151" s="224"/>
      <c r="F151" s="224"/>
      <c r="G151" s="224"/>
      <c r="H151" s="224"/>
      <c r="I151" s="224"/>
      <c r="J151" s="224"/>
      <c r="K151" s="224"/>
    </row>
    <row r="152" spans="1:11">
      <c r="A152" s="224"/>
      <c r="B152" s="224"/>
      <c r="C152" s="224"/>
      <c r="D152" s="224"/>
      <c r="E152" s="224"/>
      <c r="F152" s="224"/>
      <c r="G152" s="224"/>
      <c r="H152" s="224"/>
      <c r="I152" s="224"/>
      <c r="J152" s="224"/>
      <c r="K152" s="224"/>
    </row>
    <row r="153" spans="1:11">
      <c r="A153" s="224"/>
      <c r="B153" s="224"/>
      <c r="C153" s="224"/>
      <c r="D153" s="224"/>
      <c r="E153" s="224"/>
      <c r="F153" s="224"/>
      <c r="G153" s="224"/>
      <c r="H153" s="224"/>
      <c r="I153" s="224"/>
      <c r="J153" s="224"/>
      <c r="K153" s="224"/>
    </row>
    <row r="154" spans="1:11">
      <c r="A154" s="224"/>
      <c r="B154" s="224"/>
      <c r="C154" s="224"/>
      <c r="D154" s="224"/>
      <c r="E154" s="224"/>
      <c r="F154" s="224"/>
      <c r="G154" s="224"/>
      <c r="H154" s="224"/>
      <c r="I154" s="224"/>
      <c r="J154" s="224"/>
      <c r="K154" s="224"/>
    </row>
    <row r="155" spans="1:11">
      <c r="A155" s="224"/>
      <c r="B155" s="224"/>
      <c r="C155" s="224"/>
      <c r="D155" s="224"/>
      <c r="E155" s="224"/>
      <c r="F155" s="224"/>
      <c r="G155" s="224"/>
      <c r="H155" s="224"/>
      <c r="I155" s="224"/>
      <c r="J155" s="224"/>
      <c r="K155" s="224"/>
    </row>
    <row r="156" spans="1:11">
      <c r="A156" s="224"/>
      <c r="B156" s="224"/>
      <c r="C156" s="224"/>
      <c r="D156" s="224"/>
      <c r="E156" s="224"/>
      <c r="F156" s="224"/>
      <c r="G156" s="224"/>
      <c r="H156" s="224"/>
      <c r="I156" s="224"/>
      <c r="J156" s="224"/>
      <c r="K156" s="224"/>
    </row>
    <row r="157" spans="1:11">
      <c r="A157" s="224"/>
      <c r="B157" s="224"/>
      <c r="C157" s="224"/>
      <c r="D157" s="224"/>
      <c r="E157" s="224"/>
      <c r="F157" s="224"/>
      <c r="G157" s="224"/>
      <c r="H157" s="224"/>
      <c r="I157" s="224"/>
      <c r="J157" s="224"/>
      <c r="K157" s="224"/>
    </row>
    <row r="158" spans="1:11">
      <c r="A158" s="224"/>
      <c r="B158" s="224"/>
      <c r="C158" s="224"/>
      <c r="D158" s="224"/>
      <c r="E158" s="224"/>
      <c r="F158" s="224"/>
      <c r="G158" s="224"/>
      <c r="H158" s="224"/>
      <c r="I158" s="224"/>
      <c r="J158" s="224"/>
      <c r="K158" s="224"/>
    </row>
    <row r="159" spans="1:11">
      <c r="A159" s="224"/>
      <c r="B159" s="224"/>
      <c r="C159" s="224"/>
      <c r="D159" s="224"/>
      <c r="E159" s="224"/>
      <c r="F159" s="224"/>
      <c r="G159" s="224"/>
      <c r="H159" s="224"/>
      <c r="I159" s="224"/>
      <c r="J159" s="224"/>
      <c r="K159" s="224"/>
    </row>
    <row r="160" spans="1:11">
      <c r="A160" s="224"/>
      <c r="B160" s="224"/>
      <c r="C160" s="224"/>
      <c r="D160" s="224"/>
      <c r="E160" s="224"/>
      <c r="F160" s="224"/>
      <c r="G160" s="224"/>
      <c r="H160" s="224"/>
      <c r="I160" s="224"/>
      <c r="J160" s="224"/>
      <c r="K160" s="224"/>
    </row>
    <row r="161" spans="1:11">
      <c r="A161" s="224"/>
      <c r="B161" s="224"/>
      <c r="C161" s="224"/>
      <c r="D161" s="224"/>
      <c r="E161" s="224"/>
      <c r="F161" s="224"/>
      <c r="G161" s="224"/>
      <c r="H161" s="224"/>
      <c r="I161" s="224"/>
      <c r="J161" s="224"/>
      <c r="K161" s="224"/>
    </row>
    <row r="162" spans="1:11">
      <c r="A162" s="224"/>
      <c r="B162" s="224"/>
      <c r="C162" s="224"/>
      <c r="D162" s="224"/>
      <c r="E162" s="224"/>
      <c r="F162" s="224"/>
      <c r="G162" s="224"/>
      <c r="H162" s="224"/>
      <c r="I162" s="224"/>
      <c r="J162" s="224"/>
      <c r="K162" s="224"/>
    </row>
    <row r="163" spans="1:11">
      <c r="A163" s="224"/>
      <c r="B163" s="224"/>
      <c r="C163" s="224"/>
      <c r="D163" s="224"/>
      <c r="E163" s="224"/>
      <c r="F163" s="224"/>
      <c r="G163" s="224"/>
      <c r="H163" s="224"/>
      <c r="I163" s="224"/>
      <c r="J163" s="224"/>
      <c r="K163" s="224"/>
    </row>
    <row r="164" spans="1:11">
      <c r="A164" s="224"/>
      <c r="B164" s="224"/>
      <c r="C164" s="224"/>
      <c r="D164" s="224"/>
      <c r="E164" s="224"/>
      <c r="F164" s="224"/>
      <c r="G164" s="224"/>
      <c r="H164" s="224"/>
      <c r="I164" s="224"/>
      <c r="J164" s="224"/>
      <c r="K164" s="224"/>
    </row>
    <row r="165" spans="1:11">
      <c r="A165" s="224"/>
      <c r="B165" s="224"/>
      <c r="C165" s="224"/>
      <c r="D165" s="224"/>
      <c r="E165" s="224"/>
      <c r="F165" s="224"/>
      <c r="G165" s="224"/>
      <c r="H165" s="224"/>
      <c r="I165" s="224"/>
      <c r="J165" s="224"/>
      <c r="K165" s="224"/>
    </row>
    <row r="166" spans="1:11">
      <c r="A166" s="224"/>
      <c r="B166" s="224"/>
      <c r="C166" s="224"/>
      <c r="D166" s="224"/>
      <c r="E166" s="224"/>
      <c r="F166" s="224"/>
      <c r="G166" s="224"/>
      <c r="H166" s="224"/>
      <c r="I166" s="224"/>
      <c r="J166" s="224"/>
      <c r="K166" s="224"/>
    </row>
    <row r="167" spans="1:11">
      <c r="A167" s="224"/>
      <c r="B167" s="224"/>
      <c r="C167" s="224"/>
      <c r="D167" s="224"/>
      <c r="E167" s="224"/>
      <c r="F167" s="224"/>
      <c r="G167" s="224"/>
      <c r="H167" s="224"/>
      <c r="I167" s="224"/>
      <c r="J167" s="224"/>
      <c r="K167" s="224"/>
    </row>
    <row r="168" spans="1:11">
      <c r="A168" s="224"/>
      <c r="B168" s="224"/>
      <c r="C168" s="224"/>
      <c r="D168" s="224"/>
      <c r="E168" s="224"/>
      <c r="F168" s="224"/>
      <c r="G168" s="224"/>
      <c r="H168" s="224"/>
      <c r="I168" s="224"/>
      <c r="J168" s="224"/>
      <c r="K168" s="224"/>
    </row>
    <row r="169" spans="1:11">
      <c r="A169" s="224"/>
      <c r="B169" s="224"/>
      <c r="C169" s="224"/>
      <c r="D169" s="224"/>
      <c r="E169" s="224"/>
      <c r="F169" s="224"/>
      <c r="G169" s="224"/>
      <c r="H169" s="224"/>
      <c r="I169" s="224"/>
      <c r="J169" s="224"/>
      <c r="K169" s="224"/>
    </row>
    <row r="170" spans="1:11">
      <c r="A170" s="224"/>
      <c r="B170" s="224"/>
      <c r="C170" s="224"/>
      <c r="D170" s="224"/>
      <c r="E170" s="224"/>
      <c r="F170" s="224"/>
      <c r="G170" s="224"/>
      <c r="H170" s="224"/>
      <c r="I170" s="224"/>
      <c r="J170" s="224"/>
      <c r="K170" s="224"/>
    </row>
    <row r="171" spans="1:11">
      <c r="A171" s="224"/>
      <c r="B171" s="224"/>
      <c r="C171" s="224"/>
      <c r="D171" s="224"/>
      <c r="E171" s="224"/>
      <c r="F171" s="224"/>
      <c r="G171" s="224"/>
      <c r="H171" s="224"/>
      <c r="I171" s="224"/>
      <c r="J171" s="224"/>
      <c r="K171" s="224"/>
    </row>
    <row r="172" spans="1:11">
      <c r="A172" s="224"/>
      <c r="B172" s="224"/>
      <c r="C172" s="224"/>
      <c r="D172" s="224"/>
      <c r="E172" s="224"/>
      <c r="F172" s="224"/>
      <c r="G172" s="224"/>
      <c r="H172" s="224"/>
      <c r="I172" s="224"/>
      <c r="J172" s="224"/>
      <c r="K172" s="224"/>
    </row>
    <row r="173" spans="1:11">
      <c r="A173" s="224"/>
      <c r="B173" s="224"/>
      <c r="C173" s="224"/>
      <c r="D173" s="224"/>
      <c r="E173" s="224"/>
      <c r="F173" s="224"/>
      <c r="G173" s="224"/>
      <c r="H173" s="224"/>
      <c r="I173" s="224"/>
      <c r="J173" s="224"/>
      <c r="K173" s="224"/>
    </row>
    <row r="174" spans="1:11">
      <c r="A174" s="224"/>
      <c r="B174" s="224"/>
      <c r="C174" s="224"/>
      <c r="D174" s="224"/>
      <c r="E174" s="224"/>
      <c r="F174" s="224"/>
      <c r="G174" s="224"/>
      <c r="H174" s="224"/>
      <c r="I174" s="224"/>
      <c r="J174" s="224"/>
      <c r="K174" s="224"/>
    </row>
    <row r="175" spans="1:11">
      <c r="A175" s="224"/>
      <c r="B175" s="224"/>
      <c r="C175" s="224"/>
      <c r="D175" s="224"/>
      <c r="E175" s="224"/>
      <c r="F175" s="224"/>
      <c r="G175" s="224"/>
      <c r="H175" s="224"/>
      <c r="I175" s="224"/>
      <c r="J175" s="224"/>
      <c r="K175" s="224"/>
    </row>
    <row r="176" spans="1:11">
      <c r="A176" s="224"/>
      <c r="B176" s="224"/>
      <c r="C176" s="224"/>
      <c r="D176" s="224"/>
      <c r="E176" s="224"/>
      <c r="F176" s="224"/>
      <c r="G176" s="224"/>
      <c r="H176" s="224"/>
      <c r="I176" s="224"/>
      <c r="J176" s="224"/>
      <c r="K176" s="224"/>
    </row>
    <row r="177" spans="1:11">
      <c r="A177" s="224"/>
      <c r="B177" s="224"/>
      <c r="C177" s="224"/>
      <c r="D177" s="224"/>
      <c r="E177" s="224"/>
      <c r="F177" s="224"/>
      <c r="G177" s="224"/>
      <c r="H177" s="224"/>
      <c r="I177" s="224"/>
      <c r="J177" s="224"/>
      <c r="K177" s="224"/>
    </row>
    <row r="178" spans="1:11">
      <c r="A178" s="224"/>
      <c r="B178" s="224"/>
      <c r="C178" s="224"/>
      <c r="D178" s="224"/>
      <c r="E178" s="224"/>
      <c r="F178" s="224"/>
      <c r="G178" s="224"/>
      <c r="H178" s="224"/>
      <c r="I178" s="224"/>
      <c r="J178" s="224"/>
      <c r="K178" s="224"/>
    </row>
    <row r="179" spans="1:11">
      <c r="A179" s="224"/>
      <c r="B179" s="224"/>
      <c r="C179" s="224"/>
      <c r="D179" s="224"/>
      <c r="E179" s="224"/>
      <c r="F179" s="224"/>
      <c r="G179" s="224"/>
      <c r="H179" s="224"/>
      <c r="I179" s="224"/>
      <c r="J179" s="224"/>
      <c r="K179" s="224"/>
    </row>
    <row r="180" spans="1:11">
      <c r="A180" s="224"/>
      <c r="B180" s="224"/>
      <c r="C180" s="224"/>
      <c r="D180" s="224"/>
      <c r="E180" s="224"/>
      <c r="F180" s="224"/>
      <c r="G180" s="224"/>
      <c r="H180" s="224"/>
      <c r="I180" s="224"/>
      <c r="J180" s="224"/>
      <c r="K180" s="224"/>
    </row>
    <row r="181" spans="1:11">
      <c r="A181" s="224"/>
      <c r="B181" s="224"/>
      <c r="C181" s="224"/>
      <c r="D181" s="224"/>
      <c r="E181" s="224"/>
      <c r="F181" s="224"/>
      <c r="G181" s="224"/>
      <c r="H181" s="224"/>
      <c r="I181" s="224"/>
      <c r="J181" s="224"/>
      <c r="K181" s="224"/>
    </row>
    <row r="182" spans="1:11">
      <c r="A182" s="224"/>
      <c r="B182" s="224"/>
      <c r="C182" s="224"/>
      <c r="D182" s="224"/>
      <c r="E182" s="224"/>
      <c r="F182" s="224"/>
      <c r="G182" s="224"/>
      <c r="H182" s="224"/>
      <c r="I182" s="224"/>
      <c r="J182" s="224"/>
      <c r="K182" s="224"/>
    </row>
    <row r="183" spans="1:11">
      <c r="A183" s="224"/>
      <c r="B183" s="224"/>
      <c r="C183" s="224"/>
      <c r="D183" s="224"/>
      <c r="E183" s="224"/>
      <c r="F183" s="224"/>
      <c r="G183" s="224"/>
      <c r="H183" s="224"/>
      <c r="I183" s="224"/>
      <c r="J183" s="224"/>
      <c r="K183" s="224"/>
    </row>
    <row r="184" spans="1:11">
      <c r="A184" s="224"/>
      <c r="B184" s="224"/>
      <c r="C184" s="224"/>
      <c r="D184" s="224"/>
      <c r="E184" s="224"/>
      <c r="F184" s="224"/>
      <c r="G184" s="224"/>
      <c r="H184" s="224"/>
      <c r="I184" s="224"/>
      <c r="J184" s="224"/>
      <c r="K184" s="224"/>
    </row>
    <row r="185" spans="1:11">
      <c r="A185" s="224"/>
      <c r="B185" s="224"/>
      <c r="C185" s="224"/>
      <c r="D185" s="224"/>
      <c r="E185" s="224"/>
      <c r="F185" s="224"/>
      <c r="G185" s="224"/>
      <c r="H185" s="224"/>
      <c r="I185" s="224"/>
      <c r="J185" s="224"/>
      <c r="K185" s="224"/>
    </row>
    <row r="186" spans="1:11">
      <c r="A186" s="224"/>
      <c r="B186" s="224"/>
      <c r="C186" s="224"/>
      <c r="D186" s="224"/>
      <c r="E186" s="224"/>
      <c r="F186" s="224"/>
      <c r="G186" s="224"/>
      <c r="H186" s="224"/>
      <c r="I186" s="224"/>
      <c r="J186" s="224"/>
      <c r="K186" s="224"/>
    </row>
    <row r="187" spans="1:11">
      <c r="A187" s="224"/>
      <c r="B187" s="224"/>
      <c r="C187" s="224"/>
      <c r="D187" s="224"/>
      <c r="E187" s="224"/>
      <c r="F187" s="224"/>
      <c r="G187" s="224"/>
      <c r="H187" s="224"/>
      <c r="I187" s="224"/>
      <c r="J187" s="224"/>
      <c r="K187" s="224"/>
    </row>
    <row r="188" spans="1:11">
      <c r="A188" s="224"/>
      <c r="B188" s="224"/>
      <c r="C188" s="224"/>
      <c r="D188" s="224"/>
      <c r="E188" s="224"/>
      <c r="F188" s="224"/>
      <c r="G188" s="224"/>
      <c r="H188" s="224"/>
      <c r="I188" s="224"/>
      <c r="J188" s="224"/>
      <c r="K188" s="224"/>
    </row>
    <row r="189" spans="1:11">
      <c r="A189" s="224"/>
      <c r="B189" s="224"/>
      <c r="C189" s="224"/>
      <c r="D189" s="224"/>
      <c r="E189" s="224"/>
      <c r="F189" s="224"/>
      <c r="G189" s="224"/>
      <c r="H189" s="224"/>
      <c r="I189" s="224"/>
      <c r="J189" s="224"/>
      <c r="K189" s="224"/>
    </row>
    <row r="190" spans="1:11">
      <c r="A190" s="224"/>
      <c r="B190" s="224"/>
      <c r="C190" s="224"/>
      <c r="D190" s="224"/>
      <c r="E190" s="224"/>
      <c r="F190" s="224"/>
      <c r="G190" s="224"/>
      <c r="H190" s="224"/>
      <c r="I190" s="224"/>
      <c r="J190" s="224"/>
      <c r="K190" s="224"/>
    </row>
    <row r="191" spans="1:11">
      <c r="A191" s="224"/>
      <c r="B191" s="224"/>
      <c r="C191" s="224"/>
      <c r="D191" s="224"/>
      <c r="E191" s="224"/>
      <c r="F191" s="224"/>
      <c r="G191" s="224"/>
      <c r="H191" s="224"/>
      <c r="I191" s="224"/>
      <c r="J191" s="224"/>
      <c r="K191" s="224"/>
    </row>
    <row r="192" spans="1:11">
      <c r="A192" s="224"/>
      <c r="B192" s="224"/>
      <c r="C192" s="224"/>
      <c r="D192" s="224"/>
      <c r="E192" s="224"/>
      <c r="F192" s="224"/>
      <c r="G192" s="224"/>
      <c r="H192" s="224"/>
      <c r="I192" s="224"/>
      <c r="J192" s="224"/>
      <c r="K192" s="224"/>
    </row>
    <row r="193" spans="1:11">
      <c r="A193" s="224"/>
      <c r="B193" s="224"/>
      <c r="C193" s="224"/>
      <c r="D193" s="224"/>
      <c r="E193" s="224"/>
      <c r="F193" s="224"/>
      <c r="G193" s="224"/>
      <c r="H193" s="224"/>
      <c r="I193" s="224"/>
      <c r="J193" s="224"/>
      <c r="K193" s="224"/>
    </row>
    <row r="194" spans="1:11">
      <c r="A194" s="224"/>
      <c r="B194" s="224"/>
      <c r="C194" s="224"/>
      <c r="D194" s="224"/>
      <c r="E194" s="224"/>
      <c r="F194" s="224"/>
      <c r="G194" s="224"/>
      <c r="H194" s="224"/>
      <c r="I194" s="224"/>
      <c r="J194" s="224"/>
      <c r="K194" s="224"/>
    </row>
    <row r="195" spans="1:11">
      <c r="A195" s="224"/>
      <c r="B195" s="224"/>
      <c r="C195" s="224"/>
      <c r="D195" s="224"/>
      <c r="E195" s="224"/>
      <c r="F195" s="224"/>
      <c r="G195" s="224"/>
      <c r="H195" s="224"/>
      <c r="I195" s="224"/>
      <c r="J195" s="224"/>
      <c r="K195" s="224"/>
    </row>
    <row r="196" spans="1:11">
      <c r="A196" s="224"/>
      <c r="B196" s="224"/>
      <c r="C196" s="224"/>
      <c r="D196" s="224"/>
      <c r="E196" s="224"/>
      <c r="F196" s="224"/>
      <c r="G196" s="224"/>
      <c r="H196" s="224"/>
      <c r="I196" s="224"/>
      <c r="J196" s="224"/>
      <c r="K196" s="224"/>
    </row>
  </sheetData>
  <sheetProtection sheet="1" objects="1" scenarios="1" selectLockedCells="1"/>
  <customSheetViews>
    <customSheetView guid="{77A1396A-E514-456B-81EE-C0D92F59020F}" showPageBreaks="1" showGridLines="0" view="pageBreakPreview">
      <selection activeCell="L1" sqref="L1"/>
    </customSheetView>
  </customSheetViews>
  <mergeCells count="4">
    <mergeCell ref="O34:Y43"/>
    <mergeCell ref="A40:K40"/>
    <mergeCell ref="A44:K44"/>
    <mergeCell ref="A1:K1"/>
  </mergeCells>
  <hyperlinks>
    <hyperlink ref="A40" r:id="rId1" display="http://deliver.jsi.com/dlvr_content/resources/allpubs/factsheets/CS_Indicators_Data_2012.xlsx " xr:uid="{00000000-0004-0000-0400-000000000000}"/>
    <hyperlink ref="A44:K44" r:id="rId2" display="    http://deliver.jsi.com/dhome/whatwedo/commsecurity/csmeasuring/csindicators. " xr:uid="{00000000-0004-0000-0400-000001000000}"/>
    <hyperlink ref="A1" location="Introduction!A1" display="To jump to the Introduction sheet, click here." xr:uid="{00000000-0004-0000-0400-000002000000}"/>
  </hyperlinks>
  <pageMargins left="0.7" right="0.7" top="0.75" bottom="0.75" header="0.3" footer="0.3"/>
  <pageSetup scale="86" orientation="portrait" r:id="rId3"/>
  <rowBreaks count="3" manualBreakCount="3">
    <brk id="60" max="12" man="1"/>
    <brk id="111" max="12" man="1"/>
    <brk id="165" max="12" man="1"/>
  </row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168" t="s">
        <v>1633</v>
      </c>
      <c r="B8" s="1168"/>
      <c r="C8" s="1168"/>
      <c r="D8" s="1169"/>
      <c r="E8" s="1169"/>
      <c r="F8" s="283"/>
      <c r="G8" s="1169"/>
      <c r="H8" s="1169"/>
      <c r="I8" s="6"/>
      <c r="J8" s="39"/>
      <c r="K8" s="630" t="str">
        <f>A8</f>
        <v>Country: Afghanistan</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30">
      <c r="A13" s="288"/>
      <c r="B13" s="1163" t="s">
        <v>1462</v>
      </c>
      <c r="C13" s="1164"/>
      <c r="D13" s="1333" t="s">
        <v>396</v>
      </c>
      <c r="E13" s="1334"/>
      <c r="F13" s="1334"/>
      <c r="G13" s="1334"/>
      <c r="H13" s="1335"/>
      <c r="I13" s="6"/>
      <c r="J13" s="25"/>
      <c r="K13" s="7" t="str">
        <f>B13</f>
        <v>a. What is the name of the committee?</v>
      </c>
      <c r="L13" s="31" t="str">
        <f>D13</f>
        <v>Contraceptive Security Sub-Committee of the Coordinated Procurement and Distribution Committee at the MoPH</v>
      </c>
      <c r="M13" s="21"/>
      <c r="N13" s="21"/>
      <c r="O13" s="24" t="str">
        <f>D13</f>
        <v>Contraceptive Security Sub-Committee of the Coordinated Procurement and Distribution Committee at the MoPH</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395</v>
      </c>
      <c r="E15" s="290" t="s">
        <v>1465</v>
      </c>
      <c r="F15" s="1328" t="s">
        <v>397</v>
      </c>
      <c r="G15" s="1329"/>
      <c r="H15" s="1330"/>
      <c r="I15" s="6"/>
      <c r="J15" s="25"/>
      <c r="K15" s="7" t="str">
        <f t="shared" ref="K15:K23" si="0">B15</f>
        <v>a. Social marketing</v>
      </c>
      <c r="L15" s="21"/>
      <c r="M15" s="21"/>
      <c r="N15" s="21"/>
      <c r="O15" s="7"/>
      <c r="P15" s="21"/>
      <c r="Q15" s="7" t="str">
        <f t="shared" ref="Q15:Q23" si="1">F15</f>
        <v>Futures Group/COMPRI-A Project, Afghanistan Social Marketing Organization (ASMO), Marie Stopes (very small scale)</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395</v>
      </c>
      <c r="E16" s="292" t="s">
        <v>1465</v>
      </c>
      <c r="F16" s="1328" t="s">
        <v>398</v>
      </c>
      <c r="G16" s="1329"/>
      <c r="H16" s="1330"/>
      <c r="I16" s="6"/>
      <c r="J16" s="25"/>
      <c r="K16" s="7" t="str">
        <f t="shared" si="0"/>
        <v>b. NGO (for example: service delivery, advocacy, Planned Parenthood affiliate, Marie Stopes affiliate, faith-based organizations, etc.)</v>
      </c>
      <c r="L16" s="21"/>
      <c r="M16" s="21"/>
      <c r="N16" s="21"/>
      <c r="O16" s="7"/>
      <c r="P16" s="21"/>
      <c r="Q16" s="7" t="str">
        <f t="shared" si="1"/>
        <v>Marie Stopes, ASMO</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399</v>
      </c>
      <c r="E17" s="292" t="s">
        <v>1465</v>
      </c>
      <c r="F17" s="1328"/>
      <c r="G17" s="1329"/>
      <c r="H17" s="1330"/>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399</v>
      </c>
      <c r="E18" s="292" t="s">
        <v>1469</v>
      </c>
      <c r="F18" s="1328"/>
      <c r="G18" s="1329"/>
      <c r="H18" s="1330"/>
      <c r="I18" s="6"/>
      <c r="J18" s="25"/>
      <c r="K18" s="7" t="str">
        <f t="shared" si="0"/>
        <v>d. Donors</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395</v>
      </c>
      <c r="E19" s="292" t="s">
        <v>1471</v>
      </c>
      <c r="F19" s="1328" t="s">
        <v>401</v>
      </c>
      <c r="G19" s="1329"/>
      <c r="H19" s="1330"/>
      <c r="I19" s="6"/>
      <c r="J19" s="25"/>
      <c r="K19" s="7" t="str">
        <f t="shared" si="0"/>
        <v>e. UN agencies</v>
      </c>
      <c r="L19" s="21"/>
      <c r="M19" s="21"/>
      <c r="N19" s="21"/>
      <c r="O19" s="7"/>
      <c r="P19" s="21"/>
      <c r="Q19" s="7" t="str">
        <f t="shared" si="1"/>
        <v>UNFPA</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395</v>
      </c>
      <c r="E20" s="292" t="s">
        <v>1473</v>
      </c>
      <c r="F20" s="1328" t="s">
        <v>402</v>
      </c>
      <c r="G20" s="1329"/>
      <c r="H20" s="1330"/>
      <c r="I20" s="6"/>
      <c r="J20" s="25"/>
      <c r="K20" s="7" t="str">
        <f t="shared" si="0"/>
        <v>f. Ministry of Health (for example: logistics, reproductive health, family planning, maternal and child health, HIV/AIDS, pharmacy units, etc.)</v>
      </c>
      <c r="L20" s="21"/>
      <c r="M20" s="21"/>
      <c r="N20" s="21"/>
      <c r="O20" s="7"/>
      <c r="P20" s="21"/>
      <c r="Q20" s="18" t="str">
        <f t="shared" si="1"/>
        <v>Reproductive Health Department</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c r="A21" s="291"/>
      <c r="B21" s="1177" t="s">
        <v>1474</v>
      </c>
      <c r="C21" s="1177"/>
      <c r="D21" s="988" t="s">
        <v>395</v>
      </c>
      <c r="E21" s="292" t="s">
        <v>1475</v>
      </c>
      <c r="F21" s="1328" t="s">
        <v>403</v>
      </c>
      <c r="G21" s="1329"/>
      <c r="H21" s="1330"/>
      <c r="I21" s="6"/>
      <c r="J21" s="25"/>
      <c r="K21" s="7" t="str">
        <f t="shared" si="0"/>
        <v>g. Central Medical Store or Central Warehouse</v>
      </c>
      <c r="L21" s="21"/>
      <c r="M21" s="21"/>
      <c r="N21" s="21"/>
      <c r="O21" s="7"/>
      <c r="P21" s="21"/>
      <c r="Q21" s="7" t="str">
        <f t="shared" si="1"/>
        <v>Central Medical Store</v>
      </c>
      <c r="R21" s="21"/>
      <c r="S21" s="21"/>
      <c r="T21" s="16"/>
      <c r="U21" s="16"/>
      <c r="V21" s="16"/>
      <c r="W21" s="44"/>
      <c r="X21" s="44"/>
      <c r="Y21" s="45"/>
      <c r="Z21" s="52"/>
      <c r="AA21"/>
    </row>
    <row r="22" spans="1:134" s="244" customFormat="1">
      <c r="A22" s="291"/>
      <c r="B22" s="1177" t="s">
        <v>1476</v>
      </c>
      <c r="C22" s="1177"/>
      <c r="D22" s="988" t="s">
        <v>399</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c r="A23" s="291"/>
      <c r="B23" s="1177" t="s">
        <v>1477</v>
      </c>
      <c r="C23" s="1177"/>
      <c r="D23" s="988"/>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302" t="s">
        <v>404</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302" t="s">
        <v>399</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183" t="s">
        <v>1480</v>
      </c>
      <c r="B26" s="1184"/>
      <c r="C26" s="1185"/>
      <c r="D26" s="293" t="s">
        <v>405</v>
      </c>
      <c r="E26" s="294" t="s">
        <v>1481</v>
      </c>
      <c r="F26" s="295" t="s">
        <v>406</v>
      </c>
      <c r="G26" s="296" t="s">
        <v>1482</v>
      </c>
      <c r="H26" s="372"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407</v>
      </c>
      <c r="G28" s="298" t="s">
        <v>1485</v>
      </c>
      <c r="H28" s="299" t="s">
        <v>408</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t="s">
        <v>406</v>
      </c>
      <c r="H29" s="1194"/>
      <c r="I29" s="10"/>
      <c r="J29" s="39" t="str">
        <f>G29</f>
        <v>Not applicable</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406</v>
      </c>
      <c r="F30" s="301" t="s">
        <v>1488</v>
      </c>
      <c r="G30" s="1195" t="s">
        <v>406</v>
      </c>
      <c r="H30" s="1196"/>
      <c r="I30" s="10"/>
      <c r="J30" s="39" t="str">
        <f>G30</f>
        <v>Not applicable</v>
      </c>
      <c r="K30" s="7"/>
      <c r="L30" s="21"/>
      <c r="M30" s="37" t="str">
        <f>E30</f>
        <v>Not applicable</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405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t="s">
        <v>405</v>
      </c>
      <c r="F35" s="308" t="s">
        <v>405</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t="s">
        <v>405</v>
      </c>
      <c r="F36" s="308" t="s">
        <v>405</v>
      </c>
      <c r="G36" s="317"/>
      <c r="H36" s="331"/>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t="s">
        <v>405</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405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405</v>
      </c>
      <c r="E41" s="307" t="s">
        <v>405</v>
      </c>
      <c r="F41" s="316">
        <v>2012</v>
      </c>
      <c r="G41" s="317"/>
      <c r="H41" s="310" t="s">
        <v>409</v>
      </c>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405</v>
      </c>
      <c r="E42" s="1166"/>
      <c r="F42" s="1166"/>
      <c r="G42" s="1166"/>
      <c r="H42" s="1167"/>
      <c r="I42" s="29"/>
      <c r="J42" s="26"/>
      <c r="K42" s="7" t="str">
        <f>C42</f>
        <v>i. Specify source(s) of internally generated funds spent (for example, from taxes)</v>
      </c>
      <c r="L42" s="21"/>
      <c r="M42" s="21"/>
      <c r="N42" s="21"/>
      <c r="O42" s="24" t="str">
        <f>D42</f>
        <v>Don't know</v>
      </c>
      <c r="P42" s="21"/>
      <c r="Q42" s="21"/>
      <c r="R42" s="21"/>
      <c r="S42" s="21"/>
      <c r="T42" s="16"/>
      <c r="U42" s="16"/>
      <c r="V42" s="16"/>
      <c r="W42" s="44"/>
      <c r="X42" s="44"/>
      <c r="Y42" s="45"/>
      <c r="Z42" s="52"/>
      <c r="AA42"/>
    </row>
    <row r="43" spans="1:27" s="244" customFormat="1" ht="78.75" customHeight="1">
      <c r="A43" s="303"/>
      <c r="B43" s="1163" t="s">
        <v>1509</v>
      </c>
      <c r="C43" s="1164"/>
      <c r="D43" s="1037" t="s">
        <v>405</v>
      </c>
      <c r="E43" s="307" t="s">
        <v>405</v>
      </c>
      <c r="F43" s="316">
        <v>2012</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405</v>
      </c>
      <c r="E44" s="1166"/>
      <c r="F44" s="1166"/>
      <c r="G44" s="1166"/>
      <c r="H44" s="1167"/>
      <c r="I44" s="29"/>
      <c r="J44" s="26"/>
      <c r="K44" s="7" t="str">
        <f>C44</f>
        <v>i. Specify source(s) of other government funds spent (for example: basket funding or specific donor)</v>
      </c>
      <c r="L44" s="21"/>
      <c r="M44" s="21"/>
      <c r="N44" s="21"/>
      <c r="O44" s="24" t="str">
        <f>D44</f>
        <v>Don't know</v>
      </c>
      <c r="P44" s="21"/>
      <c r="Q44" s="21"/>
      <c r="R44" s="21"/>
      <c r="S44" s="21"/>
      <c r="T44" s="16"/>
      <c r="U44" s="16"/>
      <c r="V44" s="16"/>
      <c r="W44" s="44"/>
      <c r="X44" s="44"/>
      <c r="Y44" s="45"/>
      <c r="Z44" s="52"/>
      <c r="AA44"/>
    </row>
    <row r="45" spans="1:27" s="244" customFormat="1" ht="45">
      <c r="A45" s="303"/>
      <c r="B45" s="1163" t="s">
        <v>1511</v>
      </c>
      <c r="C45" s="1164"/>
      <c r="D45" s="320"/>
      <c r="E45" s="321" t="s">
        <v>405</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395</v>
      </c>
      <c r="E49" s="307" t="s">
        <v>405</v>
      </c>
      <c r="F49" s="316" t="s">
        <v>405</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410</v>
      </c>
      <c r="E50" s="1209"/>
      <c r="F50" s="1209"/>
      <c r="G50" s="1209"/>
      <c r="H50" s="1210"/>
      <c r="I50" s="260"/>
      <c r="J50" s="26"/>
      <c r="K50" s="7" t="str">
        <f>C50</f>
        <v xml:space="preserve">i. Specify source(s) of in-kind donations </v>
      </c>
      <c r="L50" s="21"/>
      <c r="M50" s="21"/>
      <c r="N50" s="21"/>
      <c r="O50" s="24" t="str">
        <f>D50</f>
        <v>USAID, UNFPA</v>
      </c>
      <c r="P50" s="21"/>
      <c r="Q50" s="21"/>
      <c r="R50" s="21"/>
      <c r="S50" s="21"/>
      <c r="T50" s="16"/>
      <c r="U50" s="16"/>
      <c r="V50" s="16"/>
      <c r="W50" s="44"/>
      <c r="X50" s="44"/>
      <c r="Y50" s="45"/>
      <c r="Z50" s="52"/>
      <c r="AA50"/>
    </row>
    <row r="51" spans="1:27" s="244" customFormat="1" ht="30">
      <c r="A51" s="303"/>
      <c r="B51" s="1163" t="s">
        <v>1521</v>
      </c>
      <c r="C51" s="1164"/>
      <c r="D51" s="1037" t="s">
        <v>405</v>
      </c>
      <c r="E51" s="307"/>
      <c r="F51" s="316">
        <v>2012</v>
      </c>
      <c r="G51" s="329"/>
      <c r="H51" s="330"/>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405</v>
      </c>
      <c r="E52" s="307"/>
      <c r="F52" s="316">
        <v>2012</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t="s">
        <v>405</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t="s">
        <v>405</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405</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405</v>
      </c>
      <c r="G61" s="1224"/>
      <c r="H61" s="1225"/>
      <c r="I61" s="11"/>
      <c r="J61" s="26"/>
      <c r="K61" s="7"/>
      <c r="L61" s="21"/>
      <c r="M61" s="21"/>
      <c r="N61" s="21"/>
      <c r="O61" s="21"/>
      <c r="P61" s="21"/>
      <c r="Q61" s="7" t="str">
        <f>F61</f>
        <v>Don't know</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405</v>
      </c>
      <c r="G62" s="1171"/>
      <c r="H62" s="1172"/>
      <c r="I62" s="10"/>
      <c r="J62" s="26"/>
      <c r="K62" s="7"/>
      <c r="L62" s="21"/>
      <c r="M62" s="38">
        <f>E62</f>
        <v>0</v>
      </c>
      <c r="N62" s="21"/>
      <c r="O62" s="21"/>
      <c r="P62" s="21"/>
      <c r="Q62" s="7" t="str">
        <f>F62</f>
        <v>Don't know</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405</v>
      </c>
      <c r="G63" s="1224"/>
      <c r="H63" s="1225"/>
      <c r="I63" s="10"/>
      <c r="J63" s="26"/>
      <c r="K63" s="7"/>
      <c r="L63" s="21"/>
      <c r="M63" s="21"/>
      <c r="N63" s="21"/>
      <c r="O63" s="21"/>
      <c r="P63" s="21"/>
      <c r="Q63" s="7" t="str">
        <f>F63</f>
        <v>Don't know</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395</v>
      </c>
      <c r="G68" s="999" t="s">
        <v>395</v>
      </c>
      <c r="H68" s="228"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395</v>
      </c>
      <c r="G69" s="999" t="s">
        <v>395</v>
      </c>
      <c r="H69" s="228"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395</v>
      </c>
      <c r="G70" s="999" t="s">
        <v>395</v>
      </c>
      <c r="H70" s="228"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399</v>
      </c>
      <c r="E71" s="1336"/>
      <c r="F71" s="999" t="s">
        <v>399</v>
      </c>
      <c r="G71" s="999" t="s">
        <v>399</v>
      </c>
      <c r="H71" s="228"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395</v>
      </c>
      <c r="G72" s="999" t="s">
        <v>395</v>
      </c>
      <c r="H72" s="228"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395</v>
      </c>
      <c r="G73" s="999" t="s">
        <v>395</v>
      </c>
      <c r="H73" s="228"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399</v>
      </c>
      <c r="H74" s="228"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399</v>
      </c>
      <c r="E75" s="1336"/>
      <c r="F75" s="999" t="s">
        <v>399</v>
      </c>
      <c r="G75" s="999" t="s">
        <v>399</v>
      </c>
      <c r="H75" s="228"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399</v>
      </c>
      <c r="E76" s="1336"/>
      <c r="F76" s="999" t="s">
        <v>399</v>
      </c>
      <c r="G76" s="999" t="s">
        <v>399</v>
      </c>
      <c r="H76" s="228"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395</v>
      </c>
      <c r="H77" s="228"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399</v>
      </c>
      <c r="G78" s="999" t="s">
        <v>399</v>
      </c>
      <c r="H78" s="228"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399</v>
      </c>
      <c r="E79" s="1336"/>
      <c r="F79" s="999" t="s">
        <v>399</v>
      </c>
      <c r="G79" s="999" t="s">
        <v>399</v>
      </c>
      <c r="H79" s="228" t="s">
        <v>399</v>
      </c>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399</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c r="D85" s="1248"/>
      <c r="E85" s="1249"/>
      <c r="F85" s="989"/>
      <c r="G85" s="1231"/>
      <c r="H85" s="1232"/>
      <c r="I85" s="13"/>
      <c r="J85" s="30">
        <f>G85</f>
        <v>0</v>
      </c>
      <c r="K85" s="7" t="str">
        <f>B85</f>
        <v>a</v>
      </c>
      <c r="L85" s="21"/>
      <c r="M85" s="31">
        <f>E85</f>
        <v>0</v>
      </c>
      <c r="N85" s="21"/>
      <c r="O85" s="21"/>
      <c r="P85" s="21"/>
      <c r="Q85" s="21"/>
      <c r="R85" s="7"/>
      <c r="S85" s="7">
        <f>D85</f>
        <v>0</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411</v>
      </c>
      <c r="F87" s="1332"/>
      <c r="G87" s="1332"/>
      <c r="H87" s="1263"/>
      <c r="I87" s="13"/>
      <c r="J87" s="30"/>
      <c r="K87" s="7"/>
      <c r="L87" s="21"/>
      <c r="M87" s="31"/>
      <c r="N87" s="31" t="str">
        <f>E87</f>
        <v>Commercial sector</v>
      </c>
      <c r="O87" s="21"/>
      <c r="P87" s="7" t="str">
        <f>B87</f>
        <v>a. If yes, for which sectors (public, NGO, social marketing, commercial)?</v>
      </c>
      <c r="Q87" s="21"/>
      <c r="R87" s="7"/>
      <c r="S87" s="21"/>
      <c r="T87" s="16"/>
      <c r="U87" s="16"/>
      <c r="V87" s="16"/>
      <c r="W87" s="44"/>
      <c r="X87" s="44"/>
      <c r="Y87" s="45"/>
      <c r="Z87" s="52"/>
      <c r="AA87"/>
    </row>
    <row r="88" spans="1:28" s="244" customFormat="1" ht="30">
      <c r="A88" s="291"/>
      <c r="B88" s="1163" t="s">
        <v>1563</v>
      </c>
      <c r="C88" s="1163"/>
      <c r="D88" s="1164"/>
      <c r="E88" s="1333" t="s">
        <v>412</v>
      </c>
      <c r="F88" s="1334"/>
      <c r="G88" s="1334"/>
      <c r="H88" s="1335"/>
      <c r="I88" s="13"/>
      <c r="J88" s="30"/>
      <c r="K88" s="7"/>
      <c r="L88" s="21"/>
      <c r="M88" s="31"/>
      <c r="N88" s="31" t="str">
        <f>E88</f>
        <v>Import duties are taken as a percentage of total in products for distribution (not cash).</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02"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165" t="s">
        <v>406</v>
      </c>
      <c r="E90" s="1166"/>
      <c r="F90" s="1166"/>
      <c r="G90" s="1166"/>
      <c r="H90" s="1167"/>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262" t="s">
        <v>413</v>
      </c>
      <c r="E92" s="1332"/>
      <c r="F92" s="1332"/>
      <c r="G92" s="1332"/>
      <c r="H92" s="1263"/>
      <c r="I92" s="13"/>
      <c r="J92" s="30"/>
      <c r="K92" s="7" t="str">
        <f>B92</f>
        <v>a. If yes, describe the policies.</v>
      </c>
      <c r="L92" s="21"/>
      <c r="M92" s="21"/>
      <c r="N92" s="23"/>
      <c r="O92" s="24" t="str">
        <f>D92</f>
        <v>National Essential Drug List includes contraceptives</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414</v>
      </c>
      <c r="E95" s="1260"/>
      <c r="F95" s="1261"/>
      <c r="G95" s="1262" t="s">
        <v>405</v>
      </c>
      <c r="H95" s="1263"/>
      <c r="I95" s="12"/>
      <c r="J95" s="30" t="str">
        <f t="shared" si="3"/>
        <v>Don't know</v>
      </c>
      <c r="K95" s="7"/>
      <c r="L95" s="21"/>
      <c r="M95" s="31"/>
      <c r="N95" s="21"/>
      <c r="O95" s="7"/>
      <c r="P95" s="7"/>
      <c r="Q95" s="21"/>
      <c r="R95" s="21"/>
      <c r="S95" s="21"/>
      <c r="T95" s="209" t="str">
        <f>D95</f>
        <v>Community health worker</v>
      </c>
      <c r="U95" s="51"/>
      <c r="V95" s="16"/>
      <c r="W95" s="44"/>
      <c r="X95" s="44"/>
      <c r="Y95" s="45"/>
      <c r="Z95" s="52"/>
      <c r="AA95"/>
    </row>
    <row r="96" spans="1:28" s="244" customFormat="1" ht="15" customHeight="1">
      <c r="A96" s="263"/>
      <c r="B96" s="221" t="s">
        <v>1572</v>
      </c>
      <c r="C96" s="218" t="s">
        <v>1573</v>
      </c>
      <c r="D96" s="1259" t="s">
        <v>414</v>
      </c>
      <c r="E96" s="1260"/>
      <c r="F96" s="1261"/>
      <c r="G96" s="1262" t="s">
        <v>405</v>
      </c>
      <c r="H96" s="1263"/>
      <c r="I96" s="12"/>
      <c r="J96" s="30" t="str">
        <f t="shared" si="3"/>
        <v>Don't know</v>
      </c>
      <c r="K96" s="7"/>
      <c r="L96" s="21"/>
      <c r="M96" s="31"/>
      <c r="N96" s="21"/>
      <c r="O96" s="7"/>
      <c r="P96" s="7"/>
      <c r="Q96" s="21"/>
      <c r="R96" s="21"/>
      <c r="S96" s="21"/>
      <c r="T96" s="209" t="str">
        <f t="shared" ref="T96:T102" si="4">D96</f>
        <v>Community health worker</v>
      </c>
      <c r="U96" s="51"/>
      <c r="V96" s="16"/>
      <c r="W96" s="44"/>
      <c r="X96" s="44"/>
      <c r="Y96" s="45"/>
      <c r="Z96" s="52"/>
      <c r="AA96"/>
    </row>
    <row r="97" spans="1:27" s="244" customFormat="1" ht="15" customHeight="1">
      <c r="A97" s="263"/>
      <c r="B97" s="221"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415</v>
      </c>
      <c r="E98" s="1260"/>
      <c r="F98" s="1261"/>
      <c r="G98" s="1262" t="s">
        <v>406</v>
      </c>
      <c r="H98" s="1263"/>
      <c r="I98" s="12"/>
      <c r="J98" s="30" t="str">
        <f t="shared" si="3"/>
        <v>Not applicable</v>
      </c>
      <c r="K98" s="7"/>
      <c r="L98" s="21"/>
      <c r="M98" s="31"/>
      <c r="N98" s="21"/>
      <c r="O98" s="7"/>
      <c r="P98" s="7"/>
      <c r="Q98" s="21"/>
      <c r="R98" s="21"/>
      <c r="S98" s="21"/>
      <c r="T98" s="209" t="str">
        <f t="shared" si="4"/>
        <v>Doctor</v>
      </c>
      <c r="U98" s="51"/>
      <c r="V98" s="16"/>
      <c r="W98" s="44"/>
      <c r="X98" s="44"/>
      <c r="Y98" s="45"/>
      <c r="Z98" s="52"/>
      <c r="AA98"/>
    </row>
    <row r="99" spans="1:27" s="244" customFormat="1" ht="15" customHeight="1">
      <c r="A99" s="263"/>
      <c r="B99" s="221" t="s">
        <v>1578</v>
      </c>
      <c r="C99" s="218" t="s">
        <v>1579</v>
      </c>
      <c r="D99" s="1259" t="s">
        <v>414</v>
      </c>
      <c r="E99" s="1260"/>
      <c r="F99" s="1261"/>
      <c r="G99" s="1262" t="s">
        <v>405</v>
      </c>
      <c r="H99" s="1263"/>
      <c r="I99" s="12"/>
      <c r="J99" s="30" t="str">
        <f t="shared" si="3"/>
        <v>Don't know</v>
      </c>
      <c r="K99" s="7"/>
      <c r="L99" s="21"/>
      <c r="M99" s="31"/>
      <c r="N99" s="21"/>
      <c r="O99" s="7"/>
      <c r="P99" s="7"/>
      <c r="Q99" s="21"/>
      <c r="R99" s="21"/>
      <c r="S99" s="21"/>
      <c r="T99" s="209" t="str">
        <f t="shared" si="4"/>
        <v>Community health worker</v>
      </c>
      <c r="U99" s="51"/>
      <c r="V99" s="16"/>
      <c r="W99" s="44"/>
      <c r="X99" s="44"/>
      <c r="Y99" s="45"/>
      <c r="Z99" s="52"/>
      <c r="AA99"/>
    </row>
    <row r="100" spans="1:27" s="244" customFormat="1" ht="15" customHeight="1">
      <c r="A100" s="263"/>
      <c r="B100" s="221" t="s">
        <v>1580</v>
      </c>
      <c r="C100" s="218" t="s">
        <v>1581</v>
      </c>
      <c r="D100" s="1259" t="s">
        <v>406</v>
      </c>
      <c r="E100" s="1260"/>
      <c r="F100" s="1261"/>
      <c r="G100" s="1262" t="s">
        <v>406</v>
      </c>
      <c r="H100" s="1263"/>
      <c r="I100" s="12"/>
      <c r="J100" s="30" t="str">
        <f t="shared" si="3"/>
        <v>Not applicable</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405</v>
      </c>
      <c r="E101" s="1260"/>
      <c r="F101" s="1261"/>
      <c r="G101" s="1262" t="s">
        <v>405</v>
      </c>
      <c r="H101" s="1263"/>
      <c r="I101" s="12"/>
      <c r="J101" s="30" t="str">
        <f t="shared" si="3"/>
        <v>Don't know</v>
      </c>
      <c r="K101" s="7"/>
      <c r="L101" s="21"/>
      <c r="M101" s="31"/>
      <c r="N101" s="21"/>
      <c r="O101" s="7"/>
      <c r="P101" s="7"/>
      <c r="Q101" s="21"/>
      <c r="R101" s="21"/>
      <c r="S101" s="21"/>
      <c r="T101" s="209" t="str">
        <f t="shared" si="4"/>
        <v>Don't know</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165"/>
      <c r="F106" s="1166"/>
      <c r="G106" s="1264"/>
      <c r="H106" s="30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165"/>
      <c r="F107" s="1166"/>
      <c r="G107" s="1264"/>
      <c r="H107" s="30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355"/>
      <c r="B108" s="1265" t="s">
        <v>1592</v>
      </c>
      <c r="C108" s="1265"/>
      <c r="D108" s="264" t="s">
        <v>399</v>
      </c>
      <c r="E108" s="1266"/>
      <c r="F108" s="1267"/>
      <c r="G108" s="1268"/>
      <c r="H108" s="370"/>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395</v>
      </c>
      <c r="H120" s="1331"/>
      <c r="I120" s="33"/>
      <c r="J120" s="30" t="str">
        <f t="shared" si="5"/>
        <v>Yes</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395</v>
      </c>
      <c r="H121" s="1331"/>
      <c r="I121" s="33"/>
      <c r="J121" s="30" t="str">
        <f t="shared" si="5"/>
        <v>Yes</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325" t="s">
        <v>416</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28" t="s">
        <v>417</v>
      </c>
      <c r="E128" s="1329"/>
      <c r="F128" s="1329"/>
      <c r="G128" s="1329"/>
      <c r="H128" s="1330"/>
      <c r="I128" s="33"/>
      <c r="J128" s="20"/>
      <c r="K128" s="7" t="str">
        <f>A128</f>
        <v xml:space="preserve">D11. Name of the list(s)
</v>
      </c>
      <c r="L128" s="7"/>
      <c r="M128" s="21"/>
      <c r="N128" s="21"/>
      <c r="O128" s="7" t="str">
        <f>D128</f>
        <v>The list is currently being updated and revised. Drugs may be added to the list with justification.</v>
      </c>
      <c r="P128" s="21"/>
      <c r="Q128" s="1"/>
      <c r="R128" s="21"/>
      <c r="S128" s="22"/>
      <c r="T128" s="2"/>
      <c r="U128" s="2"/>
      <c r="V128" s="2"/>
      <c r="W128" s="40"/>
      <c r="X128" s="40"/>
      <c r="Y128" s="1"/>
      <c r="Z128" s="56"/>
      <c r="AA128"/>
    </row>
    <row r="129" spans="1:27" s="265" customFormat="1" ht="30">
      <c r="A129" s="1179" t="s">
        <v>1637</v>
      </c>
      <c r="B129" s="1163"/>
      <c r="C129" s="1164"/>
      <c r="D129" s="1316" t="s">
        <v>418</v>
      </c>
      <c r="E129" s="1317"/>
      <c r="F129" s="1317"/>
      <c r="G129" s="1317"/>
      <c r="H129" s="1318"/>
      <c r="I129" s="33"/>
      <c r="J129" s="20"/>
      <c r="K129" s="7" t="str">
        <f>A129</f>
        <v xml:space="preserve">D12. Notes about the list(s)
</v>
      </c>
      <c r="L129" s="7"/>
      <c r="M129" s="21"/>
      <c r="N129" s="21"/>
      <c r="O129" s="7" t="str">
        <f>D129</f>
        <v>National Licensed Drug List</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319">
        <v>2008</v>
      </c>
      <c r="G131" s="1320"/>
      <c r="H131" s="1321"/>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399</v>
      </c>
      <c r="H133" s="1225"/>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395</v>
      </c>
      <c r="H134" s="1225"/>
      <c r="I134" s="33"/>
      <c r="J134" s="30" t="str">
        <f>G134</f>
        <v>Yes</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291" t="s">
        <v>1617</v>
      </c>
      <c r="B136" s="1163" t="s">
        <v>1618</v>
      </c>
      <c r="C136" s="1164"/>
      <c r="D136" s="1236"/>
      <c r="E136" s="1237"/>
      <c r="F136" s="1237"/>
      <c r="G136" s="1237"/>
      <c r="H136" s="1238"/>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405</v>
      </c>
      <c r="H138" s="1302"/>
      <c r="I138" s="6"/>
      <c r="J138" s="30" t="str">
        <f>G138</f>
        <v>Don't know</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405</v>
      </c>
      <c r="H140" s="1225"/>
      <c r="I140" s="6"/>
      <c r="J140" s="30" t="str">
        <f t="shared" ref="J140:J148" si="7">G140</f>
        <v>Don't know</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405</v>
      </c>
      <c r="H141" s="1225"/>
      <c r="I141" s="6"/>
      <c r="J141" s="30" t="str">
        <f t="shared" si="7"/>
        <v>Don't know</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405</v>
      </c>
      <c r="H142" s="1225"/>
      <c r="I142" s="6"/>
      <c r="J142" s="30" t="str">
        <f t="shared" si="7"/>
        <v>Don't know</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406</v>
      </c>
      <c r="H143" s="1225"/>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405</v>
      </c>
      <c r="H144" s="1225"/>
      <c r="I144" s="6"/>
      <c r="J144" s="30" t="str">
        <f t="shared" si="7"/>
        <v>Don't know</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405</v>
      </c>
      <c r="H145" s="1225"/>
      <c r="I145" s="6"/>
      <c r="J145" s="30" t="str">
        <f t="shared" si="7"/>
        <v>Don't know</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406</v>
      </c>
      <c r="G149" s="1171"/>
      <c r="H149" s="1172"/>
      <c r="I149" s="6"/>
      <c r="J149" s="30"/>
      <c r="K149" s="7"/>
      <c r="L149" s="21"/>
      <c r="M149" s="7"/>
      <c r="N149" s="21"/>
      <c r="O149" s="21"/>
      <c r="P149" s="21"/>
      <c r="Q149" s="7" t="str">
        <f>F149</f>
        <v>Not applicable</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406</v>
      </c>
      <c r="G150" s="1171"/>
      <c r="H150" s="1172"/>
      <c r="I150" s="6"/>
      <c r="J150" s="30"/>
      <c r="K150" s="7"/>
      <c r="L150" s="7"/>
      <c r="M150" s="21"/>
      <c r="N150" s="21"/>
      <c r="O150" s="21"/>
      <c r="P150" s="21"/>
      <c r="Q150" s="7" t="str">
        <f>F150</f>
        <v>Not applicable</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399</v>
      </c>
      <c r="H152" s="1312"/>
      <c r="I152" s="6"/>
      <c r="J152" s="30" t="str">
        <f>G152</f>
        <v>No</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399</v>
      </c>
      <c r="H153" s="1225"/>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75.75" thickBot="1">
      <c r="A154" s="1303" t="s">
        <v>1641</v>
      </c>
      <c r="B154" s="1304"/>
      <c r="C154" s="1305"/>
      <c r="D154" s="1306" t="s">
        <v>419</v>
      </c>
      <c r="E154" s="1307"/>
      <c r="F154" s="1307"/>
      <c r="G154" s="1307"/>
      <c r="H154" s="1308"/>
      <c r="I154" s="6"/>
      <c r="J154" s="30"/>
      <c r="K154" s="7" t="str">
        <f>A154</f>
        <v xml:space="preserve">F. Please note any overall comments about challenges and/or successes with contraceptive security in your country.
</v>
      </c>
      <c r="L154" s="21"/>
      <c r="M154" s="21"/>
      <c r="N154" s="21"/>
      <c r="O154" s="7" t="str">
        <f>D154</f>
        <v>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B132:F132"/>
    <mergeCell ref="G132:H132"/>
    <mergeCell ref="F131:H131"/>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0500-000000000000}">
      <formula1>$W$1:$W$3</formula1>
    </dataValidation>
    <dataValidation type="list" allowBlank="1" showInputMessage="1" showErrorMessage="1" errorTitle="Choose from dropdown" error="Please choose from the dropdown list." prompt="Please select from the dropdown list." sqref="H12 H82" xr:uid="{00000000-0002-0000-0500-000001000000}">
      <formula1>$W$1:$W$3</formula1>
    </dataValidation>
    <dataValidation type="list" allowBlank="1" showInputMessage="1" showErrorMessage="1" error="Please choose from the dropdown list." sqref="H24" xr:uid="{00000000-0002-0000-0500-000002000000}">
      <formula1>$O$1:$O$6</formula1>
    </dataValidation>
    <dataValidation type="list" allowBlank="1" showErrorMessage="1" error="Please choose from the dropdown list." sqref="H38" xr:uid="{00000000-0002-0000-05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0500-000004000000}">
      <formula1>$W$1:$W$4</formula1>
    </dataValidation>
    <dataValidation type="list" allowBlank="1" showInputMessage="1" showErrorMessage="1" errorTitle="Choose from dropdown" error="Please choose from the dropdown list." prompt="Please select from the dropdown list." sqref="G138 D15 D68" xr:uid="{00000000-0002-0000-0500-000005000000}">
      <formula1>$W$1:$W$4</formula1>
    </dataValidation>
    <dataValidation type="list" allowBlank="1" showInputMessage="1" showErrorMessage="1" error="Please choose from the dropdown list." sqref="F61:H61" xr:uid="{00000000-0002-0000-05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500-000007000000}">
      <formula1>$N$1:$N$2</formula1>
    </dataValidation>
    <dataValidation type="list" allowBlank="1" showErrorMessage="1" errorTitle="Choose from dropdown" error="Please choose from the dropdown list." sqref="F28" xr:uid="{00000000-0002-0000-0500-000008000000}">
      <formula1>$Y$1:$Y$13</formula1>
    </dataValidation>
    <dataValidation type="list" allowBlank="1" showInputMessage="1" showErrorMessage="1" errorTitle="Choose from dropdown" error="Please choose from the dropdown list." sqref="H28" xr:uid="{00000000-0002-0000-0500-000009000000}">
      <formula1>$Y$1:$Y$13</formula1>
    </dataValidation>
    <dataValidation type="list" allowBlank="1" showInputMessage="1" prompt="Please select from the dropdown list if possible. If you cannot find a provider cadre that fits, you may write it in." sqref="D95:H95" xr:uid="{00000000-0002-0000-0500-00000A000000}">
      <formula1>$Q$1:$Q$9</formula1>
    </dataValidation>
    <dataValidation type="list" allowBlank="1" prompt="Please choose from the dropdown if possible. If you cannot find a cadre that fits what you are looking for, you may write it in." sqref="D96:H102" xr:uid="{00000000-0002-0000-0500-00000B000000}">
      <formula1>$Q$1:$Q$9</formula1>
    </dataValidation>
  </dataValidations>
  <hyperlinks>
    <hyperlink ref="A5" location="Introduction!A1" display="To jump to the Introduction sheet, click here." xr:uid="{00000000-0004-0000-0500-000000000000}"/>
  </hyperlinks>
  <pageMargins left="1.2" right="0.7" top="0.75" bottom="0.75" header="0.3" footer="0.3"/>
  <pageSetup scale="52" fitToHeight="4" orientation="portrait" r:id="rId1"/>
  <rowBreaks count="1" manualBreakCount="1">
    <brk id="92" max="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D183"/>
  <sheetViews>
    <sheetView showGridLines="0" view="pageBreakPreview" zoomScaleNormal="10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540"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70"/>
      <c r="E5" s="771"/>
      <c r="F5" s="770"/>
      <c r="G5" s="769"/>
      <c r="H5" s="772"/>
      <c r="I5" s="8"/>
      <c r="J5" s="25"/>
      <c r="K5" s="7"/>
      <c r="L5" s="21"/>
      <c r="M5" s="21"/>
      <c r="N5" s="7"/>
      <c r="O5" s="7" t="s">
        <v>405</v>
      </c>
      <c r="P5" s="21"/>
      <c r="Q5" s="207" t="s">
        <v>441</v>
      </c>
      <c r="R5" s="7" t="s">
        <v>405</v>
      </c>
      <c r="S5" s="21"/>
      <c r="T5" s="49"/>
      <c r="U5" s="16"/>
      <c r="V5" s="16"/>
      <c r="X5" s="44"/>
      <c r="Y5" s="236" t="s">
        <v>1444</v>
      </c>
      <c r="Z5" s="233"/>
      <c r="AA5"/>
    </row>
    <row r="6" spans="1:134" ht="15.75" hidden="1" customHeight="1">
      <c r="A6" s="541"/>
      <c r="B6" s="541"/>
      <c r="C6" s="541"/>
      <c r="D6" s="541"/>
      <c r="E6" s="541"/>
      <c r="F6" s="541"/>
      <c r="G6" s="542"/>
      <c r="H6" s="543"/>
      <c r="I6" s="42"/>
      <c r="O6" s="21" t="s">
        <v>406</v>
      </c>
      <c r="Q6" s="21" t="s">
        <v>442</v>
      </c>
      <c r="R6" s="7" t="s">
        <v>406</v>
      </c>
      <c r="Y6" s="240" t="s">
        <v>482</v>
      </c>
    </row>
    <row r="7" spans="1:134" ht="24.75" customHeight="1">
      <c r="A7" s="625" t="s">
        <v>1632</v>
      </c>
      <c r="D7" s="544"/>
      <c r="E7" s="544"/>
      <c r="F7" s="544"/>
      <c r="G7" s="1460"/>
      <c r="H7" s="1460"/>
      <c r="I7" s="8"/>
      <c r="J7" s="39"/>
      <c r="N7" s="7"/>
      <c r="Q7" s="207" t="s">
        <v>415</v>
      </c>
      <c r="T7" s="68"/>
      <c r="X7" s="626" t="str">
        <f>A7</f>
        <v>Contraceptive Security (CS) Indicators Data, 2013</v>
      </c>
      <c r="Y7" s="240" t="s">
        <v>481</v>
      </c>
    </row>
    <row r="8" spans="1:134" ht="37.5" customHeight="1">
      <c r="A8" s="1458" t="s">
        <v>1642</v>
      </c>
      <c r="B8" s="1459"/>
      <c r="C8" s="1459"/>
      <c r="D8" s="1460"/>
      <c r="E8" s="1460"/>
      <c r="F8" s="544"/>
      <c r="G8" s="1460"/>
      <c r="H8" s="1460"/>
      <c r="I8" s="6"/>
      <c r="J8" s="39"/>
      <c r="K8" s="630" t="str">
        <f>A8</f>
        <v>Country: Albania</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451" t="s">
        <v>42</v>
      </c>
      <c r="B11" s="1452"/>
      <c r="C11" s="1452"/>
      <c r="D11" s="1452"/>
      <c r="E11" s="1452"/>
      <c r="F11" s="1452"/>
      <c r="G11" s="1452"/>
      <c r="H11" s="545"/>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364" t="s">
        <v>1643</v>
      </c>
      <c r="B12" s="1365"/>
      <c r="C12" s="1365"/>
      <c r="D12" s="1365"/>
      <c r="E12" s="1365"/>
      <c r="F12" s="1365"/>
      <c r="G12" s="1366"/>
      <c r="H12" s="546" t="s">
        <v>395</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ht="15" customHeight="1">
      <c r="A13" s="547"/>
      <c r="B13" s="1340" t="s">
        <v>1462</v>
      </c>
      <c r="C13" s="1341"/>
      <c r="D13" s="1383" t="s">
        <v>420</v>
      </c>
      <c r="E13" s="1384"/>
      <c r="F13" s="1384"/>
      <c r="G13" s="1384"/>
      <c r="H13" s="1385"/>
      <c r="I13" s="6"/>
      <c r="J13" s="25"/>
      <c r="K13" s="7" t="str">
        <f>B13</f>
        <v>a. What is the name of the committee?</v>
      </c>
      <c r="L13" s="31" t="str">
        <f>D13</f>
        <v>Reproductive Health Committee</v>
      </c>
      <c r="M13" s="21"/>
      <c r="N13" s="21"/>
      <c r="O13" s="24" t="str">
        <f>D13</f>
        <v>Reproductive Health Committee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453" t="s">
        <v>45</v>
      </c>
      <c r="B14" s="1454"/>
      <c r="C14" s="1454"/>
      <c r="D14" s="1455" t="s">
        <v>1463</v>
      </c>
      <c r="E14" s="1455"/>
      <c r="F14" s="1455"/>
      <c r="G14" s="1455"/>
      <c r="H14" s="145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548"/>
      <c r="B15" s="1408" t="s">
        <v>1464</v>
      </c>
      <c r="C15" s="1457"/>
      <c r="D15" s="1005" t="s">
        <v>395</v>
      </c>
      <c r="E15" s="549" t="s">
        <v>1465</v>
      </c>
      <c r="F15" s="1350" t="s">
        <v>421</v>
      </c>
      <c r="G15" s="1351"/>
      <c r="H15" s="1352"/>
      <c r="I15" s="6"/>
      <c r="J15" s="25"/>
      <c r="K15" s="7" t="str">
        <f t="shared" ref="K15:K23" si="0">B15</f>
        <v>a. Social marketing</v>
      </c>
      <c r="L15" s="21"/>
      <c r="M15" s="21"/>
      <c r="N15" s="21"/>
      <c r="O15" s="7"/>
      <c r="P15" s="21"/>
      <c r="Q15" s="7" t="str">
        <f t="shared" ref="Q15:Q23" si="1">F15</f>
        <v>NESMARK</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550"/>
      <c r="B16" s="1340" t="s">
        <v>1644</v>
      </c>
      <c r="C16" s="1341"/>
      <c r="D16" s="1005" t="s">
        <v>395</v>
      </c>
      <c r="E16" s="551" t="s">
        <v>1465</v>
      </c>
      <c r="F16" s="1350" t="s">
        <v>422</v>
      </c>
      <c r="G16" s="1351"/>
      <c r="H16" s="1352"/>
      <c r="I16" s="6"/>
      <c r="J16" s="25"/>
      <c r="K16" s="7" t="str">
        <f t="shared" si="0"/>
        <v>b. NGO (for example: service delivery, advocacy, Planned Parenthood affiliate, Marie Stopes affiliate, faith-based organizations, etc.)</v>
      </c>
      <c r="L16" s="21"/>
      <c r="M16" s="21"/>
      <c r="N16" s="21"/>
      <c r="O16" s="7"/>
      <c r="P16" s="21"/>
      <c r="Q16" s="7" t="str">
        <f t="shared" si="1"/>
        <v>Albanian Center for Population and Development</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550"/>
      <c r="B17" s="1340" t="s">
        <v>1645</v>
      </c>
      <c r="C17" s="1341"/>
      <c r="D17" s="1005" t="s">
        <v>395</v>
      </c>
      <c r="E17" s="551" t="s">
        <v>1465</v>
      </c>
      <c r="F17" s="1350" t="s">
        <v>423</v>
      </c>
      <c r="G17" s="1351"/>
      <c r="H17" s="1352"/>
      <c r="I17" s="6"/>
      <c r="J17" s="25"/>
      <c r="K17" s="7" t="str">
        <f t="shared" si="0"/>
        <v>c. Commercial sector (for example: pharmacy associations, manufacturers, etc.)</v>
      </c>
      <c r="L17" s="21"/>
      <c r="M17" s="21"/>
      <c r="N17" s="21"/>
      <c r="O17" s="7"/>
      <c r="P17" s="21"/>
      <c r="Q17" s="7" t="str">
        <f t="shared" si="1"/>
        <v>Bayer Schering</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550"/>
      <c r="B18" s="1340" t="s">
        <v>1468</v>
      </c>
      <c r="C18" s="1341"/>
      <c r="D18" s="1005" t="s">
        <v>395</v>
      </c>
      <c r="E18" s="551" t="s">
        <v>1469</v>
      </c>
      <c r="F18" s="1350" t="s">
        <v>424</v>
      </c>
      <c r="G18" s="1351"/>
      <c r="H18" s="1352"/>
      <c r="I18" s="6"/>
      <c r="J18" s="25"/>
      <c r="K18" s="7" t="str">
        <f t="shared" si="0"/>
        <v>d. Donors</v>
      </c>
      <c r="L18" s="21"/>
      <c r="M18" s="21"/>
      <c r="N18" s="21"/>
      <c r="O18" s="7"/>
      <c r="P18" s="21"/>
      <c r="Q18" s="7" t="str">
        <f t="shared" si="1"/>
        <v xml:space="preserve">USAID </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550"/>
      <c r="B19" s="1340" t="s">
        <v>1470</v>
      </c>
      <c r="C19" s="1341"/>
      <c r="D19" s="1005" t="s">
        <v>395</v>
      </c>
      <c r="E19" s="551" t="s">
        <v>1471</v>
      </c>
      <c r="F19" s="1350" t="s">
        <v>425</v>
      </c>
      <c r="G19" s="1351"/>
      <c r="H19" s="1352"/>
      <c r="I19" s="6"/>
      <c r="J19" s="25"/>
      <c r="K19" s="7" t="str">
        <f t="shared" si="0"/>
        <v>e. UN agencies</v>
      </c>
      <c r="L19" s="21"/>
      <c r="M19" s="21"/>
      <c r="N19" s="21"/>
      <c r="O19" s="7"/>
      <c r="P19" s="21"/>
      <c r="Q19" s="7" t="str">
        <f t="shared" si="1"/>
        <v>UNFPA, WHO, UNICEF</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60">
      <c r="A20" s="550"/>
      <c r="B20" s="1340" t="s">
        <v>1646</v>
      </c>
      <c r="C20" s="1341"/>
      <c r="D20" s="1005" t="s">
        <v>395</v>
      </c>
      <c r="E20" s="551" t="s">
        <v>1473</v>
      </c>
      <c r="F20" s="1350" t="s">
        <v>426</v>
      </c>
      <c r="G20" s="1351"/>
      <c r="H20" s="1352"/>
      <c r="I20" s="6"/>
      <c r="J20" s="25"/>
      <c r="K20" s="7" t="str">
        <f t="shared" si="0"/>
        <v>f. Ministry of Health (for example: logistics, reproductive health, family planning, maternal and child health, HIV/AIDS, pharmacy units, etc.)</v>
      </c>
      <c r="L20" s="21"/>
      <c r="M20" s="21"/>
      <c r="N20" s="21"/>
      <c r="O20" s="7"/>
      <c r="P20" s="21"/>
      <c r="Q20" s="18" t="str">
        <f t="shared" si="1"/>
        <v>Deputy Minister of Health, Public Health Directory, Reproductive Health Sector, Hospital Directory, Pharmaceutical Directory, Juridical Directory, Statistics Sector</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45">
      <c r="A21" s="550"/>
      <c r="B21" s="1408" t="s">
        <v>1474</v>
      </c>
      <c r="C21" s="1408"/>
      <c r="D21" s="1005" t="s">
        <v>406</v>
      </c>
      <c r="E21" s="551" t="s">
        <v>1475</v>
      </c>
      <c r="F21" s="1350"/>
      <c r="G21" s="1351"/>
      <c r="H21" s="1352"/>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ht="30">
      <c r="A22" s="550"/>
      <c r="B22" s="1408" t="s">
        <v>1476</v>
      </c>
      <c r="C22" s="1408"/>
      <c r="D22" s="1005" t="s">
        <v>405</v>
      </c>
      <c r="E22" s="551" t="s">
        <v>1475</v>
      </c>
      <c r="F22" s="1350"/>
      <c r="G22" s="1351"/>
      <c r="H22" s="135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45">
      <c r="A23" s="550"/>
      <c r="B23" s="1408" t="s">
        <v>1647</v>
      </c>
      <c r="C23" s="1408"/>
      <c r="D23" s="1005" t="s">
        <v>395</v>
      </c>
      <c r="E23" s="551" t="s">
        <v>1475</v>
      </c>
      <c r="F23" s="1350" t="s">
        <v>427</v>
      </c>
      <c r="G23" s="1351"/>
      <c r="H23" s="1352"/>
      <c r="I23" s="6"/>
      <c r="J23" s="25"/>
      <c r="K23" s="39" t="str">
        <f t="shared" si="0"/>
        <v>i. Other (for example: partners)</v>
      </c>
      <c r="L23" s="25"/>
      <c r="M23" s="25"/>
      <c r="N23" s="25"/>
      <c r="O23" s="39"/>
      <c r="P23" s="25"/>
      <c r="Q23" s="39" t="str">
        <f t="shared" si="1"/>
        <v>Ministry of Labor, Social Affairs and Equal Opportunities, Ministry of Education, Institute of Public Health, Health Insurance Institute</v>
      </c>
      <c r="R23" s="25"/>
      <c r="S23" s="25"/>
      <c r="T23" s="25"/>
      <c r="U23" s="25"/>
      <c r="V23" s="25"/>
      <c r="W23" s="64"/>
      <c r="X23" s="64"/>
      <c r="Y23" s="63"/>
      <c r="Z23" s="63"/>
      <c r="AA23"/>
    </row>
    <row r="24" spans="1:134" s="244" customFormat="1" ht="23.25" customHeight="1">
      <c r="A24" s="1353" t="s">
        <v>1648</v>
      </c>
      <c r="B24" s="1340"/>
      <c r="C24" s="1340"/>
      <c r="D24" s="1340"/>
      <c r="E24" s="1340"/>
      <c r="F24" s="1340"/>
      <c r="G24" s="1340"/>
      <c r="H24" s="552" t="s">
        <v>405</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399" t="s">
        <v>1649</v>
      </c>
      <c r="B25" s="1400"/>
      <c r="C25" s="1400"/>
      <c r="D25" s="1408"/>
      <c r="E25" s="1408"/>
      <c r="F25" s="1408"/>
      <c r="G25" s="1409"/>
      <c r="H25" s="552" t="s">
        <v>395</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45.75" thickBot="1">
      <c r="A26" s="1404" t="s">
        <v>1650</v>
      </c>
      <c r="B26" s="1355"/>
      <c r="C26" s="1356"/>
      <c r="D26" s="553" t="s">
        <v>395</v>
      </c>
      <c r="E26" s="554" t="s">
        <v>1481</v>
      </c>
      <c r="F26" s="555" t="s">
        <v>428</v>
      </c>
      <c r="G26" s="556" t="s">
        <v>1482</v>
      </c>
      <c r="H26" s="557" t="s">
        <v>429</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451" t="s">
        <v>69</v>
      </c>
      <c r="B27" s="1452"/>
      <c r="C27" s="1452"/>
      <c r="D27" s="1452"/>
      <c r="E27" s="1452"/>
      <c r="F27" s="1452"/>
      <c r="G27" s="1452"/>
      <c r="H27" s="545"/>
      <c r="I27" s="42"/>
      <c r="J27" s="43"/>
      <c r="K27" s="9"/>
      <c r="L27" s="33"/>
      <c r="M27" s="33"/>
      <c r="N27" s="33"/>
      <c r="O27" s="33"/>
      <c r="P27" s="33"/>
      <c r="Q27" s="33"/>
      <c r="R27" s="33"/>
      <c r="S27" s="33"/>
      <c r="T27" s="43"/>
      <c r="U27" s="43"/>
      <c r="V27" s="43"/>
      <c r="W27" s="46"/>
      <c r="X27" s="46"/>
      <c r="Y27" s="47"/>
      <c r="Z27" s="53"/>
      <c r="AA27"/>
    </row>
    <row r="28" spans="1:134" s="244" customFormat="1">
      <c r="A28" s="1407" t="s">
        <v>1483</v>
      </c>
      <c r="B28" s="1408"/>
      <c r="C28" s="1409"/>
      <c r="D28" s="1445" t="s">
        <v>1484</v>
      </c>
      <c r="E28" s="1446"/>
      <c r="F28" s="558" t="s">
        <v>430</v>
      </c>
      <c r="G28" s="559" t="s">
        <v>1485</v>
      </c>
      <c r="H28" s="546"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353" t="s">
        <v>1651</v>
      </c>
      <c r="B29" s="1340"/>
      <c r="C29" s="1340"/>
      <c r="D29" s="1340"/>
      <c r="E29" s="1340"/>
      <c r="F29" s="1341"/>
      <c r="G29" s="1447">
        <v>43824.94</v>
      </c>
      <c r="H29" s="1448"/>
      <c r="I29" s="10"/>
      <c r="J29" s="39">
        <f>G29</f>
        <v>43824.94</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353" t="s">
        <v>1652</v>
      </c>
      <c r="B30" s="1340"/>
      <c r="C30" s="1340"/>
      <c r="D30" s="1340"/>
      <c r="E30" s="560" t="s">
        <v>432</v>
      </c>
      <c r="F30" s="561" t="s">
        <v>1653</v>
      </c>
      <c r="G30" s="1449" t="s">
        <v>433</v>
      </c>
      <c r="H30" s="1450"/>
      <c r="I30" s="10"/>
      <c r="J30" s="39" t="str">
        <f>G30</f>
        <v>LMIS System</v>
      </c>
      <c r="K30" s="7"/>
      <c r="L30" s="21"/>
      <c r="M30" s="37" t="str">
        <f>E30</f>
        <v>A year and a half</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353" t="s">
        <v>1654</v>
      </c>
      <c r="B31" s="1340"/>
      <c r="C31" s="1340"/>
      <c r="D31" s="1340"/>
      <c r="E31" s="1340"/>
      <c r="F31" s="1340"/>
      <c r="G31" s="1341"/>
      <c r="H31" s="552" t="s">
        <v>395</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552" t="s">
        <v>395</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404" t="s">
        <v>1655</v>
      </c>
      <c r="B33" s="1340"/>
      <c r="C33" s="1340"/>
      <c r="D33" s="1340"/>
      <c r="E33" s="1355"/>
      <c r="F33" s="1355"/>
      <c r="G33" s="1355"/>
      <c r="H33" s="1444"/>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562"/>
      <c r="B34" s="1187" t="s">
        <v>1492</v>
      </c>
      <c r="C34" s="1187"/>
      <c r="D34" s="1188"/>
      <c r="E34" s="563" t="s">
        <v>1656</v>
      </c>
      <c r="F34" s="564" t="s">
        <v>1657</v>
      </c>
      <c r="G34" s="565" t="s">
        <v>1658</v>
      </c>
      <c r="H34" s="56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550"/>
      <c r="B35" s="1187" t="s">
        <v>1497</v>
      </c>
      <c r="C35" s="1187"/>
      <c r="D35" s="1188"/>
      <c r="E35" s="567">
        <v>43824.94</v>
      </c>
      <c r="F35" s="568" t="s">
        <v>434</v>
      </c>
      <c r="G35" s="569" t="s">
        <v>435</v>
      </c>
      <c r="H35" s="57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550"/>
      <c r="B36" s="1187" t="s">
        <v>1498</v>
      </c>
      <c r="C36" s="1187"/>
      <c r="D36" s="1188"/>
      <c r="E36" s="567">
        <v>0</v>
      </c>
      <c r="F36" s="568" t="s">
        <v>434</v>
      </c>
      <c r="G36" s="569"/>
      <c r="H36" s="571"/>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562"/>
      <c r="B37" s="1355" t="s">
        <v>1659</v>
      </c>
      <c r="C37" s="1355"/>
      <c r="D37" s="1356"/>
      <c r="E37" s="572">
        <f>E35+E36</f>
        <v>43824.94</v>
      </c>
      <c r="F37" s="573"/>
      <c r="G37" s="573"/>
      <c r="H37" s="57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353" t="s">
        <v>1660</v>
      </c>
      <c r="B38" s="1340"/>
      <c r="C38" s="1340"/>
      <c r="D38" s="1340"/>
      <c r="E38" s="1340"/>
      <c r="F38" s="1340"/>
      <c r="G38" s="1341"/>
      <c r="H38" s="552" t="s">
        <v>395</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353" t="s">
        <v>1661</v>
      </c>
      <c r="B39" s="1340"/>
      <c r="C39" s="1340"/>
      <c r="D39" s="1340"/>
      <c r="E39" s="1340"/>
      <c r="F39" s="1340"/>
      <c r="G39" s="1340"/>
      <c r="H39" s="1354"/>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575"/>
      <c r="B40" s="1443" t="s">
        <v>1662</v>
      </c>
      <c r="C40" s="1865"/>
      <c r="D40" s="576" t="s">
        <v>1663</v>
      </c>
      <c r="E40" s="564" t="s">
        <v>1664</v>
      </c>
      <c r="F40" s="564" t="s">
        <v>1665</v>
      </c>
      <c r="G40" s="565" t="s">
        <v>1666</v>
      </c>
      <c r="H40" s="56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575"/>
      <c r="B41" s="1340" t="s">
        <v>1667</v>
      </c>
      <c r="C41" s="1341"/>
      <c r="D41" s="577" t="s">
        <v>405</v>
      </c>
      <c r="E41" s="567" t="s">
        <v>405</v>
      </c>
      <c r="F41" s="578" t="s">
        <v>405</v>
      </c>
      <c r="G41" s="569"/>
      <c r="H41" s="571"/>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575"/>
      <c r="B42" s="579"/>
      <c r="C42" s="580" t="s">
        <v>1668</v>
      </c>
      <c r="D42" s="1383" t="s">
        <v>405</v>
      </c>
      <c r="E42" s="1384"/>
      <c r="F42" s="1384"/>
      <c r="G42" s="1384"/>
      <c r="H42" s="1385"/>
      <c r="I42" s="29"/>
      <c r="J42" s="26"/>
      <c r="K42" s="7" t="str">
        <f>C42</f>
        <v>i. Specify source(s) of internally generated funds spent (for example, from taxes)</v>
      </c>
      <c r="L42" s="21"/>
      <c r="M42" s="21"/>
      <c r="N42" s="21"/>
      <c r="O42" s="24" t="str">
        <f>D42</f>
        <v>Don't know</v>
      </c>
      <c r="P42" s="21"/>
      <c r="Q42" s="21"/>
      <c r="R42" s="21"/>
      <c r="S42" s="21"/>
      <c r="T42" s="16"/>
      <c r="U42" s="16"/>
      <c r="V42" s="16"/>
      <c r="W42" s="44"/>
      <c r="X42" s="44"/>
      <c r="Y42" s="45"/>
      <c r="Z42" s="52"/>
      <c r="AA42"/>
    </row>
    <row r="43" spans="1:27" s="244" customFormat="1" ht="78.75" customHeight="1">
      <c r="A43" s="575"/>
      <c r="B43" s="1340" t="s">
        <v>1669</v>
      </c>
      <c r="C43" s="1341"/>
      <c r="D43" s="577" t="s">
        <v>405</v>
      </c>
      <c r="E43" s="567" t="s">
        <v>405</v>
      </c>
      <c r="F43" s="578" t="s">
        <v>405</v>
      </c>
      <c r="G43" s="569"/>
      <c r="H43" s="571"/>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575"/>
      <c r="B44" s="579"/>
      <c r="C44" s="580" t="s">
        <v>1670</v>
      </c>
      <c r="D44" s="1383" t="s">
        <v>405</v>
      </c>
      <c r="E44" s="1384"/>
      <c r="F44" s="1384"/>
      <c r="G44" s="1384"/>
      <c r="H44" s="1385"/>
      <c r="I44" s="29"/>
      <c r="J44" s="26"/>
      <c r="K44" s="7" t="str">
        <f>C44</f>
        <v>i. Specify source(s) of other government funds spent (for example: basket funding or specific donor)</v>
      </c>
      <c r="L44" s="21"/>
      <c r="M44" s="21"/>
      <c r="N44" s="21"/>
      <c r="O44" s="24" t="str">
        <f>D44</f>
        <v>Don't know</v>
      </c>
      <c r="P44" s="21"/>
      <c r="Q44" s="21"/>
      <c r="R44" s="21"/>
      <c r="S44" s="21"/>
      <c r="T44" s="16"/>
      <c r="U44" s="16"/>
      <c r="V44" s="16"/>
      <c r="W44" s="44"/>
      <c r="X44" s="44"/>
      <c r="Y44" s="45"/>
      <c r="Z44" s="52"/>
      <c r="AA44"/>
    </row>
    <row r="45" spans="1:27" s="244" customFormat="1" ht="45">
      <c r="A45" s="575"/>
      <c r="B45" s="1340" t="s">
        <v>1671</v>
      </c>
      <c r="C45" s="1341"/>
      <c r="D45" s="581"/>
      <c r="E45" s="582" t="s">
        <v>405</v>
      </c>
      <c r="F45" s="583"/>
      <c r="G45" s="583"/>
      <c r="H45" s="57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584"/>
      <c r="B46" s="585"/>
      <c r="C46" s="585"/>
      <c r="D46" s="586"/>
      <c r="E46" s="587"/>
      <c r="F46" s="587"/>
      <c r="G46" s="588"/>
      <c r="H46" s="589"/>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353" t="s">
        <v>1672</v>
      </c>
      <c r="B47" s="1340"/>
      <c r="C47" s="1340"/>
      <c r="D47" s="1340"/>
      <c r="E47" s="1340"/>
      <c r="F47" s="1340"/>
      <c r="G47" s="1340"/>
      <c r="H47" s="1354"/>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575" t="s">
        <v>1513</v>
      </c>
      <c r="B48" s="1443" t="s">
        <v>1673</v>
      </c>
      <c r="C48" s="1341"/>
      <c r="D48" s="576" t="s">
        <v>1674</v>
      </c>
      <c r="E48" s="564" t="s">
        <v>1675</v>
      </c>
      <c r="F48" s="564" t="s">
        <v>1676</v>
      </c>
      <c r="G48" s="565" t="s">
        <v>1677</v>
      </c>
      <c r="H48" s="56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575"/>
      <c r="B49" s="1340" t="s">
        <v>1519</v>
      </c>
      <c r="C49" s="1341"/>
      <c r="D49" s="577" t="s">
        <v>399</v>
      </c>
      <c r="E49" s="567">
        <v>0</v>
      </c>
      <c r="F49" s="578" t="s">
        <v>405</v>
      </c>
      <c r="G49" s="590"/>
      <c r="H49" s="591"/>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575"/>
      <c r="B50" s="579"/>
      <c r="C50" s="580" t="s">
        <v>1520</v>
      </c>
      <c r="D50" s="1438" t="s">
        <v>406</v>
      </c>
      <c r="E50" s="1439"/>
      <c r="F50" s="1439"/>
      <c r="G50" s="1439"/>
      <c r="H50" s="1440"/>
      <c r="I50" s="260"/>
      <c r="J50" s="26"/>
      <c r="K50" s="7" t="str">
        <f>C50</f>
        <v xml:space="preserve">i. Specify source(s) of in-kind donations </v>
      </c>
      <c r="L50" s="21"/>
      <c r="M50" s="21"/>
      <c r="N50" s="21"/>
      <c r="O50" s="24" t="str">
        <f>D50</f>
        <v>Not applicable</v>
      </c>
      <c r="P50" s="21"/>
      <c r="Q50" s="21"/>
      <c r="R50" s="21"/>
      <c r="S50" s="21"/>
      <c r="T50" s="16"/>
      <c r="U50" s="16"/>
      <c r="V50" s="16"/>
      <c r="W50" s="44"/>
      <c r="X50" s="44"/>
      <c r="Y50" s="45"/>
      <c r="Z50" s="52"/>
      <c r="AA50"/>
    </row>
    <row r="51" spans="1:27" s="244" customFormat="1">
      <c r="A51" s="575"/>
      <c r="B51" s="1340" t="s">
        <v>1678</v>
      </c>
      <c r="C51" s="1341"/>
      <c r="D51" s="577" t="s">
        <v>399</v>
      </c>
      <c r="E51" s="567">
        <v>0</v>
      </c>
      <c r="F51" s="578" t="s">
        <v>405</v>
      </c>
      <c r="G51" s="590"/>
      <c r="H51" s="591"/>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575"/>
      <c r="B52" s="1340" t="s">
        <v>1679</v>
      </c>
      <c r="C52" s="1341"/>
      <c r="D52" s="577" t="s">
        <v>399</v>
      </c>
      <c r="E52" s="567">
        <v>0</v>
      </c>
      <c r="F52" s="578" t="s">
        <v>405</v>
      </c>
      <c r="G52" s="590"/>
      <c r="H52" s="591"/>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575"/>
      <c r="B53" s="1340" t="s">
        <v>1680</v>
      </c>
      <c r="C53" s="1341"/>
      <c r="D53" s="581"/>
      <c r="E53" s="582">
        <f>E49+E51+E52</f>
        <v>0</v>
      </c>
      <c r="F53" s="583"/>
      <c r="G53" s="583"/>
      <c r="H53" s="57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584"/>
      <c r="B54" s="585"/>
      <c r="C54" s="585"/>
      <c r="D54" s="586"/>
      <c r="E54" s="587"/>
      <c r="F54" s="587"/>
      <c r="G54" s="588"/>
      <c r="H54" s="589"/>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353" t="s">
        <v>1524</v>
      </c>
      <c r="B55" s="1340"/>
      <c r="C55" s="1340"/>
      <c r="D55" s="1340"/>
      <c r="E55" s="1340"/>
      <c r="F55" s="1340"/>
      <c r="G55" s="1340"/>
      <c r="H55" s="1354"/>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437" t="s">
        <v>1681</v>
      </c>
      <c r="B56" s="1441"/>
      <c r="C56" s="1441"/>
      <c r="D56" s="1441"/>
      <c r="E56" s="1442"/>
      <c r="F56" s="592">
        <v>1</v>
      </c>
      <c r="G56" s="1435" t="s">
        <v>1682</v>
      </c>
      <c r="H56" s="1436"/>
      <c r="I56" s="10"/>
      <c r="J56" s="30" t="str">
        <f>G56</f>
        <v>Comments: 100% share of funds spent on contraceptive procurement for the public sector.</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592" t="s">
        <v>405</v>
      </c>
      <c r="G57" s="1435" t="s">
        <v>1526</v>
      </c>
      <c r="H57" s="1436"/>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437" t="s">
        <v>1683</v>
      </c>
      <c r="B58" s="1866"/>
      <c r="C58" s="1866"/>
      <c r="D58" s="1866"/>
      <c r="E58" s="1867"/>
      <c r="F58" s="592" t="s">
        <v>405</v>
      </c>
      <c r="G58" s="1435" t="s">
        <v>1529</v>
      </c>
      <c r="H58" s="1436"/>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593"/>
      <c r="G59" s="1435" t="s">
        <v>1526</v>
      </c>
      <c r="H59" s="1436"/>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594"/>
      <c r="B60" s="595"/>
      <c r="C60" s="595"/>
      <c r="D60" s="596"/>
      <c r="E60" s="597"/>
      <c r="F60" s="597"/>
      <c r="G60" s="598"/>
      <c r="H60" s="599"/>
      <c r="I60" s="195"/>
      <c r="J60" s="26"/>
      <c r="K60" s="7">
        <f>A60</f>
        <v>0</v>
      </c>
      <c r="L60" s="21"/>
      <c r="M60" s="21"/>
      <c r="N60" s="21"/>
      <c r="O60" s="24"/>
      <c r="P60" s="21"/>
      <c r="Q60" s="21"/>
      <c r="R60" s="21"/>
      <c r="S60" s="21"/>
      <c r="T60" s="16"/>
      <c r="U60" s="16"/>
      <c r="V60" s="16"/>
      <c r="W60" s="44"/>
      <c r="X60" s="44"/>
      <c r="Y60" s="236"/>
      <c r="Z60" s="233"/>
      <c r="AA60"/>
    </row>
    <row r="61" spans="1:27" s="244" customFormat="1" ht="45">
      <c r="A61" s="1353" t="s">
        <v>1684</v>
      </c>
      <c r="B61" s="1340"/>
      <c r="C61" s="1340"/>
      <c r="D61" s="1340"/>
      <c r="E61" s="1341"/>
      <c r="F61" s="1342" t="s">
        <v>437</v>
      </c>
      <c r="G61" s="1434"/>
      <c r="H61" s="1343"/>
      <c r="I61" s="11"/>
      <c r="J61" s="26"/>
      <c r="K61" s="7"/>
      <c r="L61" s="21"/>
      <c r="M61" s="21"/>
      <c r="N61" s="21"/>
      <c r="O61" s="21"/>
      <c r="P61" s="21"/>
      <c r="Q61" s="7" t="str">
        <f>F61</f>
        <v>Third-party agent (e.g., UNFPA, Crown Agents)</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550"/>
      <c r="B62" s="1340" t="s">
        <v>1532</v>
      </c>
      <c r="C62" s="1340"/>
      <c r="D62" s="1340"/>
      <c r="E62" s="1340"/>
      <c r="F62" s="1350" t="s">
        <v>405</v>
      </c>
      <c r="G62" s="1351"/>
      <c r="H62" s="1352"/>
      <c r="I62" s="10"/>
      <c r="J62" s="26"/>
      <c r="K62" s="7"/>
      <c r="L62" s="21"/>
      <c r="M62" s="38">
        <f>E62</f>
        <v>0</v>
      </c>
      <c r="N62" s="21"/>
      <c r="O62" s="21"/>
      <c r="P62" s="21"/>
      <c r="Q62" s="7" t="str">
        <f>F62</f>
        <v>Don't know</v>
      </c>
      <c r="R62" s="24" t="str">
        <f>B62</f>
        <v>a. Specify entity</v>
      </c>
      <c r="S62" s="21"/>
      <c r="T62" s="16"/>
      <c r="U62" s="16"/>
      <c r="V62" s="16"/>
      <c r="W62" s="44"/>
      <c r="X62" s="44"/>
      <c r="Y62" s="45"/>
      <c r="Z62" s="52"/>
      <c r="AA62"/>
    </row>
    <row r="63" spans="1:27" s="244" customFormat="1" ht="30.75" customHeight="1">
      <c r="A63" s="1003"/>
      <c r="B63" s="1002"/>
      <c r="C63" s="1340" t="s">
        <v>1533</v>
      </c>
      <c r="D63" s="1340"/>
      <c r="E63" s="1341"/>
      <c r="F63" s="1342" t="s">
        <v>395</v>
      </c>
      <c r="G63" s="1434"/>
      <c r="H63" s="1343"/>
      <c r="I63" s="10"/>
      <c r="J63" s="26"/>
      <c r="K63" s="7"/>
      <c r="L63" s="21"/>
      <c r="M63" s="21"/>
      <c r="N63" s="21"/>
      <c r="O63" s="21"/>
      <c r="P63" s="21"/>
      <c r="Q63" s="7" t="str">
        <f>F63</f>
        <v>Yes</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353" t="s">
        <v>1534</v>
      </c>
      <c r="B64" s="1340"/>
      <c r="C64" s="1341"/>
      <c r="D64" s="1350"/>
      <c r="E64" s="1351"/>
      <c r="F64" s="1351"/>
      <c r="G64" s="1351"/>
      <c r="H64" s="135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424" t="s">
        <v>133</v>
      </c>
      <c r="B65" s="1425"/>
      <c r="C65" s="1425"/>
      <c r="D65" s="1425"/>
      <c r="E65" s="1425"/>
      <c r="F65" s="1425"/>
      <c r="G65" s="1425"/>
      <c r="H65" s="600"/>
      <c r="I65" s="42"/>
      <c r="J65" s="26"/>
      <c r="K65" s="7"/>
      <c r="L65" s="21"/>
      <c r="M65" s="21"/>
      <c r="N65" s="21"/>
      <c r="O65" s="21"/>
      <c r="P65" s="21"/>
      <c r="Q65" s="21"/>
      <c r="R65" s="7"/>
      <c r="S65" s="21"/>
      <c r="T65" s="16"/>
      <c r="U65" s="16"/>
      <c r="V65" s="16"/>
      <c r="W65" s="44"/>
      <c r="X65" s="44"/>
      <c r="Y65" s="45"/>
      <c r="Z65" s="52"/>
      <c r="AA65"/>
    </row>
    <row r="66" spans="1:27" s="244" customFormat="1" ht="45" customHeight="1">
      <c r="A66" s="1426" t="s">
        <v>1685</v>
      </c>
      <c r="B66" s="1427"/>
      <c r="C66" s="1427"/>
      <c r="D66" s="1427"/>
      <c r="E66" s="1427"/>
      <c r="F66" s="1427"/>
      <c r="G66" s="1427"/>
      <c r="H66" s="1428"/>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429" t="s">
        <v>1536</v>
      </c>
      <c r="B67" s="1430"/>
      <c r="C67" s="1431"/>
      <c r="D67" s="1432" t="s">
        <v>1537</v>
      </c>
      <c r="E67" s="1433"/>
      <c r="F67" s="601" t="s">
        <v>1538</v>
      </c>
      <c r="G67" s="602" t="s">
        <v>1539</v>
      </c>
      <c r="H67" s="603"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604"/>
      <c r="B68" s="1419" t="s">
        <v>1686</v>
      </c>
      <c r="C68" s="1420"/>
      <c r="D68" s="1421" t="s">
        <v>395</v>
      </c>
      <c r="E68" s="1421"/>
      <c r="F68" s="1006" t="s">
        <v>395</v>
      </c>
      <c r="G68" s="1006" t="s">
        <v>395</v>
      </c>
      <c r="H68" s="605" t="s">
        <v>395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606"/>
      <c r="B69" s="1419" t="s">
        <v>1687</v>
      </c>
      <c r="C69" s="1420"/>
      <c r="D69" s="1421" t="s">
        <v>395</v>
      </c>
      <c r="E69" s="1421"/>
      <c r="F69" s="1006" t="s">
        <v>395</v>
      </c>
      <c r="G69" s="1006" t="s">
        <v>395</v>
      </c>
      <c r="H69" s="605" t="s">
        <v>395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606"/>
      <c r="B70" s="1419" t="s">
        <v>1688</v>
      </c>
      <c r="C70" s="1420"/>
      <c r="D70" s="1421" t="s">
        <v>395</v>
      </c>
      <c r="E70" s="1421"/>
      <c r="F70" s="1006" t="s">
        <v>395</v>
      </c>
      <c r="G70" s="1006" t="s">
        <v>395</v>
      </c>
      <c r="H70" s="605" t="s">
        <v>395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606"/>
      <c r="B71" s="1419" t="s">
        <v>1689</v>
      </c>
      <c r="C71" s="1420"/>
      <c r="D71" s="1421" t="s">
        <v>395</v>
      </c>
      <c r="E71" s="1421"/>
      <c r="F71" s="1006" t="s">
        <v>399</v>
      </c>
      <c r="G71" s="1006" t="s">
        <v>399</v>
      </c>
      <c r="H71" s="605"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606"/>
      <c r="B72" s="1419" t="s">
        <v>1690</v>
      </c>
      <c r="C72" s="1420"/>
      <c r="D72" s="1421" t="s">
        <v>395</v>
      </c>
      <c r="E72" s="1421"/>
      <c r="F72" s="1006" t="s">
        <v>395</v>
      </c>
      <c r="G72" s="1006" t="s">
        <v>395</v>
      </c>
      <c r="H72" s="605"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606"/>
      <c r="B73" s="1419" t="s">
        <v>1546</v>
      </c>
      <c r="C73" s="1420"/>
      <c r="D73" s="1421" t="s">
        <v>395</v>
      </c>
      <c r="E73" s="1421"/>
      <c r="F73" s="1006" t="s">
        <v>395</v>
      </c>
      <c r="G73" s="1006" t="s">
        <v>395</v>
      </c>
      <c r="H73" s="605"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606"/>
      <c r="B74" s="1419" t="s">
        <v>1547</v>
      </c>
      <c r="C74" s="1420"/>
      <c r="D74" s="1421" t="s">
        <v>399</v>
      </c>
      <c r="E74" s="1421"/>
      <c r="F74" s="1006" t="s">
        <v>399</v>
      </c>
      <c r="G74" s="1006" t="s">
        <v>399</v>
      </c>
      <c r="H74" s="605"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606"/>
      <c r="B75" s="1419" t="s">
        <v>1691</v>
      </c>
      <c r="C75" s="1420"/>
      <c r="D75" s="1421" t="s">
        <v>395</v>
      </c>
      <c r="E75" s="1421"/>
      <c r="F75" s="1006" t="s">
        <v>399</v>
      </c>
      <c r="G75" s="1006" t="s">
        <v>395</v>
      </c>
      <c r="H75" s="605" t="s">
        <v>395</v>
      </c>
      <c r="I75" s="6"/>
      <c r="J75" s="26"/>
      <c r="K75" s="7" t="str">
        <f t="shared" si="2"/>
        <v>h. Emergency contraceptive pills (for example, Postinor)</v>
      </c>
      <c r="L75" s="21"/>
      <c r="M75" s="21"/>
      <c r="N75" s="21"/>
      <c r="O75" s="21"/>
      <c r="P75" s="21"/>
      <c r="Q75" s="21"/>
      <c r="R75" s="7"/>
      <c r="S75" s="21"/>
      <c r="T75" s="16"/>
      <c r="U75" s="16"/>
      <c r="V75" s="16"/>
      <c r="W75" s="44"/>
      <c r="X75" s="44"/>
      <c r="Y75" s="45"/>
      <c r="Z75" s="52"/>
    </row>
    <row r="76" spans="1:27" s="244" customFormat="1">
      <c r="A76" s="606"/>
      <c r="B76" s="1419" t="s">
        <v>1692</v>
      </c>
      <c r="C76" s="1420"/>
      <c r="D76" s="1421" t="s">
        <v>405</v>
      </c>
      <c r="E76" s="1421"/>
      <c r="F76" s="1006" t="s">
        <v>405</v>
      </c>
      <c r="G76" s="1006" t="s">
        <v>399</v>
      </c>
      <c r="H76" s="605"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row>
    <row r="77" spans="1:27" s="244" customFormat="1">
      <c r="A77" s="606"/>
      <c r="B77" s="1419" t="s">
        <v>1693</v>
      </c>
      <c r="C77" s="1420"/>
      <c r="D77" s="1421" t="s">
        <v>395</v>
      </c>
      <c r="E77" s="1421"/>
      <c r="F77" s="1006" t="s">
        <v>395</v>
      </c>
      <c r="G77" s="1006" t="s">
        <v>399</v>
      </c>
      <c r="H77" s="605"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row>
    <row r="78" spans="1:27" s="244" customFormat="1">
      <c r="A78" s="606"/>
      <c r="B78" s="1419" t="s">
        <v>1551</v>
      </c>
      <c r="C78" s="1420"/>
      <c r="D78" s="1421" t="s">
        <v>399</v>
      </c>
      <c r="E78" s="1421"/>
      <c r="F78" s="1006" t="s">
        <v>399</v>
      </c>
      <c r="G78" s="1006" t="s">
        <v>395</v>
      </c>
      <c r="H78" s="605" t="s">
        <v>399</v>
      </c>
      <c r="I78" s="6"/>
      <c r="J78" s="26"/>
      <c r="K78" s="7" t="str">
        <f t="shared" si="2"/>
        <v>k. CycleBeads</v>
      </c>
      <c r="L78" s="21"/>
      <c r="M78" s="21"/>
      <c r="N78" s="21"/>
      <c r="O78" s="21"/>
      <c r="P78" s="21"/>
      <c r="Q78" s="21"/>
      <c r="R78" s="7"/>
      <c r="S78" s="21"/>
      <c r="T78" s="16"/>
      <c r="U78" s="16"/>
      <c r="V78" s="16"/>
      <c r="W78" s="44"/>
      <c r="X78" s="44"/>
      <c r="Y78" s="45"/>
      <c r="Z78" s="52"/>
    </row>
    <row r="79" spans="1:27" s="244" customFormat="1" ht="45">
      <c r="A79" s="607"/>
      <c r="B79" s="1422" t="s">
        <v>1694</v>
      </c>
      <c r="C79" s="1423"/>
      <c r="D79" s="1421"/>
      <c r="E79" s="1421"/>
      <c r="F79" s="1006"/>
      <c r="G79" s="1006"/>
      <c r="H79" s="605"/>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404" t="s">
        <v>1553</v>
      </c>
      <c r="B80" s="1355"/>
      <c r="C80" s="1356"/>
      <c r="D80" s="1359"/>
      <c r="E80" s="1360"/>
      <c r="F80" s="1360"/>
      <c r="G80" s="1360"/>
      <c r="H80" s="1361"/>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405" t="s">
        <v>1554</v>
      </c>
      <c r="B81" s="1406"/>
      <c r="C81" s="1406"/>
      <c r="D81" s="1406"/>
      <c r="E81" s="1406"/>
      <c r="F81" s="1406"/>
      <c r="G81" s="1406"/>
      <c r="H81" s="608"/>
      <c r="I81" s="42"/>
      <c r="J81" s="32"/>
      <c r="K81" s="7"/>
      <c r="L81" s="33"/>
      <c r="M81" s="33"/>
      <c r="N81" s="33"/>
      <c r="O81" s="33"/>
      <c r="P81" s="33"/>
      <c r="Q81" s="33"/>
      <c r="R81" s="9"/>
      <c r="S81" s="33"/>
      <c r="T81" s="34"/>
      <c r="U81" s="34"/>
      <c r="V81" s="34"/>
      <c r="W81" s="41"/>
      <c r="X81" s="41"/>
      <c r="Y81" s="50"/>
      <c r="Z81" s="55"/>
      <c r="AA81"/>
    </row>
    <row r="82" spans="1:28" s="244" customFormat="1" ht="30" customHeight="1">
      <c r="A82" s="1407" t="s">
        <v>1695</v>
      </c>
      <c r="B82" s="1408"/>
      <c r="C82" s="1408"/>
      <c r="D82" s="1408"/>
      <c r="E82" s="1408"/>
      <c r="F82" s="1408"/>
      <c r="G82" s="1409"/>
      <c r="H82" s="546"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410" t="s">
        <v>1556</v>
      </c>
      <c r="B83" s="1411"/>
      <c r="C83" s="1411"/>
      <c r="D83" s="609"/>
      <c r="E83" s="609"/>
      <c r="F83" s="609"/>
      <c r="G83" s="609"/>
      <c r="H83" s="610"/>
      <c r="I83" s="189"/>
      <c r="J83" s="26"/>
      <c r="K83" s="7"/>
      <c r="L83" s="21"/>
      <c r="M83" s="21"/>
      <c r="N83" s="21"/>
      <c r="O83" s="21"/>
      <c r="P83" s="21"/>
      <c r="Q83" s="21"/>
      <c r="R83" s="7"/>
      <c r="S83" s="21"/>
      <c r="T83" s="16"/>
      <c r="U83" s="16"/>
      <c r="V83" s="16"/>
      <c r="W83" s="44"/>
      <c r="X83" s="44"/>
      <c r="Y83" s="45"/>
      <c r="Z83" s="52"/>
      <c r="AA83"/>
    </row>
    <row r="84" spans="1:28" s="244" customFormat="1" ht="64.5" customHeight="1">
      <c r="A84" s="1412"/>
      <c r="B84" s="1414" t="s">
        <v>1557</v>
      </c>
      <c r="C84" s="1415"/>
      <c r="D84" s="1415" t="s">
        <v>1696</v>
      </c>
      <c r="E84" s="1415"/>
      <c r="F84" s="1008" t="s">
        <v>1559</v>
      </c>
      <c r="G84" s="1415" t="s">
        <v>1560</v>
      </c>
      <c r="H84" s="1416"/>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413"/>
      <c r="B85" s="611" t="s">
        <v>1561</v>
      </c>
      <c r="C85" s="1009" t="s">
        <v>438</v>
      </c>
      <c r="D85" s="1417" t="s">
        <v>439</v>
      </c>
      <c r="E85" s="1418"/>
      <c r="F85" s="1007" t="s">
        <v>395</v>
      </c>
      <c r="G85" s="1397" t="s">
        <v>395</v>
      </c>
      <c r="H85" s="1398"/>
      <c r="I85" s="13"/>
      <c r="J85" s="30" t="str">
        <f>G85</f>
        <v>Yes</v>
      </c>
      <c r="K85" s="7" t="str">
        <f>B85</f>
        <v>a</v>
      </c>
      <c r="L85" s="21"/>
      <c r="M85" s="31">
        <f>E85</f>
        <v>0</v>
      </c>
      <c r="N85" s="21"/>
      <c r="O85" s="21"/>
      <c r="P85" s="21"/>
      <c r="Q85" s="21"/>
      <c r="R85" s="7"/>
      <c r="S85" s="7" t="str">
        <f>D85</f>
        <v>2012-2016</v>
      </c>
      <c r="T85" s="16"/>
      <c r="U85" s="16"/>
      <c r="V85" s="16"/>
      <c r="W85" s="44"/>
      <c r="X85" s="44"/>
      <c r="Y85" s="45"/>
      <c r="Z85" s="52"/>
      <c r="AA85"/>
    </row>
    <row r="86" spans="1:28" s="244" customFormat="1" ht="28.5" customHeight="1">
      <c r="A86" s="1399" t="s">
        <v>193</v>
      </c>
      <c r="B86" s="1400"/>
      <c r="C86" s="1400"/>
      <c r="D86" s="1400"/>
      <c r="E86" s="1400"/>
      <c r="F86" s="1401" t="s">
        <v>395</v>
      </c>
      <c r="G86" s="1402"/>
      <c r="H86" s="1403"/>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550"/>
      <c r="B87" s="1340" t="s">
        <v>1562</v>
      </c>
      <c r="C87" s="1340"/>
      <c r="D87" s="1341"/>
      <c r="E87" s="1383" t="s">
        <v>440</v>
      </c>
      <c r="F87" s="1384"/>
      <c r="G87" s="1384"/>
      <c r="H87" s="1385"/>
      <c r="I87" s="13"/>
      <c r="J87" s="30"/>
      <c r="K87" s="7"/>
      <c r="L87" s="21"/>
      <c r="M87" s="31"/>
      <c r="N87" s="31" t="str">
        <f>E87</f>
        <v>Public sector, social marketing, commercial sector</v>
      </c>
      <c r="O87" s="21"/>
      <c r="P87" s="7" t="str">
        <f>B87</f>
        <v>a. If yes, for which sectors (public, NGO, social marketing, commercial)?</v>
      </c>
      <c r="Q87" s="21"/>
      <c r="R87" s="7"/>
      <c r="S87" s="21"/>
      <c r="T87" s="16"/>
      <c r="U87" s="16"/>
      <c r="V87" s="16"/>
      <c r="W87" s="44"/>
      <c r="X87" s="44"/>
      <c r="Y87" s="45"/>
      <c r="Z87" s="52"/>
      <c r="AA87"/>
    </row>
    <row r="88" spans="1:28" s="244" customFormat="1">
      <c r="A88" s="550"/>
      <c r="B88" s="1340" t="s">
        <v>1563</v>
      </c>
      <c r="C88" s="1340"/>
      <c r="D88" s="1341"/>
      <c r="E88" s="1383" t="s">
        <v>405</v>
      </c>
      <c r="F88" s="1384"/>
      <c r="G88" s="1384"/>
      <c r="H88" s="1385"/>
      <c r="I88" s="13"/>
      <c r="J88" s="30"/>
      <c r="K88" s="7"/>
      <c r="L88" s="21"/>
      <c r="M88" s="31"/>
      <c r="N88" s="31" t="str">
        <f>E88</f>
        <v>Don't know</v>
      </c>
      <c r="O88" s="21"/>
      <c r="P88" s="7" t="str">
        <f>B88</f>
        <v>b. If yes, how much are the duties, taxes, or fees?</v>
      </c>
      <c r="Q88" s="21"/>
      <c r="R88" s="7"/>
      <c r="S88" s="21"/>
      <c r="T88" s="16"/>
      <c r="U88" s="16"/>
      <c r="V88" s="16"/>
      <c r="W88" s="44"/>
      <c r="X88" s="44"/>
      <c r="Y88" s="45"/>
      <c r="Z88" s="52"/>
      <c r="AA88"/>
    </row>
    <row r="89" spans="1:28" s="244" customFormat="1" ht="30" customHeight="1">
      <c r="A89" s="1353" t="s">
        <v>1697</v>
      </c>
      <c r="B89" s="1340"/>
      <c r="C89" s="1340"/>
      <c r="D89" s="1340"/>
      <c r="E89" s="1340"/>
      <c r="F89" s="1340"/>
      <c r="G89" s="1341"/>
      <c r="H89" s="552" t="s">
        <v>405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550"/>
      <c r="B90" s="1340" t="s">
        <v>1565</v>
      </c>
      <c r="C90" s="1340"/>
      <c r="D90" s="1383" t="s">
        <v>405</v>
      </c>
      <c r="E90" s="1384"/>
      <c r="F90" s="1384"/>
      <c r="G90" s="1384"/>
      <c r="H90" s="1385"/>
      <c r="I90" s="13"/>
      <c r="J90" s="30"/>
      <c r="K90" s="7" t="str">
        <f>B90</f>
        <v>a. If yes, describe the policies.</v>
      </c>
      <c r="L90" s="21"/>
      <c r="M90" s="21"/>
      <c r="N90" s="23"/>
      <c r="O90" s="24" t="str">
        <f>D90</f>
        <v>Don't know</v>
      </c>
      <c r="P90" s="7"/>
      <c r="Q90" s="21"/>
      <c r="R90" s="21"/>
      <c r="S90" s="21"/>
      <c r="T90" s="16"/>
      <c r="U90" s="16"/>
      <c r="V90" s="16"/>
      <c r="W90" s="44"/>
      <c r="X90" s="44"/>
      <c r="Y90" s="45"/>
      <c r="Z90" s="52"/>
      <c r="AA90"/>
    </row>
    <row r="91" spans="1:28" s="244" customFormat="1" ht="30" customHeight="1">
      <c r="A91" s="1353" t="s">
        <v>1698</v>
      </c>
      <c r="B91" s="1340"/>
      <c r="C91" s="1340"/>
      <c r="D91" s="1340"/>
      <c r="E91" s="1340"/>
      <c r="F91" s="1340"/>
      <c r="G91" s="1341"/>
      <c r="H91" s="552" t="s">
        <v>405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550"/>
      <c r="B92" s="1340" t="s">
        <v>1565</v>
      </c>
      <c r="C92" s="1340"/>
      <c r="D92" s="1383" t="s">
        <v>405</v>
      </c>
      <c r="E92" s="1384"/>
      <c r="F92" s="1384"/>
      <c r="G92" s="1384"/>
      <c r="H92" s="1385"/>
      <c r="I92" s="13"/>
      <c r="J92" s="30"/>
      <c r="K92" s="7" t="str">
        <f>B92</f>
        <v>a. If yes, describe the policies.</v>
      </c>
      <c r="L92" s="21"/>
      <c r="M92" s="21"/>
      <c r="N92" s="23"/>
      <c r="O92" s="24" t="str">
        <f>D92</f>
        <v>Don't know</v>
      </c>
      <c r="P92" s="7"/>
      <c r="Q92" s="21"/>
      <c r="R92" s="21"/>
      <c r="S92" s="21"/>
      <c r="T92" s="16"/>
      <c r="U92" s="16"/>
      <c r="V92" s="16"/>
      <c r="W92" s="44"/>
      <c r="X92" s="44"/>
      <c r="Y92" s="45"/>
      <c r="Z92" s="52"/>
      <c r="AA92"/>
    </row>
    <row r="93" spans="1:28" ht="45.75" customHeight="1" thickBot="1">
      <c r="A93" s="1250" t="s">
        <v>1567</v>
      </c>
      <c r="B93" s="1251"/>
      <c r="C93" s="1251"/>
      <c r="D93" s="1251"/>
      <c r="E93" s="1251"/>
      <c r="F93" s="1251"/>
      <c r="G93" s="1251"/>
      <c r="H93" s="1252"/>
      <c r="I93" s="61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69"/>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441</v>
      </c>
      <c r="E95" s="1260"/>
      <c r="F95" s="1261"/>
      <c r="G95" s="1262" t="s">
        <v>442</v>
      </c>
      <c r="H95" s="1263"/>
      <c r="I95" s="12"/>
      <c r="J95" s="30" t="str">
        <f t="shared" si="3"/>
        <v>Clinical Officer</v>
      </c>
      <c r="K95" s="7"/>
      <c r="L95" s="21"/>
      <c r="M95" s="31"/>
      <c r="N95" s="21"/>
      <c r="O95" s="7"/>
      <c r="P95" s="7"/>
      <c r="Q95" s="21"/>
      <c r="R95" s="21"/>
      <c r="S95" s="21"/>
      <c r="T95" s="209" t="str">
        <f>D95</f>
        <v>Nurse</v>
      </c>
      <c r="U95" s="51"/>
      <c r="V95" s="16"/>
      <c r="W95" s="44"/>
      <c r="X95" s="44"/>
      <c r="Y95" s="45"/>
      <c r="Z95" s="52"/>
      <c r="AA95"/>
    </row>
    <row r="96" spans="1:28" s="244" customFormat="1" ht="15" customHeight="1">
      <c r="A96" s="263"/>
      <c r="B96" s="221" t="s">
        <v>1572</v>
      </c>
      <c r="C96" s="218" t="s">
        <v>1573</v>
      </c>
      <c r="D96" s="1259" t="s">
        <v>441</v>
      </c>
      <c r="E96" s="1260"/>
      <c r="F96" s="1261"/>
      <c r="G96" s="1262" t="s">
        <v>442</v>
      </c>
      <c r="H96" s="1263"/>
      <c r="I96" s="12"/>
      <c r="J96" s="30" t="str">
        <f t="shared" si="3"/>
        <v>Clinical Officer</v>
      </c>
      <c r="K96" s="7"/>
      <c r="L96" s="21"/>
      <c r="M96" s="31"/>
      <c r="N96" s="21"/>
      <c r="O96" s="7"/>
      <c r="P96" s="7"/>
      <c r="Q96" s="21"/>
      <c r="R96" s="21"/>
      <c r="S96" s="21"/>
      <c r="T96" s="209" t="str">
        <f t="shared" ref="T96:T102" si="4">D96</f>
        <v>Nurse</v>
      </c>
      <c r="U96" s="51"/>
      <c r="V96" s="16"/>
      <c r="W96" s="44"/>
      <c r="X96" s="44"/>
      <c r="Y96" s="45"/>
      <c r="Z96" s="52"/>
      <c r="AA96"/>
    </row>
    <row r="97" spans="1:27" s="244" customFormat="1" ht="15" customHeight="1">
      <c r="A97" s="263"/>
      <c r="B97" s="221" t="s">
        <v>1574</v>
      </c>
      <c r="C97" s="218" t="s">
        <v>1575</v>
      </c>
      <c r="D97" s="1259" t="s">
        <v>406</v>
      </c>
      <c r="E97" s="1260"/>
      <c r="F97" s="1261"/>
      <c r="G97" s="1262" t="s">
        <v>405</v>
      </c>
      <c r="H97" s="1263"/>
      <c r="I97" s="12"/>
      <c r="J97" s="30" t="str">
        <f t="shared" si="3"/>
        <v>Don't know</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415</v>
      </c>
      <c r="E98" s="1260"/>
      <c r="F98" s="1261"/>
      <c r="G98" s="1262" t="s">
        <v>415</v>
      </c>
      <c r="H98" s="1263"/>
      <c r="I98" s="12"/>
      <c r="J98" s="30" t="str">
        <f t="shared" si="3"/>
        <v>Doctor</v>
      </c>
      <c r="K98" s="7"/>
      <c r="L98" s="21"/>
      <c r="M98" s="31"/>
      <c r="N98" s="21"/>
      <c r="O98" s="7"/>
      <c r="P98" s="7"/>
      <c r="Q98" s="21"/>
      <c r="R98" s="21"/>
      <c r="S98" s="21"/>
      <c r="T98" s="209" t="str">
        <f t="shared" si="4"/>
        <v>Doctor</v>
      </c>
      <c r="U98" s="51"/>
      <c r="V98" s="16"/>
      <c r="W98" s="44"/>
      <c r="X98" s="44"/>
      <c r="Y98" s="45"/>
      <c r="Z98" s="52"/>
      <c r="AA98"/>
    </row>
    <row r="99" spans="1:27" s="244" customFormat="1" ht="15" customHeight="1">
      <c r="A99" s="263"/>
      <c r="B99" s="221" t="s">
        <v>1578</v>
      </c>
      <c r="C99" s="218" t="s">
        <v>1579</v>
      </c>
      <c r="D99" s="1259" t="s">
        <v>441</v>
      </c>
      <c r="E99" s="1260"/>
      <c r="F99" s="1261"/>
      <c r="G99" s="1262" t="s">
        <v>442</v>
      </c>
      <c r="H99" s="1263"/>
      <c r="I99" s="12"/>
      <c r="J99" s="30" t="str">
        <f t="shared" si="3"/>
        <v>Clinical Officer</v>
      </c>
      <c r="K99" s="7"/>
      <c r="L99" s="21"/>
      <c r="M99" s="31"/>
      <c r="N99" s="21"/>
      <c r="O99" s="7"/>
      <c r="P99" s="7"/>
      <c r="Q99" s="21"/>
      <c r="R99" s="21"/>
      <c r="S99" s="21"/>
      <c r="T99" s="209" t="str">
        <f t="shared" si="4"/>
        <v>Nurse</v>
      </c>
      <c r="U99" s="51"/>
      <c r="V99" s="16"/>
      <c r="W99" s="44"/>
      <c r="X99" s="44"/>
      <c r="Y99" s="45"/>
      <c r="Z99" s="52"/>
      <c r="AA99"/>
    </row>
    <row r="100" spans="1:27" s="244" customFormat="1" ht="15" customHeight="1">
      <c r="A100" s="263"/>
      <c r="B100" s="221" t="s">
        <v>1580</v>
      </c>
      <c r="C100" s="218" t="s">
        <v>1581</v>
      </c>
      <c r="D100" s="1259" t="s">
        <v>406</v>
      </c>
      <c r="E100" s="1260"/>
      <c r="F100" s="1261"/>
      <c r="G100" s="1262" t="s">
        <v>442</v>
      </c>
      <c r="H100" s="1263"/>
      <c r="I100" s="12"/>
      <c r="J100" s="30" t="str">
        <f t="shared" si="3"/>
        <v>Clinical Officer</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f>D103</f>
        <v>0</v>
      </c>
      <c r="P103" s="21"/>
      <c r="Q103" s="21"/>
      <c r="R103" s="7"/>
      <c r="S103" s="21"/>
      <c r="T103" s="208"/>
      <c r="U103" s="16"/>
      <c r="V103" s="16"/>
      <c r="W103" s="44"/>
      <c r="X103" s="44"/>
      <c r="Y103" s="45"/>
      <c r="Z103" s="52"/>
      <c r="AA103"/>
    </row>
    <row r="104" spans="1:27" s="352" customFormat="1" ht="15.75" thickBot="1">
      <c r="A104" s="1386"/>
      <c r="B104" s="1387"/>
      <c r="C104" s="1387"/>
      <c r="D104" s="1387"/>
      <c r="E104" s="1387"/>
      <c r="F104" s="1387"/>
      <c r="G104" s="1387"/>
      <c r="H104" s="1388"/>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364" t="s">
        <v>218</v>
      </c>
      <c r="B105" s="1365"/>
      <c r="C105" s="1365"/>
      <c r="D105" s="613" t="s">
        <v>1587</v>
      </c>
      <c r="E105" s="1394" t="s">
        <v>1588</v>
      </c>
      <c r="F105" s="1395"/>
      <c r="G105" s="1396"/>
      <c r="H105" s="61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550"/>
      <c r="B106" s="1340" t="s">
        <v>1590</v>
      </c>
      <c r="C106" s="1340"/>
      <c r="D106" s="615" t="s">
        <v>399</v>
      </c>
      <c r="E106" s="1383"/>
      <c r="F106" s="1384"/>
      <c r="G106" s="1389"/>
      <c r="H106" s="552"/>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550"/>
      <c r="B107" s="1340" t="s">
        <v>1591</v>
      </c>
      <c r="C107" s="1340"/>
      <c r="D107" s="615" t="s">
        <v>399</v>
      </c>
      <c r="E107" s="1383"/>
      <c r="F107" s="1384"/>
      <c r="G107" s="1389"/>
      <c r="H107" s="552"/>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15.75" thickBot="1">
      <c r="A108" s="616"/>
      <c r="B108" s="1390" t="s">
        <v>1592</v>
      </c>
      <c r="C108" s="1390"/>
      <c r="D108" s="617" t="s">
        <v>399</v>
      </c>
      <c r="E108" s="1391"/>
      <c r="F108" s="1392"/>
      <c r="G108" s="1393"/>
      <c r="H108" s="618"/>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247" customFormat="1">
      <c r="A109" s="1386"/>
      <c r="B109" s="1387"/>
      <c r="C109" s="1387"/>
      <c r="D109" s="1387"/>
      <c r="E109" s="1387"/>
      <c r="F109" s="1387"/>
      <c r="G109" s="1387"/>
      <c r="H109" s="1388"/>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353" t="s">
        <v>1699</v>
      </c>
      <c r="B110" s="1340"/>
      <c r="C110" s="1340"/>
      <c r="D110" s="1340"/>
      <c r="E110" s="1340"/>
      <c r="F110" s="1340"/>
      <c r="G110" s="1340"/>
      <c r="H110" s="1354"/>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550"/>
      <c r="B111" s="1340" t="s">
        <v>1594</v>
      </c>
      <c r="C111" s="1340"/>
      <c r="D111" s="1340"/>
      <c r="E111" s="1340"/>
      <c r="F111" s="1341"/>
      <c r="G111" s="1342" t="s">
        <v>399</v>
      </c>
      <c r="H111" s="1343"/>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550"/>
      <c r="B112" s="1340" t="s">
        <v>1595</v>
      </c>
      <c r="C112" s="1340"/>
      <c r="D112" s="1340"/>
      <c r="E112" s="1340"/>
      <c r="F112" s="1341"/>
      <c r="G112" s="1342" t="s">
        <v>399</v>
      </c>
      <c r="H112" s="1343"/>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550"/>
      <c r="B113" s="1340" t="s">
        <v>1596</v>
      </c>
      <c r="C113" s="1340"/>
      <c r="D113" s="1340"/>
      <c r="E113" s="1340"/>
      <c r="F113" s="1341"/>
      <c r="G113" s="1342" t="s">
        <v>406</v>
      </c>
      <c r="H113" s="1343"/>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550"/>
      <c r="B114" s="579"/>
      <c r="C114" s="580" t="s">
        <v>1597</v>
      </c>
      <c r="D114" s="1383" t="s">
        <v>406</v>
      </c>
      <c r="E114" s="1384"/>
      <c r="F114" s="1384"/>
      <c r="G114" s="1384"/>
      <c r="H114" s="1385"/>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353" t="s">
        <v>1598</v>
      </c>
      <c r="B115" s="1340"/>
      <c r="C115" s="1340"/>
      <c r="D115" s="1340"/>
      <c r="E115" s="1340"/>
      <c r="F115" s="1340"/>
      <c r="G115" s="1340"/>
      <c r="H115" s="1354"/>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619"/>
      <c r="B116" s="1340" t="s">
        <v>1599</v>
      </c>
      <c r="C116" s="1340"/>
      <c r="D116" s="1340"/>
      <c r="E116" s="1340"/>
      <c r="F116" s="1341"/>
      <c r="G116" s="1342" t="s">
        <v>399</v>
      </c>
      <c r="H116" s="1343"/>
      <c r="I116" s="33"/>
      <c r="J116" s="30" t="str">
        <f t="shared" ref="J116:J127" si="5">G116</f>
        <v>No</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619"/>
      <c r="B117" s="1340" t="s">
        <v>1600</v>
      </c>
      <c r="C117" s="1340"/>
      <c r="D117" s="1340"/>
      <c r="E117" s="1340"/>
      <c r="F117" s="1341"/>
      <c r="G117" s="1342" t="s">
        <v>399</v>
      </c>
      <c r="H117" s="1343"/>
      <c r="I117" s="33"/>
      <c r="J117" s="30" t="str">
        <f t="shared" si="5"/>
        <v>No</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619"/>
      <c r="B118" s="1340" t="s">
        <v>1601</v>
      </c>
      <c r="C118" s="1340"/>
      <c r="D118" s="1340"/>
      <c r="E118" s="1340"/>
      <c r="F118" s="1341"/>
      <c r="G118" s="1342" t="s">
        <v>399</v>
      </c>
      <c r="H118" s="1343"/>
      <c r="I118" s="33"/>
      <c r="J118" s="30" t="str">
        <f t="shared" si="5"/>
        <v>No</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619"/>
      <c r="B119" s="1340" t="s">
        <v>1602</v>
      </c>
      <c r="C119" s="1340"/>
      <c r="D119" s="1340"/>
      <c r="E119" s="1340"/>
      <c r="F119" s="1341"/>
      <c r="G119" s="1342" t="s">
        <v>399</v>
      </c>
      <c r="H119" s="1343"/>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619"/>
      <c r="B120" s="1340" t="s">
        <v>1603</v>
      </c>
      <c r="C120" s="1340"/>
      <c r="D120" s="1340"/>
      <c r="E120" s="1340"/>
      <c r="F120" s="1341"/>
      <c r="G120" s="1342" t="s">
        <v>399</v>
      </c>
      <c r="H120" s="1343"/>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619"/>
      <c r="B121" s="1340" t="s">
        <v>1546</v>
      </c>
      <c r="C121" s="1340"/>
      <c r="D121" s="1340"/>
      <c r="E121" s="1340"/>
      <c r="F121" s="1341"/>
      <c r="G121" s="1342" t="s">
        <v>399</v>
      </c>
      <c r="H121" s="1343"/>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619"/>
      <c r="B122" s="1340" t="s">
        <v>1547</v>
      </c>
      <c r="C122" s="1340"/>
      <c r="D122" s="1340"/>
      <c r="E122" s="1340"/>
      <c r="F122" s="1341"/>
      <c r="G122" s="1342" t="s">
        <v>399</v>
      </c>
      <c r="H122" s="1343"/>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619"/>
      <c r="B123" s="1340" t="s">
        <v>1604</v>
      </c>
      <c r="C123" s="1340"/>
      <c r="D123" s="1340"/>
      <c r="E123" s="1340"/>
      <c r="F123" s="1341"/>
      <c r="G123" s="1342" t="s">
        <v>399</v>
      </c>
      <c r="H123" s="1343"/>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619"/>
      <c r="B124" s="1340" t="s">
        <v>1605</v>
      </c>
      <c r="C124" s="1340"/>
      <c r="D124" s="1340"/>
      <c r="E124" s="1340"/>
      <c r="F124" s="1341"/>
      <c r="G124" s="1342" t="s">
        <v>399</v>
      </c>
      <c r="H124" s="1343"/>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619"/>
      <c r="B125" s="1340" t="s">
        <v>1606</v>
      </c>
      <c r="C125" s="1340"/>
      <c r="D125" s="1340"/>
      <c r="E125" s="1340"/>
      <c r="F125" s="1341"/>
      <c r="G125" s="1342" t="s">
        <v>399</v>
      </c>
      <c r="H125" s="1343"/>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619"/>
      <c r="B126" s="1000"/>
      <c r="C126" s="1340" t="s">
        <v>1607</v>
      </c>
      <c r="D126" s="1340"/>
      <c r="E126" s="1341"/>
      <c r="F126" s="1373" t="s">
        <v>406</v>
      </c>
      <c r="G126" s="1374"/>
      <c r="H126" s="1375"/>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376" t="s">
        <v>1608</v>
      </c>
      <c r="B127" s="1377"/>
      <c r="C127" s="1377"/>
      <c r="D127" s="1378"/>
      <c r="E127" s="1379"/>
      <c r="F127" s="1380" t="s">
        <v>405</v>
      </c>
      <c r="G127" s="1381"/>
      <c r="H127" s="1382"/>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353" t="s">
        <v>1636</v>
      </c>
      <c r="B128" s="1340"/>
      <c r="C128" s="1341"/>
      <c r="D128" s="1350" t="s">
        <v>405</v>
      </c>
      <c r="E128" s="1351"/>
      <c r="F128" s="1351"/>
      <c r="G128" s="1351"/>
      <c r="H128" s="1352"/>
      <c r="I128" s="33"/>
      <c r="J128" s="20"/>
      <c r="K128" s="7" t="str">
        <f>A128</f>
        <v xml:space="preserve">D11. Name of the list(s)
</v>
      </c>
      <c r="L128" s="7"/>
      <c r="M128" s="21"/>
      <c r="N128" s="21"/>
      <c r="O128" s="7" t="str">
        <f>D128</f>
        <v>Don't know</v>
      </c>
      <c r="P128" s="21"/>
      <c r="Q128" s="1"/>
      <c r="R128" s="21"/>
      <c r="S128" s="22"/>
      <c r="T128" s="2"/>
      <c r="U128" s="2"/>
      <c r="V128" s="2"/>
      <c r="W128" s="40"/>
      <c r="X128" s="40"/>
      <c r="Y128" s="1"/>
      <c r="Z128" s="56"/>
      <c r="AA128"/>
    </row>
    <row r="129" spans="1:27" s="265" customFormat="1" ht="30">
      <c r="A129" s="1353" t="s">
        <v>1637</v>
      </c>
      <c r="B129" s="1340"/>
      <c r="C129" s="1341"/>
      <c r="D129" s="1350"/>
      <c r="E129" s="1351"/>
      <c r="F129" s="1351"/>
      <c r="G129" s="1351"/>
      <c r="H129" s="135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353" t="s">
        <v>1638</v>
      </c>
      <c r="B130" s="1340"/>
      <c r="C130" s="1340"/>
      <c r="D130" s="1340"/>
      <c r="E130" s="1340"/>
      <c r="F130" s="1340"/>
      <c r="G130" s="1340"/>
      <c r="H130" s="1354"/>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620"/>
      <c r="B131" s="1369" t="s">
        <v>1700</v>
      </c>
      <c r="C131" s="1868"/>
      <c r="D131" s="1868"/>
      <c r="E131" s="1869"/>
      <c r="F131" s="1370">
        <v>2008</v>
      </c>
      <c r="G131" s="1371"/>
      <c r="H131" s="1372"/>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619"/>
      <c r="B132" s="1340" t="s">
        <v>1613</v>
      </c>
      <c r="C132" s="1340"/>
      <c r="D132" s="1340"/>
      <c r="E132" s="1340"/>
      <c r="F132" s="1341"/>
      <c r="G132" s="1342" t="s">
        <v>399</v>
      </c>
      <c r="H132" s="1343"/>
      <c r="I132" s="33"/>
      <c r="J132" s="30" t="str">
        <f>G132</f>
        <v>No</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619"/>
      <c r="B133" s="1340" t="s">
        <v>1614</v>
      </c>
      <c r="C133" s="1340"/>
      <c r="D133" s="1340"/>
      <c r="E133" s="1340"/>
      <c r="F133" s="1341"/>
      <c r="G133" s="1342" t="s">
        <v>399</v>
      </c>
      <c r="H133" s="1343"/>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619"/>
      <c r="B134" s="1340" t="s">
        <v>1615</v>
      </c>
      <c r="C134" s="1340"/>
      <c r="D134" s="1340"/>
      <c r="E134" s="1340"/>
      <c r="F134" s="1341"/>
      <c r="G134" s="1342" t="s">
        <v>399</v>
      </c>
      <c r="H134" s="1343"/>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619"/>
      <c r="B135" s="1340" t="s">
        <v>1616</v>
      </c>
      <c r="C135" s="1340"/>
      <c r="D135" s="1340"/>
      <c r="E135" s="1340"/>
      <c r="F135" s="1341"/>
      <c r="G135" s="1342" t="s">
        <v>399</v>
      </c>
      <c r="H135" s="1343"/>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15.75" customHeight="1" thickBot="1">
      <c r="A136" s="550" t="s">
        <v>1617</v>
      </c>
      <c r="B136" s="1340" t="s">
        <v>1618</v>
      </c>
      <c r="C136" s="1341"/>
      <c r="D136" s="1359"/>
      <c r="E136" s="1360"/>
      <c r="F136" s="1360"/>
      <c r="G136" s="1360"/>
      <c r="H136" s="1361"/>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244" customFormat="1" ht="16.5" customHeight="1" thickBot="1">
      <c r="A137" s="1362" t="s">
        <v>255</v>
      </c>
      <c r="B137" s="1363"/>
      <c r="C137" s="1363"/>
      <c r="D137" s="1363"/>
      <c r="E137" s="1363"/>
      <c r="F137" s="1363"/>
      <c r="G137" s="1363"/>
      <c r="H137" s="621"/>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364" t="s">
        <v>1701</v>
      </c>
      <c r="B138" s="1365"/>
      <c r="C138" s="1365"/>
      <c r="D138" s="1365"/>
      <c r="E138" s="1365"/>
      <c r="F138" s="1366"/>
      <c r="G138" s="1367" t="s">
        <v>399</v>
      </c>
      <c r="H138" s="1368"/>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340"/>
      <c r="C139" s="1340"/>
      <c r="D139" s="1340"/>
      <c r="E139" s="1340"/>
      <c r="F139" s="1340"/>
      <c r="G139" s="1340"/>
      <c r="H139" s="1354"/>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1001"/>
      <c r="B140" s="1340" t="s">
        <v>1599</v>
      </c>
      <c r="C140" s="1340"/>
      <c r="D140" s="1340"/>
      <c r="E140" s="1340"/>
      <c r="F140" s="1341"/>
      <c r="G140" s="1342" t="s">
        <v>399</v>
      </c>
      <c r="H140" s="1343"/>
      <c r="I140" s="6"/>
      <c r="J140" s="30" t="str">
        <f t="shared" ref="J140:J148" si="7">G140</f>
        <v>No</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1004"/>
      <c r="B141" s="1340" t="s">
        <v>1600</v>
      </c>
      <c r="C141" s="1340"/>
      <c r="D141" s="1340"/>
      <c r="E141" s="1340"/>
      <c r="F141" s="1341"/>
      <c r="G141" s="1342" t="s">
        <v>399</v>
      </c>
      <c r="H141" s="1343"/>
      <c r="I141" s="6"/>
      <c r="J141" s="30" t="str">
        <f t="shared" si="7"/>
        <v>No</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1001"/>
      <c r="B142" s="1340" t="s">
        <v>1601</v>
      </c>
      <c r="C142" s="1340"/>
      <c r="D142" s="1340"/>
      <c r="E142" s="1340"/>
      <c r="F142" s="1341"/>
      <c r="G142" s="1342" t="s">
        <v>399</v>
      </c>
      <c r="H142" s="1343"/>
      <c r="I142" s="6"/>
      <c r="J142" s="30" t="str">
        <f t="shared" si="7"/>
        <v>No</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1001"/>
      <c r="B143" s="1340" t="s">
        <v>1602</v>
      </c>
      <c r="C143" s="1340"/>
      <c r="D143" s="1340"/>
      <c r="E143" s="1340"/>
      <c r="F143" s="1341"/>
      <c r="G143" s="1342" t="s">
        <v>406</v>
      </c>
      <c r="H143" s="1343"/>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1001"/>
      <c r="B144" s="1340" t="s">
        <v>1603</v>
      </c>
      <c r="C144" s="1340"/>
      <c r="D144" s="1340"/>
      <c r="E144" s="1340"/>
      <c r="F144" s="1341"/>
      <c r="G144" s="1342" t="s">
        <v>399</v>
      </c>
      <c r="H144" s="1343"/>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1001"/>
      <c r="B145" s="1340" t="s">
        <v>1546</v>
      </c>
      <c r="C145" s="1340"/>
      <c r="D145" s="1340"/>
      <c r="E145" s="1340"/>
      <c r="F145" s="1341"/>
      <c r="G145" s="1342" t="s">
        <v>399</v>
      </c>
      <c r="H145" s="1343"/>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1001"/>
      <c r="B146" s="1340" t="s">
        <v>1547</v>
      </c>
      <c r="C146" s="1340"/>
      <c r="D146" s="1340"/>
      <c r="E146" s="1340"/>
      <c r="F146" s="1341"/>
      <c r="G146" s="1342" t="s">
        <v>406</v>
      </c>
      <c r="H146" s="1343"/>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1001"/>
      <c r="B147" s="1340" t="s">
        <v>1604</v>
      </c>
      <c r="C147" s="1340"/>
      <c r="D147" s="1340"/>
      <c r="E147" s="1340"/>
      <c r="F147" s="1341"/>
      <c r="G147" s="1342" t="s">
        <v>406</v>
      </c>
      <c r="H147" s="1343"/>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1001"/>
      <c r="B148" s="1340" t="s">
        <v>1605</v>
      </c>
      <c r="C148" s="1340"/>
      <c r="D148" s="1340"/>
      <c r="E148" s="1340"/>
      <c r="F148" s="1341"/>
      <c r="G148" s="1342" t="s">
        <v>406</v>
      </c>
      <c r="H148" s="1343"/>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1001"/>
      <c r="B149" s="1340" t="s">
        <v>1702</v>
      </c>
      <c r="C149" s="1340"/>
      <c r="D149" s="1340"/>
      <c r="E149" s="1340"/>
      <c r="F149" s="1350" t="s">
        <v>405</v>
      </c>
      <c r="G149" s="1351"/>
      <c r="H149" s="1352"/>
      <c r="I149" s="6"/>
      <c r="J149" s="30"/>
      <c r="K149" s="7"/>
      <c r="L149" s="21"/>
      <c r="M149" s="7"/>
      <c r="N149" s="21"/>
      <c r="O149" s="21"/>
      <c r="P149" s="21"/>
      <c r="Q149" s="7" t="str">
        <f>F149</f>
        <v>Don't know</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550"/>
      <c r="B150" s="1340" t="s">
        <v>1703</v>
      </c>
      <c r="C150" s="1340"/>
      <c r="D150" s="1340"/>
      <c r="E150" s="1340"/>
      <c r="F150" s="1350" t="s">
        <v>443</v>
      </c>
      <c r="G150" s="1351"/>
      <c r="H150" s="1352"/>
      <c r="I150" s="6"/>
      <c r="J150" s="30"/>
      <c r="K150" s="7"/>
      <c r="L150" s="7"/>
      <c r="M150" s="21"/>
      <c r="N150" s="21"/>
      <c r="O150" s="21"/>
      <c r="P150" s="21"/>
      <c r="Q150" s="7" t="str">
        <f>F150</f>
        <v>Logistics management information, periodic inventory at central level, monitoring &amp; evaluation</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353" t="s">
        <v>1640</v>
      </c>
      <c r="B151" s="1340"/>
      <c r="C151" s="1340"/>
      <c r="D151" s="1340"/>
      <c r="E151" s="1340"/>
      <c r="F151" s="1340"/>
      <c r="G151" s="1340"/>
      <c r="H151" s="1354"/>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1003"/>
      <c r="B152" s="1355" t="s">
        <v>1704</v>
      </c>
      <c r="C152" s="1355"/>
      <c r="D152" s="1355"/>
      <c r="E152" s="1355"/>
      <c r="F152" s="1356"/>
      <c r="G152" s="1357" t="s">
        <v>395</v>
      </c>
      <c r="H152" s="1358"/>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1001"/>
      <c r="B153" s="1340" t="s">
        <v>1705</v>
      </c>
      <c r="C153" s="1340"/>
      <c r="D153" s="1340"/>
      <c r="E153" s="1340"/>
      <c r="F153" s="1341"/>
      <c r="G153" s="1342" t="s">
        <v>399</v>
      </c>
      <c r="H153" s="1343"/>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45.75" thickBot="1">
      <c r="A154" s="1344" t="s">
        <v>1641</v>
      </c>
      <c r="B154" s="1345"/>
      <c r="C154" s="1346"/>
      <c r="D154" s="1347" t="s">
        <v>444</v>
      </c>
      <c r="E154" s="1348"/>
      <c r="F154" s="1348"/>
      <c r="G154" s="1348"/>
      <c r="H154" s="1349"/>
      <c r="I154" s="6"/>
      <c r="J154" s="30"/>
      <c r="K154" s="7" t="str">
        <f>A154</f>
        <v xml:space="preserve">F. Please note any overall comments about challenges and/or successes with contraceptive security in your country.
</v>
      </c>
      <c r="L154" s="21"/>
      <c r="M154" s="21"/>
      <c r="N154" s="21"/>
      <c r="O154" s="7" t="str">
        <f>D154</f>
        <v>Challenges: change in staff, logistics, distance.</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xr:uid="{00000000-0002-0000-0600-000000000000}">
      <formula1>$N$1:$N$2</formula1>
    </dataValidation>
    <dataValidation type="list" allowBlank="1" showInputMessage="1" showErrorMessage="1" error="Please choose from the dropdown list." sqref="F61:H61" xr:uid="{00000000-0002-0000-0600-000001000000}">
      <formula1>$R$1:$R$6</formula1>
    </dataValidation>
    <dataValidation type="list" allowBlank="1" showInputMessage="1" showErrorMessage="1" errorTitle="Choose from dropdown" error="Please choose from the dropdown list." prompt="Please select from the dropdown list." sqref="G138 D15 D68" xr:uid="{00000000-0002-0000-0600-000002000000}">
      <formula1>$W$1:$W$4</formula1>
    </dataValidation>
    <dataValidation type="list" allowBlank="1" showInputMessage="1" showErrorMessage="1" error="Please choose from the dropdown list." sqref="G111:G113 H25 D16:D23 G147:H147 D26 G140:G146 G148 F63 G132:G135 G152:G153 F68:H78 D69:D78 H106:H108" xr:uid="{00000000-0002-0000-0600-000003000000}">
      <formula1>$W$1:$W$4</formula1>
    </dataValidation>
    <dataValidation type="list" allowBlank="1" showErrorMessage="1" error="Please choose from the dropdown list." sqref="H38" xr:uid="{00000000-0002-0000-0600-000004000000}">
      <formula1>$W$1:$W$3</formula1>
    </dataValidation>
    <dataValidation type="list" allowBlank="1" showInputMessage="1" showErrorMessage="1" error="Please choose from the dropdown list." sqref="H24" xr:uid="{00000000-0002-0000-0600-000005000000}">
      <formula1>$O$1:$O$6</formula1>
    </dataValidation>
    <dataValidation type="list" allowBlank="1" showInputMessage="1" showErrorMessage="1" errorTitle="Choose from dropdown" error="Please choose from the dropdown list." prompt="Please select from the dropdown list." sqref="H12 H82" xr:uid="{00000000-0002-0000-0600-000006000000}">
      <formula1>$W$1:$W$3</formula1>
    </dataValidation>
    <dataValidation type="list" allowBlank="1" showInputMessage="1" showErrorMessage="1" error="Please choose from the dropdown list." sqref="H31:H32 D41 D43 D49 D51:D52 F85:H86 H89 H91 D106:D108 F59 G116:H125" xr:uid="{00000000-0002-0000-0600-000007000000}">
      <formula1>$W$1:$W$3</formula1>
    </dataValidation>
    <dataValidation type="list" allowBlank="1" showInputMessage="1" showErrorMessage="1" errorTitle="Choose from dropdown" error="Please choose from the dropdown list." sqref="H28" xr:uid="{00000000-0002-0000-0600-000008000000}">
      <formula1>$Y$1:$Y$13</formula1>
    </dataValidation>
    <dataValidation type="list" allowBlank="1" showErrorMessage="1" errorTitle="Choose from dropdown" error="Please choose from the dropdown list." sqref="F28" xr:uid="{00000000-0002-0000-0600-000009000000}">
      <formula1>$Y$1:$Y$13</formula1>
    </dataValidation>
    <dataValidation type="list" allowBlank="1" prompt="Please choose from the dropdown if possible. If you cannot find a cadre that fits what you are looking for, you may write it in." sqref="D96:H102" xr:uid="{00000000-0002-0000-0600-00000A000000}">
      <formula1>$Q$1:$Q$9</formula1>
    </dataValidation>
    <dataValidation type="list" allowBlank="1" showInputMessage="1" prompt="Please select from the dropdown list if possible. If you cannot find a provider cadre that fits, you may write it in." sqref="D95:H95" xr:uid="{00000000-0002-0000-0600-00000B000000}">
      <formula1>$Q$1:$Q$9</formula1>
    </dataValidation>
  </dataValidations>
  <hyperlinks>
    <hyperlink ref="A5" location="Introduction!A1" display="To jump to the Introduction sheet, click here." xr:uid="{00000000-0004-0000-0600-000000000000}"/>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ED183"/>
  <sheetViews>
    <sheetView showGridLines="0" view="pageBreakPreview" zoomScaleNormal="100" zoomScaleSheetLayoutView="100" workbookViewId="0">
      <selection activeCell="AA1" sqref="AA1"/>
    </sheetView>
  </sheetViews>
  <sheetFormatPr defaultRowHeight="15"/>
  <cols>
    <col min="1" max="2" width="2.140625" style="93" customWidth="1"/>
    <col min="3" max="3" width="63" style="93" customWidth="1"/>
    <col min="4" max="4" width="7.140625" style="93" customWidth="1"/>
    <col min="5" max="6" width="19" style="93" customWidth="1"/>
    <col min="7" max="7" width="19.7109375" style="101" customWidth="1"/>
    <col min="8" max="8" width="19.7109375" style="102"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15" hidden="1" customWidth="1"/>
    <col min="26" max="26" width="1.28515625" style="14" customWidth="1"/>
    <col min="27" max="27" width="13.42578125" customWidth="1"/>
    <col min="28" max="28" width="13.28515625" style="93" customWidth="1"/>
    <col min="29" max="29" width="15.85546875" style="93" customWidth="1"/>
    <col min="30" max="35" width="11.7109375" style="93" customWidth="1"/>
    <col min="36" max="36" width="24.7109375" style="93" customWidth="1"/>
    <col min="37" max="39" width="11.7109375" style="93" customWidth="1"/>
    <col min="40" max="40" width="20" style="93" customWidth="1"/>
    <col min="41" max="41" width="25.85546875" style="93" customWidth="1"/>
    <col min="42" max="42" width="23.85546875" style="93" customWidth="1"/>
    <col min="43" max="43" width="14.140625" style="93" customWidth="1"/>
    <col min="44" max="69" width="11.7109375" style="93" customWidth="1"/>
    <col min="70" max="70" width="12.42578125" style="93" customWidth="1"/>
    <col min="71" max="74" width="11.7109375" style="93" customWidth="1"/>
    <col min="75" max="75" width="20.7109375" style="93" customWidth="1"/>
    <col min="76" max="76" width="11.7109375" style="93" customWidth="1"/>
    <col min="77" max="77" width="17.42578125" style="93" customWidth="1"/>
    <col min="78" max="91" width="11.7109375" style="93" customWidth="1"/>
    <col min="92" max="92" width="13.42578125" style="93" customWidth="1"/>
    <col min="93" max="107" width="11.7109375" style="93" customWidth="1"/>
    <col min="108" max="108" width="16.28515625" style="93" customWidth="1"/>
    <col min="109" max="117" width="11.7109375" style="93" customWidth="1"/>
    <col min="118" max="118" width="13.42578125" style="93" customWidth="1"/>
    <col min="119" max="119" width="11.7109375" style="93" customWidth="1"/>
    <col min="120" max="120" width="15.140625" style="93" customWidth="1"/>
    <col min="121" max="121" width="13.42578125" style="93" customWidth="1"/>
    <col min="122" max="130" width="11.7109375" style="93" customWidth="1"/>
    <col min="131" max="131" width="13.7109375" style="93" customWidth="1"/>
    <col min="132" max="132" width="12" style="93" customWidth="1"/>
    <col min="133" max="16384" width="9.140625" style="93"/>
  </cols>
  <sheetData>
    <row r="1" spans="1:134" s="97"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c r="AB1" s="1870"/>
      <c r="AC1" s="1870"/>
      <c r="AD1" s="1870"/>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870"/>
      <c r="BB1" s="1870"/>
      <c r="BC1" s="1870"/>
      <c r="BD1" s="1870"/>
      <c r="BE1" s="1870"/>
      <c r="BF1" s="1870"/>
      <c r="BG1" s="1870"/>
      <c r="BH1" s="1870"/>
      <c r="BI1" s="1870"/>
      <c r="BJ1" s="1870"/>
      <c r="BK1" s="1870"/>
      <c r="BL1" s="1870"/>
      <c r="BM1" s="1870"/>
      <c r="BN1" s="1870"/>
      <c r="BO1" s="1870"/>
      <c r="BP1" s="1870"/>
      <c r="BQ1" s="1870"/>
      <c r="BR1" s="1870"/>
      <c r="BS1" s="1870"/>
      <c r="BT1" s="1870"/>
      <c r="BU1" s="1870"/>
      <c r="BV1" s="1870"/>
      <c r="BW1" s="1870"/>
      <c r="BX1" s="1870"/>
      <c r="BY1" s="1870"/>
      <c r="BZ1" s="1870"/>
      <c r="CA1" s="1870"/>
      <c r="CB1" s="1870"/>
      <c r="CC1" s="1870"/>
      <c r="CD1" s="1870"/>
      <c r="CE1" s="1870"/>
      <c r="CF1" s="1870"/>
      <c r="CG1" s="1870"/>
      <c r="CH1" s="1870"/>
      <c r="CI1" s="1870"/>
      <c r="CJ1" s="1870"/>
      <c r="CK1" s="1870"/>
      <c r="CL1" s="1870"/>
      <c r="CM1" s="1870"/>
      <c r="CN1" s="1870"/>
      <c r="CO1" s="1870"/>
      <c r="CP1" s="1870"/>
      <c r="CQ1" s="1870"/>
      <c r="CR1" s="1870"/>
      <c r="CS1" s="1870"/>
      <c r="CT1" s="1870"/>
      <c r="CU1" s="1870"/>
      <c r="CV1" s="1870"/>
      <c r="CW1" s="1870"/>
      <c r="CX1" s="1870"/>
      <c r="CY1" s="1870"/>
      <c r="CZ1" s="1870"/>
      <c r="DA1" s="1870"/>
      <c r="DB1" s="1870"/>
      <c r="DC1" s="1870"/>
      <c r="DD1" s="1870"/>
      <c r="DE1" s="1870"/>
      <c r="DF1" s="1870"/>
      <c r="DG1" s="1870"/>
      <c r="DH1" s="1870"/>
      <c r="DI1" s="1870"/>
      <c r="DJ1" s="1870"/>
      <c r="DK1" s="1870"/>
      <c r="DL1" s="1870"/>
      <c r="DM1" s="1870"/>
      <c r="DN1" s="1870"/>
      <c r="DO1" s="1870"/>
      <c r="DP1" s="1870"/>
      <c r="DQ1" s="1870"/>
      <c r="DR1" s="1870"/>
      <c r="DS1" s="1870"/>
      <c r="DT1" s="1870"/>
      <c r="DU1" s="1870"/>
      <c r="DV1" s="1870"/>
      <c r="DW1" s="1870"/>
      <c r="DX1" s="1870"/>
      <c r="DY1" s="1870"/>
      <c r="DZ1" s="1870"/>
      <c r="EA1" s="1870"/>
      <c r="EB1" s="1870"/>
      <c r="EC1" s="1870"/>
      <c r="ED1" s="1870"/>
    </row>
    <row r="2" spans="1:134" s="97" customFormat="1" ht="15.75">
      <c r="A2" s="1588"/>
      <c r="B2" s="1588"/>
      <c r="C2" s="1588"/>
      <c r="D2" s="1871"/>
      <c r="E2" s="1871"/>
      <c r="F2" s="1872"/>
      <c r="G2" s="1873"/>
      <c r="H2" s="1873"/>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c r="AB2" s="1870"/>
      <c r="AC2" s="1870"/>
      <c r="AD2" s="1870"/>
      <c r="AE2" s="1870"/>
      <c r="AF2" s="1870"/>
      <c r="AG2" s="1870"/>
      <c r="AH2" s="1870"/>
      <c r="AI2" s="1870"/>
      <c r="AJ2" s="1870"/>
      <c r="AK2" s="1870"/>
      <c r="AL2" s="1870"/>
      <c r="AM2" s="1870"/>
      <c r="AN2" s="1870"/>
      <c r="AO2" s="1870"/>
      <c r="AP2" s="1870"/>
      <c r="AQ2" s="1870"/>
      <c r="AR2" s="187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c r="BP2" s="1870"/>
      <c r="BQ2" s="1870"/>
      <c r="BR2" s="1870"/>
      <c r="BS2" s="1870"/>
      <c r="BT2" s="1870"/>
      <c r="BU2" s="1870"/>
      <c r="BV2" s="1870"/>
      <c r="BW2" s="1870"/>
      <c r="BX2" s="1870"/>
      <c r="BY2" s="1870"/>
      <c r="BZ2" s="1870"/>
      <c r="CA2" s="1870"/>
      <c r="CB2" s="1870"/>
      <c r="CC2" s="1870"/>
      <c r="CD2" s="1870"/>
      <c r="CE2" s="1870"/>
      <c r="CF2" s="1870"/>
      <c r="CG2" s="1870"/>
      <c r="CH2" s="1870"/>
      <c r="CI2" s="1870"/>
      <c r="CJ2" s="1870"/>
      <c r="CK2" s="1870"/>
      <c r="CL2" s="1870"/>
      <c r="CM2" s="1870"/>
      <c r="CN2" s="1870"/>
      <c r="CO2" s="1870"/>
      <c r="CP2" s="1870"/>
      <c r="CQ2" s="1870"/>
      <c r="CR2" s="1870"/>
      <c r="CS2" s="1870"/>
      <c r="CT2" s="1870"/>
      <c r="CU2" s="1870"/>
      <c r="CV2" s="1870"/>
      <c r="CW2" s="1870"/>
      <c r="CX2" s="1870"/>
      <c r="CY2" s="1870"/>
      <c r="CZ2" s="1870"/>
      <c r="DA2" s="1870"/>
      <c r="DB2" s="1870"/>
      <c r="DC2" s="1870"/>
      <c r="DD2" s="1870"/>
      <c r="DE2" s="1870"/>
      <c r="DF2" s="1870"/>
      <c r="DG2" s="1870"/>
      <c r="DH2" s="1870"/>
      <c r="DI2" s="1870"/>
      <c r="DJ2" s="1870"/>
      <c r="DK2" s="1870"/>
      <c r="DL2" s="1870"/>
      <c r="DM2" s="1870"/>
      <c r="DN2" s="1870"/>
      <c r="DO2" s="1870"/>
      <c r="DP2" s="1870"/>
      <c r="DQ2" s="1870"/>
      <c r="DR2" s="1870"/>
      <c r="DS2" s="1870"/>
      <c r="DT2" s="1870"/>
      <c r="DU2" s="1870"/>
      <c r="DV2" s="1870"/>
      <c r="DW2" s="1870"/>
      <c r="DX2" s="1870"/>
      <c r="DY2" s="1870"/>
      <c r="DZ2" s="1870"/>
      <c r="EA2" s="1870"/>
      <c r="EB2" s="1870"/>
      <c r="EC2" s="1870"/>
      <c r="ED2" s="1870"/>
    </row>
    <row r="3" spans="1:134" s="97" customFormat="1" ht="15.75" customHeight="1">
      <c r="A3" s="1589"/>
      <c r="B3" s="1589"/>
      <c r="C3" s="1589"/>
      <c r="D3" s="1589"/>
      <c r="E3" s="1589"/>
      <c r="F3" s="1589"/>
      <c r="G3" s="1589"/>
      <c r="H3" s="1589"/>
      <c r="I3" s="39"/>
      <c r="J3" s="25"/>
      <c r="K3" s="7"/>
      <c r="L3" s="21"/>
      <c r="M3" s="21"/>
      <c r="N3" s="7"/>
      <c r="O3" s="24" t="s">
        <v>478</v>
      </c>
      <c r="P3" s="21"/>
      <c r="Q3" s="207" t="s">
        <v>838</v>
      </c>
      <c r="R3" s="7" t="s">
        <v>593</v>
      </c>
      <c r="S3" s="21"/>
      <c r="T3" s="49"/>
      <c r="U3" s="16"/>
      <c r="V3" s="16"/>
      <c r="W3" s="44" t="s">
        <v>405</v>
      </c>
      <c r="X3" s="44"/>
      <c r="Y3" s="236" t="s">
        <v>407</v>
      </c>
      <c r="Z3" s="233"/>
      <c r="AA3"/>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row>
    <row r="4" spans="1:134" s="97" customFormat="1" ht="27.75" customHeight="1">
      <c r="A4" s="1874"/>
      <c r="B4" s="1874"/>
      <c r="C4" s="1874"/>
      <c r="D4" s="1875"/>
      <c r="E4" s="1875"/>
      <c r="F4" s="1590"/>
      <c r="G4" s="1590"/>
      <c r="H4" s="1590"/>
      <c r="I4" s="8"/>
      <c r="J4" s="25"/>
      <c r="K4" s="7"/>
      <c r="L4" s="21"/>
      <c r="M4" s="21"/>
      <c r="N4" s="7"/>
      <c r="O4" s="7" t="s">
        <v>635</v>
      </c>
      <c r="P4" s="21"/>
      <c r="Q4" s="207" t="s">
        <v>527</v>
      </c>
      <c r="R4" s="44" t="s">
        <v>1442</v>
      </c>
      <c r="S4" s="21"/>
      <c r="T4" s="49"/>
      <c r="U4" s="16"/>
      <c r="V4" s="16"/>
      <c r="W4" s="44" t="s">
        <v>406</v>
      </c>
      <c r="X4" s="44"/>
      <c r="Y4" s="236" t="s">
        <v>830</v>
      </c>
      <c r="Z4" s="233"/>
      <c r="AA4"/>
      <c r="AB4" s="1870"/>
      <c r="AC4" s="1870"/>
      <c r="AD4" s="1870"/>
      <c r="AE4" s="1870"/>
      <c r="AF4" s="1870"/>
      <c r="AG4" s="1870"/>
      <c r="AH4" s="1870"/>
      <c r="AI4" s="1870"/>
      <c r="AJ4" s="1870"/>
      <c r="AK4" s="1870"/>
      <c r="AL4" s="1870"/>
      <c r="AM4" s="1870"/>
      <c r="AN4" s="1870"/>
      <c r="AO4" s="1870"/>
      <c r="AP4" s="1870"/>
      <c r="AQ4" s="1870"/>
      <c r="AR4" s="187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c r="BP4" s="1870"/>
      <c r="BQ4" s="1870"/>
      <c r="BR4" s="1870"/>
      <c r="BS4" s="1870"/>
      <c r="BT4" s="1870"/>
      <c r="BU4" s="1870"/>
      <c r="BV4" s="1870"/>
      <c r="BW4" s="1870"/>
      <c r="BX4" s="1870"/>
      <c r="BY4" s="1870"/>
      <c r="BZ4" s="1870"/>
      <c r="CA4" s="1870"/>
      <c r="CB4" s="1870"/>
      <c r="CC4" s="1870"/>
      <c r="CD4" s="1870"/>
      <c r="CE4" s="1870"/>
      <c r="CF4" s="1870"/>
      <c r="CG4" s="1870"/>
      <c r="CH4" s="1870"/>
      <c r="CI4" s="1870"/>
      <c r="CJ4" s="1870"/>
      <c r="CK4" s="1870"/>
      <c r="CL4" s="1870"/>
      <c r="CM4" s="1870"/>
      <c r="CN4" s="1870"/>
      <c r="CO4" s="1870"/>
      <c r="CP4" s="1870"/>
      <c r="CQ4" s="1870"/>
      <c r="CR4" s="1870"/>
      <c r="CS4" s="1870"/>
      <c r="CT4" s="1870"/>
      <c r="CU4" s="1870"/>
      <c r="CV4" s="1870"/>
      <c r="CW4" s="1870"/>
      <c r="CX4" s="1870"/>
      <c r="CY4" s="1870"/>
      <c r="CZ4" s="1870"/>
      <c r="DA4" s="1870"/>
      <c r="DB4" s="1870"/>
      <c r="DC4" s="1870"/>
      <c r="DD4" s="1870"/>
      <c r="DE4" s="1870"/>
      <c r="DF4" s="1870"/>
      <c r="DG4" s="1870"/>
      <c r="DH4" s="1870"/>
      <c r="DI4" s="1870"/>
      <c r="DJ4" s="1870"/>
      <c r="DK4" s="1870"/>
      <c r="DL4" s="1870"/>
      <c r="DM4" s="1870"/>
      <c r="DN4" s="1870"/>
      <c r="DO4" s="1870"/>
      <c r="DP4" s="1870"/>
      <c r="DQ4" s="1870"/>
      <c r="DR4" s="1870"/>
      <c r="DS4" s="1870"/>
      <c r="DT4" s="1870"/>
      <c r="DU4" s="1870"/>
      <c r="DV4" s="1870"/>
      <c r="DW4" s="1870"/>
      <c r="DX4" s="1870"/>
      <c r="DY4" s="1870"/>
      <c r="DZ4" s="1870"/>
      <c r="EA4" s="1870"/>
      <c r="EB4" s="1870"/>
      <c r="EC4" s="1870"/>
      <c r="ED4" s="1870"/>
    </row>
    <row r="5" spans="1:134" s="97" customFormat="1" ht="34.5" customHeight="1">
      <c r="A5" s="1158" t="s">
        <v>1</v>
      </c>
      <c r="B5" s="1158"/>
      <c r="C5" s="1158"/>
      <c r="D5" s="774"/>
      <c r="E5" s="775"/>
      <c r="F5" s="774"/>
      <c r="G5" s="773"/>
      <c r="H5" s="776"/>
      <c r="I5" s="8"/>
      <c r="J5" s="25"/>
      <c r="K5" s="7"/>
      <c r="L5" s="21"/>
      <c r="M5" s="21"/>
      <c r="N5" s="7"/>
      <c r="O5" s="7" t="s">
        <v>405</v>
      </c>
      <c r="P5" s="21"/>
      <c r="Q5" s="207" t="s">
        <v>441</v>
      </c>
      <c r="R5" s="7" t="s">
        <v>405</v>
      </c>
      <c r="S5" s="21"/>
      <c r="T5" s="49"/>
      <c r="U5" s="16"/>
      <c r="V5" s="16"/>
      <c r="W5" s="1870"/>
      <c r="X5" s="44"/>
      <c r="Y5" s="236" t="s">
        <v>1444</v>
      </c>
      <c r="Z5" s="233"/>
      <c r="AA5"/>
      <c r="AB5" s="1870"/>
      <c r="AC5" s="1870"/>
      <c r="AD5" s="1870"/>
      <c r="AE5" s="1870"/>
      <c r="AF5" s="1870"/>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1870"/>
      <c r="BW5" s="1870"/>
      <c r="BX5" s="1870"/>
      <c r="BY5" s="1870"/>
      <c r="BZ5" s="1870"/>
      <c r="CA5" s="1870"/>
      <c r="CB5" s="1870"/>
      <c r="CC5" s="1870"/>
      <c r="CD5" s="1870"/>
      <c r="CE5" s="1870"/>
      <c r="CF5" s="1870"/>
      <c r="CG5" s="1870"/>
      <c r="CH5" s="1870"/>
      <c r="CI5" s="1870"/>
      <c r="CJ5" s="1870"/>
      <c r="CK5" s="1870"/>
      <c r="CL5" s="1870"/>
      <c r="CM5" s="1870"/>
      <c r="CN5" s="1870"/>
      <c r="CO5" s="1870"/>
      <c r="CP5" s="1870"/>
      <c r="CQ5" s="1870"/>
      <c r="CR5" s="1870"/>
      <c r="CS5" s="1870"/>
      <c r="CT5" s="1870"/>
      <c r="CU5" s="1870"/>
      <c r="CV5" s="1870"/>
      <c r="CW5" s="1870"/>
      <c r="CX5" s="1870"/>
      <c r="CY5" s="1870"/>
      <c r="CZ5" s="1870"/>
      <c r="DA5" s="1870"/>
      <c r="DB5" s="1870"/>
      <c r="DC5" s="1870"/>
      <c r="DD5" s="1870"/>
      <c r="DE5" s="1870"/>
      <c r="DF5" s="1870"/>
      <c r="DG5" s="1870"/>
      <c r="DH5" s="1870"/>
      <c r="DI5" s="1870"/>
      <c r="DJ5" s="1870"/>
      <c r="DK5" s="1870"/>
      <c r="DL5" s="1870"/>
      <c r="DM5" s="1870"/>
      <c r="DN5" s="1870"/>
      <c r="DO5" s="1870"/>
      <c r="DP5" s="1870"/>
      <c r="DQ5" s="1870"/>
      <c r="DR5" s="1870"/>
      <c r="DS5" s="1870"/>
      <c r="DT5" s="1870"/>
      <c r="DU5" s="1870"/>
      <c r="DV5" s="1870"/>
      <c r="DW5" s="1870"/>
      <c r="DX5" s="1870"/>
      <c r="DY5" s="1870"/>
      <c r="DZ5" s="1870"/>
      <c r="EA5" s="1870"/>
      <c r="EB5" s="1870"/>
      <c r="EC5" s="1870"/>
      <c r="ED5" s="1870"/>
    </row>
    <row r="6" spans="1:134" ht="15.75" hidden="1" customHeight="1">
      <c r="A6" s="112"/>
      <c r="B6" s="112"/>
      <c r="C6" s="112"/>
      <c r="D6" s="112"/>
      <c r="E6" s="112"/>
      <c r="F6" s="112"/>
      <c r="G6" s="113"/>
      <c r="H6" s="114"/>
      <c r="I6" s="42"/>
      <c r="O6" s="21" t="s">
        <v>406</v>
      </c>
      <c r="Q6" s="21" t="s">
        <v>442</v>
      </c>
      <c r="R6" s="7" t="s">
        <v>406</v>
      </c>
      <c r="Y6" s="240" t="s">
        <v>482</v>
      </c>
      <c r="Z6" s="241"/>
      <c r="AB6" s="1876"/>
      <c r="AC6" s="1876"/>
      <c r="AD6" s="1876"/>
      <c r="AE6" s="1876"/>
      <c r="AF6" s="1876"/>
      <c r="AG6" s="1876"/>
      <c r="AH6" s="1876"/>
      <c r="AI6" s="1876"/>
      <c r="AJ6" s="1876"/>
      <c r="AK6" s="1876"/>
      <c r="AL6" s="1876"/>
      <c r="AM6" s="1876"/>
      <c r="AN6" s="1876"/>
      <c r="AO6" s="1876"/>
      <c r="AP6" s="1876"/>
      <c r="AQ6" s="1876"/>
      <c r="AR6" s="1876"/>
      <c r="AS6" s="1876"/>
      <c r="AT6" s="1876"/>
      <c r="AU6" s="1876"/>
      <c r="AV6" s="1876"/>
      <c r="AW6" s="1876"/>
      <c r="AX6" s="1876"/>
      <c r="AY6" s="1876"/>
      <c r="AZ6" s="1876"/>
      <c r="BA6" s="1876"/>
      <c r="BB6" s="1876"/>
      <c r="BC6" s="1876"/>
      <c r="BD6" s="1876"/>
      <c r="BE6" s="1876"/>
      <c r="BF6" s="1876"/>
      <c r="BG6" s="1876"/>
      <c r="BH6" s="1876"/>
      <c r="BI6" s="1876"/>
      <c r="BJ6" s="1876"/>
      <c r="BK6" s="1876"/>
      <c r="BL6" s="1876"/>
      <c r="BM6" s="1876"/>
      <c r="BN6" s="1876"/>
      <c r="BO6" s="1876"/>
      <c r="BP6" s="1876"/>
      <c r="BQ6" s="1876"/>
      <c r="BR6" s="1876"/>
      <c r="BS6" s="1876"/>
      <c r="BT6" s="1876"/>
      <c r="BU6" s="1876"/>
      <c r="BV6" s="1876"/>
      <c r="BW6" s="1876"/>
      <c r="BX6" s="1876"/>
      <c r="BY6" s="1876"/>
      <c r="BZ6" s="1876"/>
      <c r="CA6" s="1876"/>
      <c r="CB6" s="1876"/>
      <c r="CC6" s="1876"/>
      <c r="CD6" s="1876"/>
      <c r="CE6" s="1876"/>
      <c r="CF6" s="1876"/>
      <c r="CG6" s="1876"/>
      <c r="CH6" s="1876"/>
      <c r="CI6" s="1876"/>
      <c r="CJ6" s="1876"/>
      <c r="CK6" s="1876"/>
      <c r="CL6" s="1876"/>
      <c r="CM6" s="1876"/>
      <c r="CN6" s="1876"/>
      <c r="CO6" s="1876"/>
      <c r="CP6" s="1876"/>
      <c r="CQ6" s="1876"/>
      <c r="CR6" s="1876"/>
      <c r="CS6" s="1876"/>
      <c r="CT6" s="1876"/>
      <c r="CU6" s="1876"/>
      <c r="CV6" s="1876"/>
      <c r="CW6" s="1876"/>
      <c r="CX6" s="1876"/>
      <c r="CY6" s="1876"/>
      <c r="CZ6" s="1876"/>
      <c r="DA6" s="1876"/>
      <c r="DB6" s="1876"/>
      <c r="DC6" s="1876"/>
      <c r="DD6" s="1876"/>
      <c r="DE6" s="1876"/>
      <c r="DF6" s="1876"/>
      <c r="DG6" s="1876"/>
      <c r="DH6" s="1876"/>
      <c r="DI6" s="1876"/>
      <c r="DJ6" s="1876"/>
      <c r="DK6" s="1876"/>
      <c r="DL6" s="1876"/>
      <c r="DM6" s="1876"/>
      <c r="DN6" s="1876"/>
      <c r="DO6" s="1876"/>
      <c r="DP6" s="1876"/>
      <c r="DQ6" s="1876"/>
      <c r="DR6" s="1876"/>
      <c r="DS6" s="1876"/>
      <c r="DT6" s="1876"/>
      <c r="DU6" s="1876"/>
      <c r="DV6" s="1876"/>
      <c r="DW6" s="1876"/>
      <c r="DX6" s="1876"/>
      <c r="DY6" s="1876"/>
      <c r="DZ6" s="1876"/>
      <c r="EA6" s="1876"/>
      <c r="EB6" s="1876"/>
      <c r="EC6" s="1876"/>
      <c r="ED6" s="1876"/>
    </row>
    <row r="7" spans="1:134" ht="24.75" customHeight="1">
      <c r="A7" s="812" t="s">
        <v>1632</v>
      </c>
      <c r="B7" s="1876"/>
      <c r="C7" s="1876"/>
      <c r="D7" s="115"/>
      <c r="E7" s="115"/>
      <c r="F7" s="115"/>
      <c r="G7" s="1587"/>
      <c r="H7" s="1587"/>
      <c r="I7" s="8"/>
      <c r="J7" s="39"/>
      <c r="N7" s="7"/>
      <c r="Q7" s="207" t="s">
        <v>415</v>
      </c>
      <c r="T7" s="68"/>
      <c r="X7" s="626" t="str">
        <f>A7</f>
        <v>Contraceptive Security (CS) Indicators Data, 2013</v>
      </c>
      <c r="Y7" s="240" t="s">
        <v>481</v>
      </c>
      <c r="Z7" s="241"/>
      <c r="AB7" s="1876"/>
      <c r="AC7" s="1876"/>
      <c r="AD7" s="1876"/>
      <c r="AE7" s="1876"/>
      <c r="AF7" s="1876"/>
      <c r="AG7" s="1876"/>
      <c r="AH7" s="1876"/>
      <c r="AI7" s="1876"/>
      <c r="AJ7" s="1876"/>
      <c r="AK7" s="1876"/>
      <c r="AL7" s="1876"/>
      <c r="AM7" s="1876"/>
      <c r="AN7" s="1876"/>
      <c r="AO7" s="1876"/>
      <c r="AP7" s="1876"/>
      <c r="AQ7" s="1876"/>
      <c r="AR7" s="1876"/>
      <c r="AS7" s="1876"/>
      <c r="AT7" s="1876"/>
      <c r="AU7" s="1876"/>
      <c r="AV7" s="1876"/>
      <c r="AW7" s="1876"/>
      <c r="AX7" s="1876"/>
      <c r="AY7" s="1876"/>
      <c r="AZ7" s="1876"/>
      <c r="BA7" s="1876"/>
      <c r="BB7" s="1876"/>
      <c r="BC7" s="1876"/>
      <c r="BD7" s="1876"/>
      <c r="BE7" s="1876"/>
      <c r="BF7" s="1876"/>
      <c r="BG7" s="1876"/>
      <c r="BH7" s="1876"/>
      <c r="BI7" s="1876"/>
      <c r="BJ7" s="1876"/>
      <c r="BK7" s="1876"/>
      <c r="BL7" s="1876"/>
      <c r="BM7" s="1876"/>
      <c r="BN7" s="1876"/>
      <c r="BO7" s="1876"/>
      <c r="BP7" s="1876"/>
      <c r="BQ7" s="1876"/>
      <c r="BR7" s="1876"/>
      <c r="BS7" s="1876"/>
      <c r="BT7" s="1876"/>
      <c r="BU7" s="1876"/>
      <c r="BV7" s="1876"/>
      <c r="BW7" s="1876"/>
      <c r="BX7" s="1876"/>
      <c r="BY7" s="1876"/>
      <c r="BZ7" s="1876"/>
      <c r="CA7" s="1876"/>
      <c r="CB7" s="1876"/>
      <c r="CC7" s="1876"/>
      <c r="CD7" s="1876"/>
      <c r="CE7" s="1876"/>
      <c r="CF7" s="1876"/>
      <c r="CG7" s="1876"/>
      <c r="CH7" s="1876"/>
      <c r="CI7" s="1876"/>
      <c r="CJ7" s="1876"/>
      <c r="CK7" s="1876"/>
      <c r="CL7" s="1876"/>
      <c r="CM7" s="1876"/>
      <c r="CN7" s="1876"/>
      <c r="CO7" s="1876"/>
      <c r="CP7" s="1876"/>
      <c r="CQ7" s="1876"/>
      <c r="CR7" s="1876"/>
      <c r="CS7" s="1876"/>
      <c r="CT7" s="1876"/>
      <c r="CU7" s="1876"/>
      <c r="CV7" s="1876"/>
      <c r="CW7" s="1876"/>
      <c r="CX7" s="1876"/>
      <c r="CY7" s="1876"/>
      <c r="CZ7" s="1876"/>
      <c r="DA7" s="1876"/>
      <c r="DB7" s="1876"/>
      <c r="DC7" s="1876"/>
      <c r="DD7" s="1876"/>
      <c r="DE7" s="1876"/>
      <c r="DF7" s="1876"/>
      <c r="DG7" s="1876"/>
      <c r="DH7" s="1876"/>
      <c r="DI7" s="1876"/>
      <c r="DJ7" s="1876"/>
      <c r="DK7" s="1876"/>
      <c r="DL7" s="1876"/>
      <c r="DM7" s="1876"/>
      <c r="DN7" s="1876"/>
      <c r="DO7" s="1876"/>
      <c r="DP7" s="1876"/>
      <c r="DQ7" s="1876"/>
      <c r="DR7" s="1876"/>
      <c r="DS7" s="1876"/>
      <c r="DT7" s="1876"/>
      <c r="DU7" s="1876"/>
      <c r="DV7" s="1876"/>
      <c r="DW7" s="1876"/>
      <c r="DX7" s="1876"/>
      <c r="DY7" s="1876"/>
      <c r="DZ7" s="1876"/>
      <c r="EA7" s="1876"/>
      <c r="EB7" s="1876"/>
      <c r="EC7" s="1876"/>
      <c r="ED7" s="1876"/>
    </row>
    <row r="8" spans="1:134" ht="37.5" customHeight="1">
      <c r="A8" s="1585" t="s">
        <v>1706</v>
      </c>
      <c r="B8" s="1586"/>
      <c r="C8" s="1586"/>
      <c r="D8" s="1587"/>
      <c r="E8" s="1587"/>
      <c r="F8" s="115"/>
      <c r="G8" s="1587"/>
      <c r="H8" s="1587"/>
      <c r="I8" s="6"/>
      <c r="J8" s="39"/>
      <c r="K8" s="630" t="str">
        <f>A8</f>
        <v>Country: Armenia</v>
      </c>
      <c r="N8" s="7"/>
      <c r="P8" s="21" t="s">
        <v>1453</v>
      </c>
      <c r="Q8" s="207" t="s">
        <v>405</v>
      </c>
      <c r="S8" s="35"/>
      <c r="Y8" s="240" t="s">
        <v>1454</v>
      </c>
      <c r="Z8" s="241"/>
      <c r="AB8" s="1876"/>
      <c r="AC8" s="1876"/>
      <c r="AD8" s="1876"/>
      <c r="AE8" s="1876"/>
      <c r="AF8" s="1876"/>
      <c r="AG8" s="1876"/>
      <c r="AH8" s="1876"/>
      <c r="AI8" s="1876"/>
      <c r="AJ8" s="1876"/>
      <c r="AK8" s="1876"/>
      <c r="AL8" s="1876"/>
      <c r="AM8" s="1876"/>
      <c r="AN8" s="1876"/>
      <c r="AO8" s="1876"/>
      <c r="AP8" s="1876"/>
      <c r="AQ8" s="1876"/>
      <c r="AR8" s="1876"/>
      <c r="AS8" s="1876"/>
      <c r="AT8" s="1876"/>
      <c r="AU8" s="1876"/>
      <c r="AV8" s="1876"/>
      <c r="AW8" s="1876"/>
      <c r="AX8" s="1876"/>
      <c r="AY8" s="1876"/>
      <c r="AZ8" s="1876"/>
      <c r="BA8" s="1876"/>
      <c r="BB8" s="1876"/>
      <c r="BC8" s="1876"/>
      <c r="BD8" s="1876"/>
      <c r="BE8" s="1876"/>
      <c r="BF8" s="1876"/>
      <c r="BG8" s="1876"/>
      <c r="BH8" s="1876"/>
      <c r="BI8" s="1876"/>
      <c r="BJ8" s="1876"/>
      <c r="BK8" s="1876"/>
      <c r="BL8" s="1876"/>
      <c r="BM8" s="1876"/>
      <c r="BN8" s="1876"/>
      <c r="BO8" s="1876"/>
      <c r="BP8" s="1876"/>
      <c r="BQ8" s="1876"/>
      <c r="BR8" s="1876"/>
      <c r="BS8" s="1876"/>
      <c r="BT8" s="1876"/>
      <c r="BU8" s="1876"/>
      <c r="BV8" s="1876"/>
      <c r="BW8" s="1876"/>
      <c r="BX8" s="1876"/>
      <c r="BY8" s="1876"/>
      <c r="BZ8" s="1876"/>
      <c r="CA8" s="1876"/>
      <c r="CB8" s="1876"/>
      <c r="CC8" s="1876"/>
      <c r="CD8" s="1876"/>
      <c r="CE8" s="1876"/>
      <c r="CF8" s="1876"/>
      <c r="CG8" s="1876"/>
      <c r="CH8" s="1876"/>
      <c r="CI8" s="1876"/>
      <c r="CJ8" s="1876"/>
      <c r="CK8" s="1876"/>
      <c r="CL8" s="1876"/>
      <c r="CM8" s="1876"/>
      <c r="CN8" s="1876"/>
      <c r="CO8" s="1876"/>
      <c r="CP8" s="1876"/>
      <c r="CQ8" s="1876"/>
      <c r="CR8" s="1876"/>
      <c r="CS8" s="1876"/>
      <c r="CT8" s="1876"/>
      <c r="CU8" s="1876"/>
      <c r="CV8" s="1876"/>
      <c r="CW8" s="1876"/>
      <c r="CX8" s="1876"/>
      <c r="CY8" s="1876"/>
      <c r="CZ8" s="1876"/>
      <c r="DA8" s="1876"/>
      <c r="DB8" s="1876"/>
      <c r="DC8" s="1876"/>
      <c r="DD8" s="1876"/>
      <c r="DE8" s="1876"/>
      <c r="DF8" s="1876"/>
      <c r="DG8" s="1876"/>
      <c r="DH8" s="1876"/>
      <c r="DI8" s="1876"/>
      <c r="DJ8" s="1876"/>
      <c r="DK8" s="1876"/>
      <c r="DL8" s="1876"/>
      <c r="DM8" s="1876"/>
      <c r="DN8" s="1876"/>
      <c r="DO8" s="1876"/>
      <c r="DP8" s="1876"/>
      <c r="DQ8" s="1876"/>
      <c r="DR8" s="1876"/>
      <c r="DS8" s="1876"/>
      <c r="DT8" s="1876"/>
      <c r="DU8" s="1876"/>
      <c r="DV8" s="1876"/>
      <c r="DW8" s="1876"/>
      <c r="DX8" s="1876"/>
      <c r="DY8" s="1876"/>
      <c r="DZ8" s="1876"/>
      <c r="EA8" s="1876"/>
      <c r="EB8" s="1876"/>
      <c r="EC8" s="1876"/>
      <c r="ED8" s="1876"/>
    </row>
    <row r="9" spans="1:134" s="111"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94" t="str">
        <f>A9</f>
        <v>The CS Indicators are presented in the following sections:
               A. leadership &amp; cooordination               B. finance &amp; procurement               C. commodities               D. policies               E. supply chain</v>
      </c>
      <c r="Y9" s="285" t="s">
        <v>782</v>
      </c>
      <c r="Z9" s="285"/>
      <c r="AA9"/>
      <c r="AB9" s="110"/>
      <c r="AC9" s="110"/>
      <c r="AD9" s="110"/>
      <c r="AE9" s="110"/>
      <c r="AF9" s="110"/>
      <c r="AG9" s="110"/>
      <c r="AH9" s="110"/>
      <c r="AI9" s="1877"/>
      <c r="AJ9" s="1877"/>
      <c r="AK9" s="1877"/>
      <c r="AL9" s="1877"/>
      <c r="AM9" s="1877"/>
      <c r="AN9" s="1877"/>
      <c r="AO9" s="1877"/>
      <c r="AP9" s="1877"/>
      <c r="AQ9" s="1877"/>
      <c r="AR9" s="1877"/>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c r="BP9" s="1877"/>
      <c r="BQ9" s="1877"/>
      <c r="BR9" s="1877"/>
      <c r="BS9" s="1877"/>
      <c r="BT9" s="1877"/>
      <c r="BU9" s="1877"/>
      <c r="BV9" s="1877"/>
      <c r="BW9" s="1877"/>
      <c r="BX9" s="1877"/>
      <c r="BY9" s="1877"/>
      <c r="BZ9" s="1877"/>
      <c r="CA9" s="1877"/>
      <c r="CB9" s="1877"/>
      <c r="CC9" s="1877"/>
      <c r="CD9" s="1877"/>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row>
    <row r="10" spans="1:134" ht="150.75" thickBot="1">
      <c r="A10" s="1338" t="s">
        <v>1635</v>
      </c>
      <c r="B10" s="1339"/>
      <c r="C10" s="1339"/>
      <c r="D10" s="1339"/>
      <c r="E10" s="1339"/>
      <c r="F10" s="1339"/>
      <c r="G10" s="1339"/>
      <c r="H10" s="1339"/>
      <c r="O10" s="7" t="s">
        <v>1456</v>
      </c>
      <c r="Q10" s="1876"/>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c r="Z10" s="241"/>
      <c r="AB10" s="1876"/>
      <c r="AC10" s="1876"/>
      <c r="AD10" s="1876"/>
      <c r="AE10" s="1876"/>
      <c r="AF10" s="1876"/>
      <c r="AG10" s="1876"/>
      <c r="AH10" s="1876"/>
      <c r="AI10" s="1876"/>
      <c r="AJ10" s="1876"/>
      <c r="AK10" s="1876"/>
      <c r="AL10" s="1876"/>
      <c r="AM10" s="1876"/>
      <c r="AN10" s="1876"/>
      <c r="AO10" s="1876"/>
      <c r="AP10" s="1876"/>
      <c r="AQ10" s="1876"/>
      <c r="AR10" s="1876"/>
      <c r="AS10" s="1876"/>
      <c r="AT10" s="1876"/>
      <c r="AU10" s="1876"/>
      <c r="AV10" s="1876"/>
      <c r="AW10" s="1876"/>
      <c r="AX10" s="1876"/>
      <c r="AY10" s="1876"/>
      <c r="AZ10" s="1876"/>
      <c r="BA10" s="1876"/>
      <c r="BB10" s="1876"/>
      <c r="BC10" s="1876"/>
      <c r="BD10" s="1876"/>
      <c r="BE10" s="1876"/>
      <c r="BF10" s="1876"/>
      <c r="BG10" s="1876"/>
      <c r="BH10" s="1876"/>
      <c r="BI10" s="1876"/>
      <c r="BJ10" s="1876"/>
      <c r="BK10" s="1876"/>
      <c r="BL10" s="1876"/>
      <c r="BM10" s="1876"/>
      <c r="BN10" s="1876"/>
      <c r="BO10" s="1876"/>
      <c r="BP10" s="1876"/>
      <c r="BQ10" s="1876"/>
      <c r="BR10" s="1876"/>
      <c r="BS10" s="1876"/>
      <c r="BT10" s="1876"/>
      <c r="BU10" s="1876"/>
      <c r="BV10" s="1876"/>
      <c r="BW10" s="1876"/>
      <c r="BX10" s="1876"/>
      <c r="BY10" s="1876"/>
      <c r="BZ10" s="1876"/>
      <c r="CA10" s="1876"/>
      <c r="CB10" s="1876"/>
      <c r="CC10" s="1876"/>
      <c r="CD10" s="1876"/>
      <c r="CE10" s="1876"/>
      <c r="CF10" s="1876"/>
      <c r="CG10" s="1876"/>
      <c r="CH10" s="1876"/>
      <c r="CI10" s="1876"/>
      <c r="CJ10" s="1876"/>
      <c r="CK10" s="1876"/>
      <c r="CL10" s="1876"/>
      <c r="CM10" s="1876"/>
      <c r="CN10" s="1876"/>
      <c r="CO10" s="1876"/>
      <c r="CP10" s="1876"/>
      <c r="CQ10" s="1876"/>
      <c r="CR10" s="1876"/>
      <c r="CS10" s="1876"/>
      <c r="CT10" s="1876"/>
      <c r="CU10" s="1876"/>
      <c r="CV10" s="1876"/>
      <c r="CW10" s="1876"/>
      <c r="CX10" s="1876"/>
      <c r="CY10" s="1876"/>
      <c r="CZ10" s="1876"/>
      <c r="DA10" s="1876"/>
      <c r="DB10" s="1876"/>
      <c r="DC10" s="1876"/>
      <c r="DD10" s="1876"/>
      <c r="DE10" s="1876"/>
      <c r="DF10" s="1876"/>
      <c r="DG10" s="1876"/>
      <c r="DH10" s="1876"/>
      <c r="DI10" s="1876"/>
      <c r="DJ10" s="1876"/>
      <c r="DK10" s="1876"/>
      <c r="DL10" s="1876"/>
      <c r="DM10" s="1876"/>
      <c r="DN10" s="1876"/>
      <c r="DO10" s="1876"/>
      <c r="DP10" s="1876"/>
      <c r="DQ10" s="1876"/>
      <c r="DR10" s="1876"/>
      <c r="DS10" s="1876"/>
      <c r="DT10" s="1876"/>
      <c r="DU10" s="1876"/>
      <c r="DV10" s="1876"/>
      <c r="DW10" s="1876"/>
      <c r="DX10" s="1876"/>
      <c r="DY10" s="1876"/>
      <c r="DZ10" s="1876"/>
      <c r="EA10" s="1876"/>
      <c r="EB10" s="1876"/>
      <c r="EC10" s="1876"/>
      <c r="ED10" s="1876"/>
    </row>
    <row r="11" spans="1:134" s="97" customFormat="1" ht="16.5" customHeight="1" thickBot="1">
      <c r="A11" s="1583" t="s">
        <v>42</v>
      </c>
      <c r="B11" s="1584"/>
      <c r="C11" s="1584"/>
      <c r="D11" s="1584"/>
      <c r="E11" s="1584"/>
      <c r="F11" s="1584"/>
      <c r="G11" s="1584"/>
      <c r="H11" s="116"/>
      <c r="I11" s="42"/>
      <c r="J11" s="25"/>
      <c r="K11" s="7"/>
      <c r="L11" s="21"/>
      <c r="M11" s="21"/>
      <c r="N11" s="21"/>
      <c r="O11" s="21"/>
      <c r="P11" s="21"/>
      <c r="Q11" s="33" t="s">
        <v>1459</v>
      </c>
      <c r="R11" s="21"/>
      <c r="S11" s="21"/>
      <c r="T11" s="16"/>
      <c r="U11" s="16"/>
      <c r="V11" s="16"/>
      <c r="W11" s="44"/>
      <c r="X11" s="44"/>
      <c r="Y11" s="236" t="s">
        <v>1460</v>
      </c>
      <c r="Z11" s="233"/>
      <c r="AA11"/>
      <c r="AB11" s="1870"/>
      <c r="AC11" s="1870"/>
      <c r="AD11" s="1870"/>
      <c r="AE11" s="1870"/>
      <c r="AF11" s="1870"/>
      <c r="AG11" s="1870"/>
      <c r="AH11" s="1870"/>
      <c r="AI11" s="1870"/>
      <c r="AJ11" s="1870"/>
      <c r="AK11" s="1870"/>
      <c r="AL11" s="1870"/>
      <c r="AM11" s="1870"/>
      <c r="AN11" s="1870"/>
      <c r="AO11" s="1870"/>
      <c r="AP11" s="1870"/>
      <c r="AQ11" s="1870"/>
      <c r="AR11" s="1870"/>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c r="BP11" s="1870"/>
      <c r="BQ11" s="1870"/>
      <c r="BR11" s="1870"/>
      <c r="BS11" s="1870"/>
      <c r="BT11" s="1870"/>
      <c r="BU11" s="1870"/>
      <c r="BV11" s="1870"/>
      <c r="BW11" s="1870"/>
      <c r="BX11" s="1870"/>
      <c r="BY11" s="1870"/>
      <c r="BZ11" s="1870"/>
      <c r="CA11" s="1870"/>
      <c r="CB11" s="1870"/>
      <c r="CC11" s="1870"/>
      <c r="CD11" s="1870"/>
      <c r="CE11" s="1870"/>
      <c r="CF11" s="1870"/>
      <c r="CG11" s="1870"/>
      <c r="CH11" s="1870"/>
      <c r="CI11" s="1870"/>
      <c r="CJ11" s="1870"/>
      <c r="CK11" s="1870"/>
      <c r="CL11" s="1870"/>
      <c r="CM11" s="1870"/>
      <c r="CN11" s="1870"/>
      <c r="CO11" s="1870"/>
      <c r="CP11" s="1870"/>
      <c r="CQ11" s="1870"/>
      <c r="CR11" s="1870"/>
      <c r="CS11" s="1870"/>
      <c r="CT11" s="1870"/>
      <c r="CU11" s="1870"/>
      <c r="CV11" s="1870"/>
      <c r="CW11" s="1870"/>
      <c r="CX11" s="1870"/>
      <c r="CY11" s="1870"/>
      <c r="CZ11" s="1870"/>
      <c r="DA11" s="1870"/>
      <c r="DB11" s="1870"/>
      <c r="DC11" s="1870"/>
      <c r="DD11" s="1870"/>
      <c r="DE11" s="1870"/>
      <c r="DF11" s="1870"/>
      <c r="DG11" s="1870"/>
      <c r="DH11" s="1870"/>
      <c r="DI11" s="1870"/>
      <c r="DJ11" s="1870"/>
      <c r="DK11" s="1870"/>
      <c r="DL11" s="1870"/>
      <c r="DM11" s="1870"/>
      <c r="DN11" s="1870"/>
      <c r="DO11" s="1870"/>
      <c r="DP11" s="1870"/>
      <c r="DQ11" s="1870"/>
      <c r="DR11" s="1870"/>
      <c r="DS11" s="1870"/>
      <c r="DT11" s="1870"/>
      <c r="DU11" s="1870"/>
      <c r="DV11" s="1870"/>
      <c r="DW11" s="1870"/>
      <c r="DX11" s="1870"/>
      <c r="DY11" s="1870"/>
      <c r="DZ11" s="1870"/>
      <c r="EA11" s="1870"/>
      <c r="EB11" s="1870"/>
      <c r="EC11" s="1870"/>
      <c r="ED11" s="1870"/>
    </row>
    <row r="12" spans="1:134" s="70" customFormat="1" ht="45">
      <c r="A12" s="1492" t="s">
        <v>1461</v>
      </c>
      <c r="B12" s="1493"/>
      <c r="C12" s="1493"/>
      <c r="D12" s="1493"/>
      <c r="E12" s="1493"/>
      <c r="F12" s="1493"/>
      <c r="G12" s="1494"/>
      <c r="H12" s="117" t="s">
        <v>399</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94"/>
      <c r="DT12" s="94"/>
      <c r="DU12" s="94"/>
      <c r="DV12" s="94"/>
      <c r="DW12" s="94"/>
      <c r="DX12" s="94"/>
      <c r="DY12" s="94"/>
      <c r="DZ12" s="94"/>
      <c r="EA12" s="94"/>
      <c r="EB12" s="94"/>
      <c r="EC12" s="95"/>
      <c r="ED12" s="95"/>
    </row>
    <row r="13" spans="1:134" s="70" customFormat="1">
      <c r="A13" s="118"/>
      <c r="B13" s="1461" t="s">
        <v>1462</v>
      </c>
      <c r="C13" s="1462"/>
      <c r="D13" s="1505" t="s">
        <v>406</v>
      </c>
      <c r="E13" s="1506"/>
      <c r="F13" s="1506"/>
      <c r="G13" s="1506"/>
      <c r="H13" s="1507"/>
      <c r="I13" s="6"/>
      <c r="J13" s="25"/>
      <c r="K13" s="7" t="str">
        <f>B13</f>
        <v>a. What is the name of the committee?</v>
      </c>
      <c r="L13" s="31" t="str">
        <f>D13</f>
        <v>Not applicable</v>
      </c>
      <c r="M13" s="21"/>
      <c r="N13" s="21"/>
      <c r="O13" s="24" t="str">
        <f>D13</f>
        <v>Not applicable</v>
      </c>
      <c r="P13" s="21"/>
      <c r="Q13" s="21"/>
      <c r="R13" s="21"/>
      <c r="S13" s="21"/>
      <c r="T13" s="16"/>
      <c r="U13" s="16"/>
      <c r="V13" s="16"/>
      <c r="W13" s="44"/>
      <c r="X13" s="44"/>
      <c r="Y13" s="45" t="s">
        <v>405</v>
      </c>
      <c r="Z13" s="52"/>
      <c r="AA13"/>
      <c r="DS13" s="94"/>
      <c r="DT13" s="94"/>
      <c r="DU13" s="94"/>
      <c r="DV13" s="95"/>
      <c r="DW13" s="95"/>
      <c r="DX13" s="95"/>
      <c r="DY13" s="95"/>
      <c r="DZ13" s="95"/>
      <c r="EA13" s="95"/>
      <c r="EB13" s="95"/>
      <c r="EC13" s="95"/>
      <c r="ED13" s="95"/>
    </row>
    <row r="14" spans="1:134" s="70" customFormat="1" ht="30" customHeight="1">
      <c r="A14" s="1591" t="s">
        <v>45</v>
      </c>
      <c r="B14" s="1592"/>
      <c r="C14" s="1592"/>
      <c r="D14" s="1593" t="s">
        <v>1463</v>
      </c>
      <c r="E14" s="1593"/>
      <c r="F14" s="1593"/>
      <c r="G14" s="1593"/>
      <c r="H14" s="1594"/>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94"/>
      <c r="DT14" s="94"/>
      <c r="DU14" s="94"/>
      <c r="DV14" s="95"/>
      <c r="DW14" s="95"/>
      <c r="DX14" s="95"/>
      <c r="DY14" s="95"/>
      <c r="DZ14" s="95"/>
      <c r="EA14" s="95"/>
      <c r="EB14" s="95"/>
      <c r="EC14" s="95"/>
      <c r="ED14" s="95"/>
    </row>
    <row r="15" spans="1:134" s="70" customFormat="1" ht="45">
      <c r="A15" s="119"/>
      <c r="B15" s="1536" t="s">
        <v>1464</v>
      </c>
      <c r="C15" s="1595"/>
      <c r="D15" s="988" t="s">
        <v>406</v>
      </c>
      <c r="E15" s="120" t="s">
        <v>1465</v>
      </c>
      <c r="F15" s="1476"/>
      <c r="G15" s="1477"/>
      <c r="H15" s="1478"/>
      <c r="I15" s="6"/>
      <c r="J15" s="25"/>
      <c r="K15" s="7" t="str">
        <f t="shared" ref="K15:K23" si="0">B15</f>
        <v>a. Social marketing</v>
      </c>
      <c r="L15" s="21"/>
      <c r="M15" s="21"/>
      <c r="N15" s="21"/>
      <c r="O15" s="7"/>
      <c r="P15" s="21"/>
      <c r="Q15" s="7">
        <f t="shared" ref="Q15:Q23" si="1">F15</f>
        <v>0</v>
      </c>
      <c r="R15" s="21"/>
      <c r="S15" s="21"/>
      <c r="T15" s="16"/>
      <c r="U15" s="16"/>
      <c r="V15" s="16"/>
      <c r="W15" s="44"/>
      <c r="X15" s="44"/>
      <c r="Y15" s="45"/>
      <c r="Z15" s="52"/>
      <c r="AA15"/>
      <c r="DS15" s="94"/>
      <c r="DT15" s="94"/>
      <c r="DU15" s="94"/>
      <c r="DV15" s="94"/>
      <c r="DW15" s="94"/>
      <c r="DX15" s="94"/>
      <c r="DY15" s="94"/>
      <c r="DZ15" s="94"/>
      <c r="EA15" s="94"/>
      <c r="EB15" s="94"/>
      <c r="EC15" s="95"/>
      <c r="ED15" s="95"/>
    </row>
    <row r="16" spans="1:134" s="70" customFormat="1" ht="45">
      <c r="A16" s="121"/>
      <c r="B16" s="1461" t="s">
        <v>1466</v>
      </c>
      <c r="C16" s="1462"/>
      <c r="D16" s="988" t="s">
        <v>406</v>
      </c>
      <c r="E16" s="122" t="s">
        <v>1465</v>
      </c>
      <c r="F16" s="1476"/>
      <c r="G16" s="1477"/>
      <c r="H16" s="1478"/>
      <c r="I16" s="6"/>
      <c r="J16" s="25"/>
      <c r="K16" s="7" t="str">
        <f t="shared" si="0"/>
        <v>b. NGO (for example: service delivery, advocacy, Planned Parenthood affiliate, Marie Stopes affiliate, faith-based organizations, etc.)</v>
      </c>
      <c r="L16" s="21"/>
      <c r="M16" s="21"/>
      <c r="N16" s="21"/>
      <c r="O16" s="7"/>
      <c r="P16" s="21"/>
      <c r="Q16" s="7">
        <f t="shared" si="1"/>
        <v>0</v>
      </c>
      <c r="R16" s="21"/>
      <c r="S16" s="21"/>
      <c r="T16" s="16"/>
      <c r="U16" s="16"/>
      <c r="V16" s="16"/>
      <c r="W16" s="44"/>
      <c r="X16" s="44"/>
      <c r="Y16" s="45"/>
      <c r="Z16" s="52"/>
      <c r="AA16"/>
      <c r="DS16" s="94"/>
      <c r="DT16" s="94"/>
      <c r="DU16" s="94"/>
      <c r="DV16" s="94"/>
      <c r="DW16" s="94"/>
      <c r="DX16" s="94"/>
      <c r="DY16" s="94"/>
      <c r="DZ16" s="94"/>
      <c r="EA16" s="94"/>
      <c r="EB16" s="94"/>
      <c r="EC16" s="95"/>
      <c r="ED16" s="95"/>
    </row>
    <row r="17" spans="1:134" s="70" customFormat="1" ht="45">
      <c r="A17" s="121"/>
      <c r="B17" s="1461" t="s">
        <v>1467</v>
      </c>
      <c r="C17" s="1462"/>
      <c r="D17" s="988" t="s">
        <v>406</v>
      </c>
      <c r="E17" s="122" t="s">
        <v>1465</v>
      </c>
      <c r="F17" s="1476"/>
      <c r="G17" s="1477"/>
      <c r="H17" s="1478"/>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94"/>
      <c r="DT17" s="94"/>
      <c r="DU17" s="94"/>
      <c r="DV17" s="94"/>
      <c r="DW17" s="94"/>
      <c r="DX17" s="94"/>
      <c r="DY17" s="94"/>
      <c r="DZ17" s="94"/>
      <c r="EA17" s="94"/>
      <c r="EB17" s="94"/>
      <c r="EC17" s="94"/>
      <c r="ED17" s="95"/>
    </row>
    <row r="18" spans="1:134" s="70" customFormat="1" ht="45">
      <c r="A18" s="121"/>
      <c r="B18" s="1461" t="s">
        <v>1468</v>
      </c>
      <c r="C18" s="1462"/>
      <c r="D18" s="988" t="s">
        <v>406</v>
      </c>
      <c r="E18" s="122" t="s">
        <v>1469</v>
      </c>
      <c r="F18" s="1476"/>
      <c r="G18" s="1477"/>
      <c r="H18" s="1478"/>
      <c r="I18" s="6"/>
      <c r="J18" s="25"/>
      <c r="K18" s="7" t="str">
        <f t="shared" si="0"/>
        <v>d. Donors</v>
      </c>
      <c r="L18" s="21"/>
      <c r="M18" s="21"/>
      <c r="N18" s="21"/>
      <c r="O18" s="7"/>
      <c r="P18" s="21"/>
      <c r="Q18" s="7">
        <f t="shared" si="1"/>
        <v>0</v>
      </c>
      <c r="R18" s="21"/>
      <c r="S18" s="21"/>
      <c r="T18" s="16"/>
      <c r="U18" s="16"/>
      <c r="V18" s="16"/>
      <c r="W18" s="44"/>
      <c r="X18" s="44"/>
      <c r="Y18" s="45"/>
      <c r="Z18" s="52"/>
      <c r="AA18"/>
      <c r="DS18" s="94"/>
      <c r="DT18" s="94"/>
      <c r="DU18" s="94"/>
      <c r="DV18" s="94"/>
      <c r="DW18" s="94"/>
      <c r="DX18" s="94"/>
      <c r="DY18" s="94"/>
      <c r="DZ18" s="94"/>
      <c r="EA18" s="94"/>
      <c r="EB18" s="94"/>
      <c r="EC18" s="94"/>
      <c r="ED18" s="95"/>
    </row>
    <row r="19" spans="1:134" s="70" customFormat="1" ht="45">
      <c r="A19" s="121"/>
      <c r="B19" s="1461" t="s">
        <v>1470</v>
      </c>
      <c r="C19" s="1462"/>
      <c r="D19" s="988" t="s">
        <v>406</v>
      </c>
      <c r="E19" s="122" t="s">
        <v>1471</v>
      </c>
      <c r="F19" s="1476"/>
      <c r="G19" s="1477"/>
      <c r="H19" s="1478"/>
      <c r="I19" s="6"/>
      <c r="J19" s="25"/>
      <c r="K19" s="7" t="str">
        <f t="shared" si="0"/>
        <v>e. UN agencies</v>
      </c>
      <c r="L19" s="21"/>
      <c r="M19" s="21"/>
      <c r="N19" s="21"/>
      <c r="O19" s="7"/>
      <c r="P19" s="21"/>
      <c r="Q19" s="7">
        <f t="shared" si="1"/>
        <v>0</v>
      </c>
      <c r="R19" s="21"/>
      <c r="S19" s="21"/>
      <c r="T19" s="16"/>
      <c r="U19" s="16"/>
      <c r="V19" s="16"/>
      <c r="W19" s="44"/>
      <c r="X19" s="44"/>
      <c r="Y19" s="45"/>
      <c r="Z19" s="52"/>
      <c r="AA19"/>
      <c r="DS19" s="94"/>
      <c r="DT19" s="94"/>
      <c r="DU19" s="94"/>
      <c r="DV19" s="95"/>
      <c r="DW19" s="95"/>
      <c r="DX19" s="95"/>
      <c r="DY19" s="95"/>
      <c r="DZ19" s="95"/>
      <c r="EA19" s="95"/>
      <c r="EB19" s="95"/>
      <c r="EC19" s="95"/>
      <c r="ED19" s="95"/>
    </row>
    <row r="20" spans="1:134" s="70" customFormat="1" ht="45">
      <c r="A20" s="121"/>
      <c r="B20" s="1461" t="s">
        <v>1472</v>
      </c>
      <c r="C20" s="1462"/>
      <c r="D20" s="988" t="s">
        <v>406</v>
      </c>
      <c r="E20" s="122" t="s">
        <v>1473</v>
      </c>
      <c r="F20" s="1476"/>
      <c r="G20" s="1477"/>
      <c r="H20" s="1478"/>
      <c r="I20" s="6"/>
      <c r="J20" s="25"/>
      <c r="K20" s="7" t="str">
        <f t="shared" si="0"/>
        <v>f. Ministry of Health (for example: logistics, reproductive health, family planning, maternal and child health, HIV/AIDS, pharmacy units, etc.)</v>
      </c>
      <c r="L20" s="21"/>
      <c r="M20" s="21"/>
      <c r="N20" s="21"/>
      <c r="O20" s="7"/>
      <c r="P20" s="21"/>
      <c r="Q20" s="18">
        <f t="shared" si="1"/>
        <v>0</v>
      </c>
      <c r="R20" s="21"/>
      <c r="S20" s="21"/>
      <c r="T20" s="16"/>
      <c r="U20" s="16"/>
      <c r="V20" s="16"/>
      <c r="W20" s="44"/>
      <c r="X20" s="44"/>
      <c r="Y20" s="45"/>
      <c r="Z20" s="52"/>
      <c r="AA20"/>
      <c r="DS20" s="94"/>
      <c r="DT20" s="94"/>
      <c r="DU20" s="94"/>
      <c r="DV20" s="95"/>
      <c r="DW20" s="95"/>
      <c r="DX20" s="95"/>
      <c r="DY20" s="95"/>
      <c r="DZ20" s="95"/>
      <c r="EA20" s="95"/>
      <c r="ED20" s="95"/>
    </row>
    <row r="21" spans="1:134" s="70" customFormat="1" ht="45">
      <c r="A21" s="121"/>
      <c r="B21" s="1536" t="s">
        <v>1474</v>
      </c>
      <c r="C21" s="1536"/>
      <c r="D21" s="988" t="s">
        <v>406</v>
      </c>
      <c r="E21" s="122" t="s">
        <v>1475</v>
      </c>
      <c r="F21" s="1476"/>
      <c r="G21" s="1477"/>
      <c r="H21" s="1478"/>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70" customFormat="1" ht="45">
      <c r="A22" s="121"/>
      <c r="B22" s="1536" t="s">
        <v>1476</v>
      </c>
      <c r="C22" s="1536"/>
      <c r="D22" s="988" t="s">
        <v>406</v>
      </c>
      <c r="E22" s="122" t="s">
        <v>1475</v>
      </c>
      <c r="F22" s="1476"/>
      <c r="G22" s="1477"/>
      <c r="H22" s="1478"/>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69" customFormat="1" ht="45">
      <c r="A23" s="121"/>
      <c r="B23" s="1536" t="s">
        <v>1477</v>
      </c>
      <c r="C23" s="1536"/>
      <c r="D23" s="988" t="s">
        <v>406</v>
      </c>
      <c r="E23" s="122" t="s">
        <v>1475</v>
      </c>
      <c r="F23" s="1476"/>
      <c r="G23" s="1477"/>
      <c r="H23" s="1478"/>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70" customFormat="1">
      <c r="A24" s="1479" t="s">
        <v>1478</v>
      </c>
      <c r="B24" s="1461"/>
      <c r="C24" s="1461"/>
      <c r="D24" s="1461"/>
      <c r="E24" s="1461"/>
      <c r="F24" s="1461"/>
      <c r="G24" s="1461"/>
      <c r="H24" s="123" t="s">
        <v>406</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70" customFormat="1">
      <c r="A25" s="1527" t="s">
        <v>1479</v>
      </c>
      <c r="B25" s="1528"/>
      <c r="C25" s="1528"/>
      <c r="D25" s="1536"/>
      <c r="E25" s="1536"/>
      <c r="F25" s="1536"/>
      <c r="G25" s="1537"/>
      <c r="H25" s="227" t="s">
        <v>406</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70" customFormat="1" ht="45.75" thickBot="1">
      <c r="A26" s="1532" t="s">
        <v>1480</v>
      </c>
      <c r="B26" s="1481"/>
      <c r="C26" s="1482"/>
      <c r="D26" s="231" t="s">
        <v>399</v>
      </c>
      <c r="E26" s="124" t="s">
        <v>1481</v>
      </c>
      <c r="F26" s="125" t="s">
        <v>406</v>
      </c>
      <c r="G26" s="126" t="s">
        <v>1482</v>
      </c>
      <c r="H26" s="127" t="s">
        <v>406</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96" customFormat="1" ht="16.5" customHeight="1" thickBot="1">
      <c r="A27" s="1583" t="s">
        <v>69</v>
      </c>
      <c r="B27" s="1584"/>
      <c r="C27" s="1584"/>
      <c r="D27" s="1584"/>
      <c r="E27" s="1584"/>
      <c r="F27" s="1584"/>
      <c r="G27" s="1584"/>
      <c r="H27" s="116"/>
      <c r="I27" s="42"/>
      <c r="J27" s="43"/>
      <c r="K27" s="9"/>
      <c r="L27" s="33"/>
      <c r="M27" s="33"/>
      <c r="N27" s="33"/>
      <c r="O27" s="33"/>
      <c r="P27" s="33"/>
      <c r="Q27" s="33"/>
      <c r="R27" s="33"/>
      <c r="S27" s="33"/>
      <c r="T27" s="43"/>
      <c r="U27" s="43"/>
      <c r="V27" s="43"/>
      <c r="W27" s="46"/>
      <c r="X27" s="46"/>
      <c r="Y27" s="47"/>
      <c r="Z27" s="53"/>
      <c r="AA27"/>
    </row>
    <row r="28" spans="1:134" s="70" customFormat="1">
      <c r="A28" s="1535" t="s">
        <v>1483</v>
      </c>
      <c r="B28" s="1536"/>
      <c r="C28" s="1537"/>
      <c r="D28" s="1577" t="s">
        <v>1484</v>
      </c>
      <c r="E28" s="1578"/>
      <c r="F28" s="128" t="s">
        <v>430</v>
      </c>
      <c r="G28" s="129" t="s">
        <v>1485</v>
      </c>
      <c r="H28" s="117" t="s">
        <v>431</v>
      </c>
      <c r="I28" s="28"/>
      <c r="J28" s="26"/>
      <c r="K28" s="7">
        <f>B28</f>
        <v>0</v>
      </c>
      <c r="L28" s="21"/>
      <c r="M28" s="21"/>
      <c r="N28" s="21"/>
      <c r="O28" s="21"/>
      <c r="P28" s="21"/>
      <c r="Q28" s="21"/>
      <c r="R28" s="21"/>
      <c r="S28" s="21"/>
      <c r="T28" s="16"/>
      <c r="U28" s="16"/>
      <c r="V28" s="16"/>
      <c r="W28" s="44"/>
      <c r="X28" s="44"/>
      <c r="Y28" s="45"/>
      <c r="Z28" s="52"/>
      <c r="AA28"/>
    </row>
    <row r="29" spans="1:134" s="70" customFormat="1" ht="75">
      <c r="A29" s="1479" t="s">
        <v>1486</v>
      </c>
      <c r="B29" s="1461"/>
      <c r="C29" s="1461"/>
      <c r="D29" s="1461"/>
      <c r="E29" s="1461"/>
      <c r="F29" s="1462"/>
      <c r="G29" s="1579">
        <v>150000</v>
      </c>
      <c r="H29" s="1580"/>
      <c r="I29" s="10"/>
      <c r="J29" s="39">
        <f>G29</f>
        <v>150000</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70" customFormat="1" ht="73.5">
      <c r="A30" s="1479" t="s">
        <v>1487</v>
      </c>
      <c r="B30" s="1461"/>
      <c r="C30" s="1461"/>
      <c r="D30" s="1461"/>
      <c r="E30" s="230" t="s">
        <v>1707</v>
      </c>
      <c r="F30" s="130" t="s">
        <v>1488</v>
      </c>
      <c r="G30" s="1581" t="s">
        <v>401</v>
      </c>
      <c r="H30" s="1582"/>
      <c r="I30" s="10"/>
      <c r="J30" s="39" t="str">
        <f>G30</f>
        <v>UNFPA</v>
      </c>
      <c r="K30" s="7"/>
      <c r="L30" s="21"/>
      <c r="M30" s="37" t="str">
        <f>E30</f>
        <v>01/12 - 12/12</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c r="AB30" s="69"/>
    </row>
    <row r="31" spans="1:134" s="70" customFormat="1" ht="30">
      <c r="A31" s="1479" t="s">
        <v>1489</v>
      </c>
      <c r="B31" s="1461"/>
      <c r="C31" s="1461"/>
      <c r="D31" s="1461"/>
      <c r="E31" s="1461"/>
      <c r="F31" s="1461"/>
      <c r="G31" s="1462"/>
      <c r="H31" s="123"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70" customFormat="1" ht="90" customHeight="1">
      <c r="A32" s="1512" t="s">
        <v>1490</v>
      </c>
      <c r="B32" s="1575"/>
      <c r="C32" s="1575"/>
      <c r="D32" s="1575"/>
      <c r="E32" s="1575"/>
      <c r="F32" s="1575"/>
      <c r="G32" s="1576"/>
      <c r="H32" s="123"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70" customFormat="1" ht="15.75" customHeight="1">
      <c r="A33" s="1479" t="s">
        <v>1491</v>
      </c>
      <c r="B33" s="1461"/>
      <c r="C33" s="1461"/>
      <c r="D33" s="1461"/>
      <c r="E33" s="1461"/>
      <c r="F33" s="1461"/>
      <c r="G33" s="1461"/>
      <c r="H33" s="1480"/>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70" customFormat="1" ht="147">
      <c r="A34" s="131"/>
      <c r="B34" s="1575" t="s">
        <v>1492</v>
      </c>
      <c r="C34" s="1575"/>
      <c r="D34" s="1576"/>
      <c r="E34" s="133" t="s">
        <v>1493</v>
      </c>
      <c r="F34" s="133" t="s">
        <v>1494</v>
      </c>
      <c r="G34" s="134" t="s">
        <v>1495</v>
      </c>
      <c r="H34" s="135"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70" customFormat="1" ht="30">
      <c r="A35" s="121"/>
      <c r="B35" s="1575" t="s">
        <v>1497</v>
      </c>
      <c r="C35" s="1575"/>
      <c r="D35" s="1576"/>
      <c r="E35" s="137">
        <v>0</v>
      </c>
      <c r="F35" s="190" t="s">
        <v>1707</v>
      </c>
      <c r="G35" s="143"/>
      <c r="H35" s="14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70" customFormat="1" ht="75">
      <c r="A36" s="121"/>
      <c r="B36" s="1575" t="s">
        <v>1498</v>
      </c>
      <c r="C36" s="1575"/>
      <c r="D36" s="1576"/>
      <c r="E36" s="137">
        <v>0</v>
      </c>
      <c r="F36" s="190" t="s">
        <v>1707</v>
      </c>
      <c r="G36" s="143"/>
      <c r="H36" s="14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70" customFormat="1" ht="45" customHeight="1">
      <c r="A37" s="210"/>
      <c r="B37" s="1481" t="s">
        <v>1499</v>
      </c>
      <c r="C37" s="1481"/>
      <c r="D37" s="1482"/>
      <c r="E37" s="211">
        <f>E35+E36</f>
        <v>0</v>
      </c>
      <c r="F37" s="212"/>
      <c r="G37" s="212"/>
      <c r="H37" s="213"/>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70" customFormat="1" ht="82.5" customHeight="1">
      <c r="A38" s="1479" t="s">
        <v>1500</v>
      </c>
      <c r="B38" s="1461"/>
      <c r="C38" s="1461"/>
      <c r="D38" s="1461"/>
      <c r="E38" s="1461"/>
      <c r="F38" s="1461"/>
      <c r="G38" s="1462"/>
      <c r="H38" s="123"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70" customFormat="1" ht="74.25" customHeight="1" thickBot="1">
      <c r="A39" s="1479" t="s">
        <v>1501</v>
      </c>
      <c r="B39" s="1461"/>
      <c r="C39" s="1461"/>
      <c r="D39" s="1461"/>
      <c r="E39" s="1461"/>
      <c r="F39" s="1461"/>
      <c r="G39" s="1461"/>
      <c r="H39" s="1480"/>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70" customFormat="1" ht="129.75">
      <c r="A40" s="131"/>
      <c r="B40" s="1574" t="s">
        <v>1502</v>
      </c>
      <c r="C40" s="1878"/>
      <c r="D40" s="132" t="s">
        <v>1503</v>
      </c>
      <c r="E40" s="133" t="s">
        <v>1504</v>
      </c>
      <c r="F40" s="133" t="s">
        <v>1505</v>
      </c>
      <c r="G40" s="134" t="s">
        <v>1506</v>
      </c>
      <c r="H40" s="135" t="s">
        <v>1496</v>
      </c>
      <c r="I40" s="191"/>
      <c r="J40" s="27"/>
      <c r="K40" s="7">
        <f>A40</f>
        <v>0</v>
      </c>
      <c r="L40" s="21"/>
      <c r="M40" s="21"/>
      <c r="N40" s="21"/>
      <c r="O40" s="21"/>
      <c r="P40" s="21"/>
      <c r="Q40" s="21"/>
      <c r="R40" s="21"/>
      <c r="S40" s="21"/>
      <c r="T40" s="16"/>
      <c r="U40" s="16"/>
      <c r="V40" s="16"/>
      <c r="W40" s="44"/>
      <c r="X40" s="44"/>
      <c r="Y40" s="45"/>
      <c r="Z40" s="52"/>
      <c r="AA40"/>
    </row>
    <row r="41" spans="1:27" s="70" customFormat="1" ht="30">
      <c r="A41" s="131"/>
      <c r="B41" s="1461" t="s">
        <v>1507</v>
      </c>
      <c r="C41" s="1462"/>
      <c r="D41" s="136" t="s">
        <v>399</v>
      </c>
      <c r="E41" s="137">
        <v>0</v>
      </c>
      <c r="F41" s="138" t="s">
        <v>1708</v>
      </c>
      <c r="G41" s="139"/>
      <c r="H41" s="155"/>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70" customFormat="1" ht="30">
      <c r="A42" s="131"/>
      <c r="B42" s="141"/>
      <c r="C42" s="142" t="s">
        <v>1508</v>
      </c>
      <c r="D42" s="1505" t="s">
        <v>406</v>
      </c>
      <c r="E42" s="1506"/>
      <c r="F42" s="1506"/>
      <c r="G42" s="1506"/>
      <c r="H42" s="150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70" customFormat="1" ht="78.75" customHeight="1">
      <c r="A43" s="131"/>
      <c r="B43" s="1461" t="s">
        <v>1509</v>
      </c>
      <c r="C43" s="1462"/>
      <c r="D43" s="136" t="s">
        <v>399</v>
      </c>
      <c r="E43" s="137">
        <v>0</v>
      </c>
      <c r="F43" s="138" t="s">
        <v>1708</v>
      </c>
      <c r="G43" s="139"/>
      <c r="H43" s="155"/>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70" customFormat="1" ht="30">
      <c r="A44" s="131"/>
      <c r="B44" s="141"/>
      <c r="C44" s="142" t="s">
        <v>1510</v>
      </c>
      <c r="D44" s="1505" t="s">
        <v>406</v>
      </c>
      <c r="E44" s="1506"/>
      <c r="F44" s="1506"/>
      <c r="G44" s="1506"/>
      <c r="H44" s="150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70" customFormat="1" ht="45">
      <c r="A45" s="131"/>
      <c r="B45" s="1461" t="s">
        <v>1511</v>
      </c>
      <c r="C45" s="1462"/>
      <c r="D45" s="144"/>
      <c r="E45" s="145">
        <f>E41+E43</f>
        <v>0</v>
      </c>
      <c r="F45" s="146"/>
      <c r="G45" s="146"/>
      <c r="H45" s="14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97" customFormat="1">
      <c r="A46" s="147"/>
      <c r="B46" s="148"/>
      <c r="C46" s="148"/>
      <c r="D46" s="149"/>
      <c r="E46" s="150"/>
      <c r="F46" s="150"/>
      <c r="G46" s="151"/>
      <c r="H46" s="152"/>
      <c r="I46" s="195"/>
      <c r="J46" s="26"/>
      <c r="K46" s="7">
        <f>A46</f>
        <v>0</v>
      </c>
      <c r="L46" s="21"/>
      <c r="M46" s="21"/>
      <c r="N46" s="21"/>
      <c r="O46" s="24"/>
      <c r="P46" s="21"/>
      <c r="Q46" s="21"/>
      <c r="R46" s="21"/>
      <c r="S46" s="21"/>
      <c r="T46" s="16"/>
      <c r="U46" s="16"/>
      <c r="V46" s="16"/>
      <c r="W46" s="44"/>
      <c r="X46" s="44"/>
      <c r="Y46" s="236"/>
      <c r="Z46" s="233"/>
      <c r="AA46"/>
    </row>
    <row r="47" spans="1:27" s="70" customFormat="1" ht="30" customHeight="1">
      <c r="A47" s="1479" t="s">
        <v>1512</v>
      </c>
      <c r="B47" s="1461"/>
      <c r="C47" s="1461"/>
      <c r="D47" s="1461"/>
      <c r="E47" s="1461"/>
      <c r="F47" s="1461"/>
      <c r="G47" s="1461"/>
      <c r="H47" s="1480"/>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70" customFormat="1" ht="129.75">
      <c r="A48" s="131" t="s">
        <v>1513</v>
      </c>
      <c r="B48" s="1574" t="s">
        <v>1514</v>
      </c>
      <c r="C48" s="1462"/>
      <c r="D48" s="132" t="s">
        <v>1515</v>
      </c>
      <c r="E48" s="133" t="s">
        <v>1516</v>
      </c>
      <c r="F48" s="133" t="s">
        <v>1517</v>
      </c>
      <c r="G48" s="134" t="s">
        <v>1518</v>
      </c>
      <c r="H48" s="135" t="s">
        <v>1496</v>
      </c>
      <c r="I48" s="196"/>
      <c r="J48" s="26"/>
      <c r="K48" s="7" t="str">
        <f>A48</f>
        <v xml:space="preserve">
</v>
      </c>
      <c r="L48" s="21"/>
      <c r="M48" s="21"/>
      <c r="N48" s="21"/>
      <c r="O48" s="24"/>
      <c r="P48" s="21"/>
      <c r="Q48" s="21"/>
      <c r="R48" s="21"/>
      <c r="S48" s="21"/>
      <c r="T48" s="16"/>
      <c r="U48" s="16"/>
      <c r="V48" s="16"/>
      <c r="W48" s="44"/>
      <c r="X48" s="44"/>
      <c r="Y48" s="45"/>
      <c r="Z48" s="52"/>
      <c r="AA48"/>
    </row>
    <row r="49" spans="1:27" s="70" customFormat="1">
      <c r="A49" s="131"/>
      <c r="B49" s="1461" t="s">
        <v>1519</v>
      </c>
      <c r="C49" s="1462"/>
      <c r="D49" s="136" t="s">
        <v>395</v>
      </c>
      <c r="E49" s="137">
        <v>22000</v>
      </c>
      <c r="F49" s="138" t="s">
        <v>1708</v>
      </c>
      <c r="G49" s="153" t="s">
        <v>401</v>
      </c>
      <c r="H49" s="154"/>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70" customFormat="1">
      <c r="A50" s="131"/>
      <c r="B50" s="141"/>
      <c r="C50" s="142" t="s">
        <v>1520</v>
      </c>
      <c r="D50" s="1569" t="s">
        <v>401</v>
      </c>
      <c r="E50" s="1570"/>
      <c r="F50" s="1570"/>
      <c r="G50" s="1570"/>
      <c r="H50" s="1571"/>
      <c r="I50" s="71"/>
      <c r="J50" s="26"/>
      <c r="K50" s="7" t="str">
        <f>C50</f>
        <v xml:space="preserve">i. Specify source(s) of in-kind donations </v>
      </c>
      <c r="L50" s="21"/>
      <c r="M50" s="21"/>
      <c r="N50" s="21"/>
      <c r="O50" s="24" t="str">
        <f>D50</f>
        <v>UNFPA</v>
      </c>
      <c r="P50" s="21"/>
      <c r="Q50" s="21"/>
      <c r="R50" s="21"/>
      <c r="S50" s="21"/>
      <c r="T50" s="16"/>
      <c r="U50" s="16"/>
      <c r="V50" s="16"/>
      <c r="W50" s="44"/>
      <c r="X50" s="44"/>
      <c r="Y50" s="45"/>
      <c r="Z50" s="52"/>
      <c r="AA50"/>
    </row>
    <row r="51" spans="1:27" s="70" customFormat="1" ht="105">
      <c r="A51" s="131"/>
      <c r="B51" s="1461" t="s">
        <v>1521</v>
      </c>
      <c r="C51" s="1462"/>
      <c r="D51" s="136" t="s">
        <v>395</v>
      </c>
      <c r="E51" s="137">
        <v>124555</v>
      </c>
      <c r="F51" s="138" t="s">
        <v>1708</v>
      </c>
      <c r="G51" s="153" t="s">
        <v>446</v>
      </c>
      <c r="H51" s="154" t="s">
        <v>447</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70" customFormat="1" ht="30">
      <c r="A52" s="131"/>
      <c r="B52" s="1461" t="s">
        <v>1522</v>
      </c>
      <c r="C52" s="1462"/>
      <c r="D52" s="136" t="s">
        <v>399</v>
      </c>
      <c r="E52" s="137">
        <v>0</v>
      </c>
      <c r="F52" s="138" t="s">
        <v>1708</v>
      </c>
      <c r="G52" s="153"/>
      <c r="H52" s="154"/>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70" customFormat="1" ht="45">
      <c r="A53" s="131"/>
      <c r="B53" s="1461" t="s">
        <v>1523</v>
      </c>
      <c r="C53" s="1462"/>
      <c r="D53" s="144"/>
      <c r="E53" s="145">
        <f>E49+E51+E52</f>
        <v>146555</v>
      </c>
      <c r="F53" s="146"/>
      <c r="G53" s="146"/>
      <c r="H53" s="155"/>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97" customFormat="1">
      <c r="A54" s="147"/>
      <c r="B54" s="148"/>
      <c r="C54" s="148"/>
      <c r="D54" s="149"/>
      <c r="E54" s="150"/>
      <c r="F54" s="150"/>
      <c r="G54" s="151"/>
      <c r="H54" s="152"/>
      <c r="I54" s="195"/>
      <c r="J54" s="26"/>
      <c r="K54" s="7">
        <f>A54</f>
        <v>0</v>
      </c>
      <c r="L54" s="21"/>
      <c r="M54" s="21"/>
      <c r="N54" s="21"/>
      <c r="O54" s="24"/>
      <c r="P54" s="21"/>
      <c r="Q54" s="21"/>
      <c r="R54" s="21"/>
      <c r="S54" s="21"/>
      <c r="T54" s="16"/>
      <c r="U54" s="16"/>
      <c r="V54" s="16"/>
      <c r="W54" s="44"/>
      <c r="X54" s="44"/>
      <c r="Y54" s="236"/>
      <c r="Z54" s="233"/>
      <c r="AA54"/>
    </row>
    <row r="55" spans="1:27" s="70" customFormat="1" ht="75" customHeight="1">
      <c r="A55" s="1479" t="s">
        <v>1524</v>
      </c>
      <c r="B55" s="1461"/>
      <c r="C55" s="1461"/>
      <c r="D55" s="1461"/>
      <c r="E55" s="1461"/>
      <c r="F55" s="1461"/>
      <c r="G55" s="1461"/>
      <c r="H55" s="1480"/>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70" customFormat="1" ht="150">
      <c r="A56" s="1565" t="s">
        <v>1525</v>
      </c>
      <c r="B56" s="1572"/>
      <c r="C56" s="1572"/>
      <c r="D56" s="1572"/>
      <c r="E56" s="1573"/>
      <c r="F56" s="156">
        <f>E45/(E45+E53)</f>
        <v>0</v>
      </c>
      <c r="G56" s="1563" t="s">
        <v>1526</v>
      </c>
      <c r="H56" s="1564"/>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70" customFormat="1" ht="140.25" customHeight="1">
      <c r="A57" s="1560" t="s">
        <v>1527</v>
      </c>
      <c r="B57" s="1561"/>
      <c r="C57" s="1561"/>
      <c r="D57" s="1561"/>
      <c r="E57" s="1562"/>
      <c r="F57" s="156" t="s">
        <v>406</v>
      </c>
      <c r="G57" s="1563" t="s">
        <v>1526</v>
      </c>
      <c r="H57" s="1564"/>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70" customFormat="1" ht="135">
      <c r="A58" s="1565" t="s">
        <v>1528</v>
      </c>
      <c r="B58" s="1879"/>
      <c r="C58" s="1879"/>
      <c r="D58" s="1879"/>
      <c r="E58" s="1880"/>
      <c r="F58" s="156">
        <f>(E45+E53)/G29</f>
        <v>0.97703333333333331</v>
      </c>
      <c r="G58" s="1563" t="s">
        <v>1529</v>
      </c>
      <c r="H58" s="1564"/>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70" customFormat="1" ht="60">
      <c r="A59" s="1566" t="s">
        <v>1530</v>
      </c>
      <c r="B59" s="1567"/>
      <c r="C59" s="1567"/>
      <c r="D59" s="1567"/>
      <c r="E59" s="1568"/>
      <c r="F59" s="232" t="s">
        <v>399</v>
      </c>
      <c r="G59" s="1563" t="s">
        <v>1526</v>
      </c>
      <c r="H59" s="1564"/>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97" customFormat="1">
      <c r="A60" s="157"/>
      <c r="B60" s="158"/>
      <c r="C60" s="158"/>
      <c r="D60" s="159"/>
      <c r="E60" s="160"/>
      <c r="F60" s="160"/>
      <c r="G60" s="161"/>
      <c r="H60" s="162"/>
      <c r="I60" s="195"/>
      <c r="J60" s="26"/>
      <c r="K60" s="7">
        <f>A60</f>
        <v>0</v>
      </c>
      <c r="L60" s="21"/>
      <c r="M60" s="21"/>
      <c r="N60" s="21"/>
      <c r="O60" s="24"/>
      <c r="P60" s="21"/>
      <c r="Q60" s="21"/>
      <c r="R60" s="21"/>
      <c r="S60" s="21"/>
      <c r="T60" s="16"/>
      <c r="U60" s="16"/>
      <c r="V60" s="16"/>
      <c r="W60" s="44"/>
      <c r="X60" s="44"/>
      <c r="Y60" s="236"/>
      <c r="Z60" s="233"/>
      <c r="AA60"/>
    </row>
    <row r="61" spans="1:27" s="70" customFormat="1" ht="45">
      <c r="A61" s="1479" t="s">
        <v>1531</v>
      </c>
      <c r="B61" s="1461"/>
      <c r="C61" s="1461"/>
      <c r="D61" s="1461"/>
      <c r="E61" s="1462"/>
      <c r="F61" s="1463" t="s">
        <v>406</v>
      </c>
      <c r="G61" s="1559"/>
      <c r="H61" s="1464"/>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70" customFormat="1">
      <c r="A62" s="121"/>
      <c r="B62" s="1461" t="s">
        <v>1532</v>
      </c>
      <c r="C62" s="1461"/>
      <c r="D62" s="1461"/>
      <c r="E62" s="1461"/>
      <c r="F62" s="1476" t="s">
        <v>406</v>
      </c>
      <c r="G62" s="1477"/>
      <c r="H62" s="1478"/>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70" customFormat="1" ht="30.75" customHeight="1">
      <c r="A63" s="1014"/>
      <c r="B63" s="1013"/>
      <c r="C63" s="1461" t="s">
        <v>1533</v>
      </c>
      <c r="D63" s="1461"/>
      <c r="E63" s="1462"/>
      <c r="F63" s="1463" t="s">
        <v>406</v>
      </c>
      <c r="G63" s="1559"/>
      <c r="H63" s="1464"/>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70" customFormat="1" ht="45">
      <c r="A64" s="1479" t="s">
        <v>1534</v>
      </c>
      <c r="B64" s="1461"/>
      <c r="C64" s="1462"/>
      <c r="D64" s="1476"/>
      <c r="E64" s="1477"/>
      <c r="F64" s="1477"/>
      <c r="G64" s="1477"/>
      <c r="H64" s="1478"/>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70" customFormat="1" ht="16.5" customHeight="1" thickBot="1">
      <c r="A65" s="1549" t="s">
        <v>133</v>
      </c>
      <c r="B65" s="1550"/>
      <c r="C65" s="1550"/>
      <c r="D65" s="1550"/>
      <c r="E65" s="1550"/>
      <c r="F65" s="1550"/>
      <c r="G65" s="1550"/>
      <c r="H65" s="214"/>
      <c r="I65" s="42"/>
      <c r="J65" s="26"/>
      <c r="K65" s="7"/>
      <c r="L65" s="21"/>
      <c r="M65" s="21"/>
      <c r="N65" s="21"/>
      <c r="O65" s="21"/>
      <c r="P65" s="21"/>
      <c r="Q65" s="21"/>
      <c r="R65" s="7"/>
      <c r="S65" s="21"/>
      <c r="T65" s="16"/>
      <c r="U65" s="16"/>
      <c r="V65" s="16"/>
      <c r="W65" s="44"/>
      <c r="X65" s="44"/>
      <c r="Y65" s="45"/>
      <c r="Z65" s="52"/>
      <c r="AA65"/>
    </row>
    <row r="66" spans="1:27" s="70" customFormat="1" ht="45" customHeight="1">
      <c r="A66" s="1551" t="s">
        <v>1535</v>
      </c>
      <c r="B66" s="1552"/>
      <c r="C66" s="1552"/>
      <c r="D66" s="1552"/>
      <c r="E66" s="1552"/>
      <c r="F66" s="1552"/>
      <c r="G66" s="1552"/>
      <c r="H66" s="1553"/>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98" customFormat="1" ht="15.75">
      <c r="A67" s="1554" t="s">
        <v>1536</v>
      </c>
      <c r="B67" s="1555"/>
      <c r="C67" s="1556"/>
      <c r="D67" s="1557" t="s">
        <v>1537</v>
      </c>
      <c r="E67" s="1558"/>
      <c r="F67" s="164" t="s">
        <v>1538</v>
      </c>
      <c r="G67" s="165" t="s">
        <v>1539</v>
      </c>
      <c r="H67" s="166" t="s">
        <v>1540</v>
      </c>
      <c r="I67" s="193"/>
      <c r="J67" s="32"/>
      <c r="K67" s="7" t="str">
        <f>A67</f>
        <v>Contraceptive Method</v>
      </c>
      <c r="L67" s="33"/>
      <c r="M67" s="33"/>
      <c r="N67" s="33"/>
      <c r="O67" s="33"/>
      <c r="P67" s="33"/>
      <c r="Q67" s="33"/>
      <c r="R67" s="9"/>
      <c r="S67" s="33"/>
      <c r="T67" s="34"/>
      <c r="U67" s="34"/>
      <c r="V67" s="34"/>
      <c r="W67" s="41"/>
      <c r="X67" s="41"/>
      <c r="Y67" s="3"/>
      <c r="Z67" s="54"/>
      <c r="AA67"/>
    </row>
    <row r="68" spans="1:27" s="70" customFormat="1" ht="30">
      <c r="A68" s="167"/>
      <c r="B68" s="1545" t="s">
        <v>1541</v>
      </c>
      <c r="C68" s="1546"/>
      <c r="D68" s="1471" t="s">
        <v>395</v>
      </c>
      <c r="E68" s="1472"/>
      <c r="F68" s="999" t="s">
        <v>399</v>
      </c>
      <c r="G68" s="999" t="s">
        <v>399</v>
      </c>
      <c r="H68" s="228" t="s">
        <v>405</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70" customFormat="1">
      <c r="A69" s="168"/>
      <c r="B69" s="1545" t="s">
        <v>1542</v>
      </c>
      <c r="C69" s="1546"/>
      <c r="D69" s="1471" t="s">
        <v>395</v>
      </c>
      <c r="E69" s="1472"/>
      <c r="F69" s="999" t="s">
        <v>399</v>
      </c>
      <c r="G69" s="999" t="s">
        <v>399</v>
      </c>
      <c r="H69" s="228" t="s">
        <v>405</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70" customFormat="1">
      <c r="A70" s="168"/>
      <c r="B70" s="1545" t="s">
        <v>1543</v>
      </c>
      <c r="C70" s="1546"/>
      <c r="D70" s="1471" t="s">
        <v>395</v>
      </c>
      <c r="E70" s="1472"/>
      <c r="F70" s="999" t="s">
        <v>399</v>
      </c>
      <c r="G70" s="999" t="s">
        <v>399</v>
      </c>
      <c r="H70" s="228" t="s">
        <v>405</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70" customFormat="1">
      <c r="A71" s="168"/>
      <c r="B71" s="1545" t="s">
        <v>1544</v>
      </c>
      <c r="C71" s="1546"/>
      <c r="D71" s="1471" t="s">
        <v>399</v>
      </c>
      <c r="E71" s="1472"/>
      <c r="F71" s="999" t="s">
        <v>399</v>
      </c>
      <c r="G71" s="999" t="s">
        <v>399</v>
      </c>
      <c r="H71" s="228" t="s">
        <v>405</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70" customFormat="1">
      <c r="A72" s="168"/>
      <c r="B72" s="1545" t="s">
        <v>1545</v>
      </c>
      <c r="C72" s="1546"/>
      <c r="D72" s="1471" t="s">
        <v>395</v>
      </c>
      <c r="E72" s="1472"/>
      <c r="F72" s="999" t="s">
        <v>395</v>
      </c>
      <c r="G72" s="999" t="s">
        <v>399</v>
      </c>
      <c r="H72" s="228" t="s">
        <v>405</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70" customFormat="1">
      <c r="A73" s="168"/>
      <c r="B73" s="1545" t="s">
        <v>1546</v>
      </c>
      <c r="C73" s="1546"/>
      <c r="D73" s="1471" t="s">
        <v>395</v>
      </c>
      <c r="E73" s="1472"/>
      <c r="F73" s="999" t="s">
        <v>395</v>
      </c>
      <c r="G73" s="999" t="s">
        <v>399</v>
      </c>
      <c r="H73" s="228" t="s">
        <v>405</v>
      </c>
      <c r="I73" s="6"/>
      <c r="J73" s="26"/>
      <c r="K73" s="7" t="str">
        <f t="shared" si="2"/>
        <v>f. Male condoms</v>
      </c>
      <c r="L73" s="21"/>
      <c r="M73" s="21"/>
      <c r="N73" s="21"/>
      <c r="O73" s="21"/>
      <c r="P73" s="21"/>
      <c r="Q73" s="21"/>
      <c r="R73" s="7"/>
      <c r="S73" s="21"/>
      <c r="T73" s="16"/>
      <c r="U73" s="16"/>
      <c r="V73" s="16"/>
      <c r="W73" s="44"/>
      <c r="X73" s="44"/>
      <c r="Y73" s="45"/>
      <c r="Z73" s="52"/>
      <c r="AA73"/>
    </row>
    <row r="74" spans="1:27" s="70" customFormat="1">
      <c r="A74" s="168"/>
      <c r="B74" s="1545" t="s">
        <v>1547</v>
      </c>
      <c r="C74" s="1546"/>
      <c r="D74" s="1471" t="s">
        <v>399</v>
      </c>
      <c r="E74" s="1472"/>
      <c r="F74" s="999" t="s">
        <v>399</v>
      </c>
      <c r="G74" s="999" t="s">
        <v>399</v>
      </c>
      <c r="H74" s="228" t="s">
        <v>405</v>
      </c>
      <c r="I74" s="6"/>
      <c r="J74" s="26"/>
      <c r="K74" s="7" t="str">
        <f t="shared" si="2"/>
        <v>g. Female condoms</v>
      </c>
      <c r="L74" s="21"/>
      <c r="M74" s="21"/>
      <c r="N74" s="21"/>
      <c r="O74" s="21"/>
      <c r="P74" s="21"/>
      <c r="Q74" s="21"/>
      <c r="R74" s="7"/>
      <c r="S74" s="21"/>
      <c r="T74" s="16"/>
      <c r="U74" s="16"/>
      <c r="V74" s="16"/>
      <c r="W74" s="44"/>
      <c r="X74" s="44"/>
      <c r="Y74" s="45"/>
      <c r="Z74" s="52"/>
      <c r="AA74"/>
    </row>
    <row r="75" spans="1:27" s="70" customFormat="1">
      <c r="A75" s="168"/>
      <c r="B75" s="1545" t="s">
        <v>1548</v>
      </c>
      <c r="C75" s="1546"/>
      <c r="D75" s="1471" t="s">
        <v>395</v>
      </c>
      <c r="E75" s="1472"/>
      <c r="F75" s="999" t="s">
        <v>399</v>
      </c>
      <c r="G75" s="999" t="s">
        <v>399</v>
      </c>
      <c r="H75" s="228" t="s">
        <v>405</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70" customFormat="1">
      <c r="A76" s="168"/>
      <c r="B76" s="1545" t="s">
        <v>1549</v>
      </c>
      <c r="C76" s="1546"/>
      <c r="D76" s="1471" t="s">
        <v>405</v>
      </c>
      <c r="E76" s="1472"/>
      <c r="F76" s="999" t="s">
        <v>399</v>
      </c>
      <c r="G76" s="999" t="s">
        <v>399</v>
      </c>
      <c r="H76" s="228" t="s">
        <v>405</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70" customFormat="1">
      <c r="A77" s="168"/>
      <c r="B77" s="1545" t="s">
        <v>1550</v>
      </c>
      <c r="C77" s="1546"/>
      <c r="D77" s="1471" t="s">
        <v>395</v>
      </c>
      <c r="E77" s="1472"/>
      <c r="F77" s="999" t="s">
        <v>399</v>
      </c>
      <c r="G77" s="999" t="s">
        <v>399</v>
      </c>
      <c r="H77" s="228" t="s">
        <v>405</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70" customFormat="1">
      <c r="A78" s="168"/>
      <c r="B78" s="1545" t="s">
        <v>1551</v>
      </c>
      <c r="C78" s="1546"/>
      <c r="D78" s="1471" t="s">
        <v>399</v>
      </c>
      <c r="E78" s="1472"/>
      <c r="F78" s="999" t="s">
        <v>399</v>
      </c>
      <c r="G78" s="999" t="s">
        <v>399</v>
      </c>
      <c r="H78" s="228" t="s">
        <v>405</v>
      </c>
      <c r="I78" s="6"/>
      <c r="J78" s="26"/>
      <c r="K78" s="7" t="str">
        <f t="shared" si="2"/>
        <v>k. CycleBeads</v>
      </c>
      <c r="L78" s="21"/>
      <c r="M78" s="21"/>
      <c r="N78" s="21"/>
      <c r="O78" s="21"/>
      <c r="P78" s="21"/>
      <c r="Q78" s="21"/>
      <c r="R78" s="7"/>
      <c r="S78" s="21"/>
      <c r="T78" s="16"/>
      <c r="U78" s="16"/>
      <c r="V78" s="16"/>
      <c r="W78" s="44"/>
      <c r="X78" s="44"/>
      <c r="Y78" s="45"/>
      <c r="Z78" s="52"/>
      <c r="AA78"/>
    </row>
    <row r="79" spans="1:27" s="70" customFormat="1" ht="45">
      <c r="A79" s="169"/>
      <c r="B79" s="1547" t="s">
        <v>1552</v>
      </c>
      <c r="C79" s="1548"/>
      <c r="D79" s="1471" t="s">
        <v>448</v>
      </c>
      <c r="E79" s="1472"/>
      <c r="F79" s="999"/>
      <c r="G79" s="999"/>
      <c r="H79" s="228"/>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70" customFormat="1" ht="90.75" thickBot="1">
      <c r="A80" s="1532" t="s">
        <v>1553</v>
      </c>
      <c r="B80" s="1481"/>
      <c r="C80" s="1482"/>
      <c r="D80" s="1487" t="s">
        <v>449</v>
      </c>
      <c r="E80" s="1488"/>
      <c r="F80" s="1488"/>
      <c r="G80" s="1488"/>
      <c r="H80" s="1489"/>
      <c r="I80" s="6"/>
      <c r="J80" s="26"/>
      <c r="K80" s="7" t="str">
        <f>A80</f>
        <v>C2. Please note any comments about the commodities offered.</v>
      </c>
      <c r="L80" s="21"/>
      <c r="M80" s="21"/>
      <c r="N80" s="21"/>
      <c r="O80" s="7" t="str">
        <f>D80</f>
        <v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v>
      </c>
      <c r="P80" s="21"/>
      <c r="Q80" s="21"/>
      <c r="R80" s="7"/>
      <c r="S80" s="21"/>
      <c r="T80" s="16"/>
      <c r="U80" s="16"/>
      <c r="V80" s="16"/>
      <c r="W80" s="44"/>
      <c r="X80" s="44"/>
      <c r="Y80" s="45"/>
      <c r="Z80" s="52"/>
      <c r="AA80"/>
    </row>
    <row r="81" spans="1:28" s="99" customFormat="1" ht="16.5" customHeight="1" thickBot="1">
      <c r="A81" s="1533" t="s">
        <v>1554</v>
      </c>
      <c r="B81" s="1534"/>
      <c r="C81" s="1534"/>
      <c r="D81" s="1534"/>
      <c r="E81" s="1534"/>
      <c r="F81" s="1534"/>
      <c r="G81" s="1534"/>
      <c r="H81" s="163"/>
      <c r="I81" s="42"/>
      <c r="J81" s="32"/>
      <c r="K81" s="7"/>
      <c r="L81" s="33"/>
      <c r="M81" s="33"/>
      <c r="N81" s="33"/>
      <c r="O81" s="33"/>
      <c r="P81" s="33"/>
      <c r="Q81" s="33"/>
      <c r="R81" s="9"/>
      <c r="S81" s="33"/>
      <c r="T81" s="34"/>
      <c r="U81" s="34"/>
      <c r="V81" s="34"/>
      <c r="W81" s="41"/>
      <c r="X81" s="41"/>
      <c r="Y81" s="50"/>
      <c r="Z81" s="55"/>
      <c r="AA81"/>
    </row>
    <row r="82" spans="1:28" s="70" customFormat="1" ht="30" customHeight="1">
      <c r="A82" s="1535" t="s">
        <v>1555</v>
      </c>
      <c r="B82" s="1536"/>
      <c r="C82" s="1536"/>
      <c r="D82" s="1536"/>
      <c r="E82" s="1536"/>
      <c r="F82" s="1536"/>
      <c r="G82" s="1537"/>
      <c r="H82" s="117" t="s">
        <v>395</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70" customFormat="1" ht="15.75" thickBot="1">
      <c r="A83" s="1538" t="s">
        <v>1556</v>
      </c>
      <c r="B83" s="1539"/>
      <c r="C83" s="1539"/>
      <c r="D83" s="170"/>
      <c r="E83" s="170"/>
      <c r="F83" s="170"/>
      <c r="G83" s="170"/>
      <c r="H83" s="171"/>
      <c r="I83" s="189"/>
      <c r="J83" s="26"/>
      <c r="K83" s="7"/>
      <c r="L83" s="21"/>
      <c r="M83" s="21"/>
      <c r="N83" s="21"/>
      <c r="O83" s="21"/>
      <c r="P83" s="21"/>
      <c r="Q83" s="21"/>
      <c r="R83" s="7"/>
      <c r="S83" s="21"/>
      <c r="T83" s="16"/>
      <c r="U83" s="16"/>
      <c r="V83" s="16"/>
      <c r="W83" s="44"/>
      <c r="X83" s="44"/>
      <c r="Y83" s="45"/>
      <c r="Z83" s="52"/>
      <c r="AA83"/>
    </row>
    <row r="84" spans="1:28" s="70" customFormat="1" ht="64.5" customHeight="1">
      <c r="A84" s="1540"/>
      <c r="B84" s="1542" t="s">
        <v>1557</v>
      </c>
      <c r="C84" s="1543"/>
      <c r="D84" s="1543" t="s">
        <v>1558</v>
      </c>
      <c r="E84" s="1543"/>
      <c r="F84" s="1015" t="s">
        <v>1559</v>
      </c>
      <c r="G84" s="1543" t="s">
        <v>1560</v>
      </c>
      <c r="H84" s="1544"/>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70" customFormat="1" ht="30.75" thickBot="1">
      <c r="A85" s="1541"/>
      <c r="B85" s="172" t="s">
        <v>1561</v>
      </c>
      <c r="C85" s="1017" t="s">
        <v>450</v>
      </c>
      <c r="D85" s="1473" t="s">
        <v>451</v>
      </c>
      <c r="E85" s="1474"/>
      <c r="F85" s="987" t="s">
        <v>395</v>
      </c>
      <c r="G85" s="1269" t="s">
        <v>395</v>
      </c>
      <c r="H85" s="1475"/>
      <c r="I85" s="13"/>
      <c r="J85" s="30" t="str">
        <f>G85</f>
        <v>Yes</v>
      </c>
      <c r="K85" s="7" t="str">
        <f>B85</f>
        <v>a</v>
      </c>
      <c r="L85" s="21"/>
      <c r="M85" s="31">
        <f>E85</f>
        <v>0</v>
      </c>
      <c r="N85" s="21"/>
      <c r="O85" s="21"/>
      <c r="P85" s="21"/>
      <c r="Q85" s="21"/>
      <c r="R85" s="7"/>
      <c r="S85" s="7" t="str">
        <f>D85</f>
        <v>2007-2015</v>
      </c>
      <c r="T85" s="16"/>
      <c r="U85" s="16"/>
      <c r="V85" s="16"/>
      <c r="W85" s="44"/>
      <c r="X85" s="44"/>
      <c r="Y85" s="45"/>
      <c r="Z85" s="52"/>
      <c r="AA85"/>
    </row>
    <row r="86" spans="1:28" s="70" customFormat="1" ht="28.5" customHeight="1">
      <c r="A86" s="1527" t="s">
        <v>193</v>
      </c>
      <c r="B86" s="1528"/>
      <c r="C86" s="1528"/>
      <c r="D86" s="1528"/>
      <c r="E86" s="1528"/>
      <c r="F86" s="1529" t="s">
        <v>399</v>
      </c>
      <c r="G86" s="1530"/>
      <c r="H86" s="1531"/>
      <c r="I86" s="13"/>
      <c r="J86" s="30"/>
      <c r="K86" s="7"/>
      <c r="L86" s="21"/>
      <c r="M86" s="21"/>
      <c r="N86" s="21"/>
      <c r="O86" s="21"/>
      <c r="P86" s="21"/>
      <c r="Q86" s="24" t="str">
        <f>F86</f>
        <v>No</v>
      </c>
      <c r="R86" s="7" t="str">
        <f>A86</f>
        <v>D2. Are any family planning commodities subject to duties, import taxes, or other fees?</v>
      </c>
      <c r="S86" s="21"/>
      <c r="T86" s="16"/>
      <c r="U86" s="16"/>
      <c r="V86" s="16"/>
      <c r="W86" s="44"/>
      <c r="X86" s="44"/>
      <c r="Y86" s="45"/>
      <c r="Z86" s="52"/>
      <c r="AA86"/>
    </row>
    <row r="87" spans="1:28" s="70" customFormat="1" ht="30">
      <c r="A87" s="121"/>
      <c r="B87" s="1461" t="s">
        <v>1562</v>
      </c>
      <c r="C87" s="1461"/>
      <c r="D87" s="1462"/>
      <c r="E87" s="1262" t="s">
        <v>406</v>
      </c>
      <c r="F87" s="1332"/>
      <c r="G87" s="1332"/>
      <c r="H87" s="1263"/>
      <c r="I87" s="13"/>
      <c r="J87" s="30"/>
      <c r="K87" s="7"/>
      <c r="L87" s="21"/>
      <c r="M87" s="31"/>
      <c r="N87" s="31" t="str">
        <f>E87</f>
        <v>Not applicable</v>
      </c>
      <c r="O87" s="21"/>
      <c r="P87" s="7" t="str">
        <f>B87</f>
        <v>a. If yes, for which sectors (public, NGO, social marketing, commercial)?</v>
      </c>
      <c r="Q87" s="21"/>
      <c r="R87" s="7"/>
      <c r="S87" s="21"/>
      <c r="T87" s="16"/>
      <c r="U87" s="16"/>
      <c r="V87" s="16"/>
      <c r="W87" s="44"/>
      <c r="X87" s="44"/>
      <c r="Y87" s="45"/>
      <c r="Z87" s="52"/>
      <c r="AA87"/>
    </row>
    <row r="88" spans="1:28" s="70" customFormat="1">
      <c r="A88" s="121"/>
      <c r="B88" s="1461" t="s">
        <v>1563</v>
      </c>
      <c r="C88" s="1461"/>
      <c r="D88" s="1462"/>
      <c r="E88" s="1262" t="s">
        <v>406</v>
      </c>
      <c r="F88" s="1332"/>
      <c r="G88" s="1332"/>
      <c r="H88" s="1263"/>
      <c r="I88" s="13"/>
      <c r="J88" s="30"/>
      <c r="K88" s="7"/>
      <c r="L88" s="21"/>
      <c r="M88" s="31"/>
      <c r="N88" s="31" t="str">
        <f>E88</f>
        <v>Not applicable</v>
      </c>
      <c r="O88" s="21"/>
      <c r="P88" s="7" t="str">
        <f>B88</f>
        <v>b. If yes, how much are the duties, taxes, or fees?</v>
      </c>
      <c r="Q88" s="21"/>
      <c r="R88" s="7"/>
      <c r="S88" s="21"/>
      <c r="T88" s="16"/>
      <c r="U88" s="16"/>
      <c r="V88" s="16"/>
      <c r="W88" s="44"/>
      <c r="X88" s="44"/>
      <c r="Y88" s="45"/>
      <c r="Z88" s="52"/>
      <c r="AA88"/>
    </row>
    <row r="89" spans="1:28" s="70" customFormat="1" ht="30" customHeight="1">
      <c r="A89" s="1479" t="s">
        <v>1564</v>
      </c>
      <c r="B89" s="1461"/>
      <c r="C89" s="1461"/>
      <c r="D89" s="1461"/>
      <c r="E89" s="1461"/>
      <c r="F89" s="1461"/>
      <c r="G89" s="1462"/>
      <c r="H89" s="123" t="s">
        <v>395</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70" customFormat="1" ht="60">
      <c r="A90" s="121"/>
      <c r="B90" s="1461" t="s">
        <v>1565</v>
      </c>
      <c r="C90" s="1461"/>
      <c r="D90" s="1262" t="s">
        <v>452</v>
      </c>
      <c r="E90" s="1332"/>
      <c r="F90" s="1332"/>
      <c r="G90" s="1332"/>
      <c r="H90" s="1263"/>
      <c r="I90" s="13"/>
      <c r="J90" s="30"/>
      <c r="K90" s="7" t="str">
        <f>B90</f>
        <v>a. If yes, describe the policies.</v>
      </c>
      <c r="L90" s="21"/>
      <c r="M90" s="21"/>
      <c r="N90" s="23"/>
      <c r="O90" s="24" t="str">
        <f>D90</f>
        <v>There are advertising ban policies. In particular, contraceptive pills and spermicides are not among the "over the counter" medicines and cannot be advertised. For the advertisement of other contraceptives, Ministry of Health approval is required.</v>
      </c>
      <c r="P90" s="7"/>
      <c r="Q90" s="21"/>
      <c r="R90" s="21"/>
      <c r="S90" s="21"/>
      <c r="T90" s="16"/>
      <c r="U90" s="16"/>
      <c r="V90" s="16"/>
      <c r="W90" s="44"/>
      <c r="X90" s="44"/>
      <c r="Y90" s="45"/>
      <c r="Z90" s="52"/>
      <c r="AA90"/>
    </row>
    <row r="91" spans="1:28" s="70" customFormat="1" ht="30" customHeight="1">
      <c r="A91" s="1479" t="s">
        <v>1566</v>
      </c>
      <c r="B91" s="1461"/>
      <c r="C91" s="1461"/>
      <c r="D91" s="1461"/>
      <c r="E91" s="1461"/>
      <c r="F91" s="1461"/>
      <c r="G91" s="1462"/>
      <c r="H91" s="123" t="s">
        <v>399</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70" customFormat="1">
      <c r="A92" s="121"/>
      <c r="B92" s="1461" t="s">
        <v>1565</v>
      </c>
      <c r="C92" s="1461"/>
      <c r="D92" s="1505" t="s">
        <v>406</v>
      </c>
      <c r="E92" s="1506"/>
      <c r="F92" s="1506"/>
      <c r="G92" s="1506"/>
      <c r="H92" s="1507"/>
      <c r="I92" s="13"/>
      <c r="J92" s="30"/>
      <c r="K92" s="7" t="str">
        <f>B92</f>
        <v>a. If yes, describe the policies.</v>
      </c>
      <c r="L92" s="21"/>
      <c r="M92" s="21"/>
      <c r="N92" s="23"/>
      <c r="O92" s="24" t="str">
        <f>D92</f>
        <v>Not applicable</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70" customFormat="1" ht="45">
      <c r="A94" s="223"/>
      <c r="B94" s="1521" t="s">
        <v>1568</v>
      </c>
      <c r="C94" s="1522"/>
      <c r="D94" s="1523" t="s">
        <v>1569</v>
      </c>
      <c r="E94" s="1524"/>
      <c r="F94" s="1525"/>
      <c r="G94" s="1523" t="s">
        <v>1570</v>
      </c>
      <c r="H94" s="1526"/>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70" customFormat="1" ht="15" customHeight="1">
      <c r="A95" s="215"/>
      <c r="B95" s="216" t="s">
        <v>1561</v>
      </c>
      <c r="C95" s="217" t="s">
        <v>1571</v>
      </c>
      <c r="D95" s="1259" t="s">
        <v>406</v>
      </c>
      <c r="E95" s="1260"/>
      <c r="F95" s="1261"/>
      <c r="G95" s="1262" t="s">
        <v>415</v>
      </c>
      <c r="H95" s="1263"/>
      <c r="I95" s="12"/>
      <c r="J95" s="30" t="str">
        <f t="shared" si="3"/>
        <v>Doctor</v>
      </c>
      <c r="K95" s="7"/>
      <c r="L95" s="21"/>
      <c r="M95" s="31"/>
      <c r="N95" s="21"/>
      <c r="O95" s="7"/>
      <c r="P95" s="7"/>
      <c r="Q95" s="21"/>
      <c r="R95" s="21"/>
      <c r="S95" s="21"/>
      <c r="T95" s="209" t="str">
        <f>D95</f>
        <v>Not applicable</v>
      </c>
      <c r="U95" s="51"/>
      <c r="V95" s="16"/>
      <c r="W95" s="44"/>
      <c r="X95" s="44"/>
      <c r="Y95" s="45"/>
      <c r="Z95" s="52"/>
      <c r="AA95"/>
    </row>
    <row r="96" spans="1:28" s="70" customFormat="1" ht="15" customHeight="1">
      <c r="A96" s="215"/>
      <c r="B96" s="216" t="s">
        <v>1572</v>
      </c>
      <c r="C96" s="218" t="s">
        <v>1573</v>
      </c>
      <c r="D96" s="1259" t="s">
        <v>406</v>
      </c>
      <c r="E96" s="1260"/>
      <c r="F96" s="1261"/>
      <c r="G96" s="1262" t="s">
        <v>453</v>
      </c>
      <c r="H96" s="1263"/>
      <c r="I96" s="12"/>
      <c r="J96" s="30" t="str">
        <f t="shared" si="3"/>
        <v>Auxiliary nurse</v>
      </c>
      <c r="K96" s="7"/>
      <c r="L96" s="21"/>
      <c r="M96" s="31"/>
      <c r="N96" s="21"/>
      <c r="O96" s="7"/>
      <c r="P96" s="7"/>
      <c r="Q96" s="21"/>
      <c r="R96" s="21"/>
      <c r="S96" s="21"/>
      <c r="T96" s="209" t="str">
        <f t="shared" ref="T96:T102" si="4">D96</f>
        <v>Not applicable</v>
      </c>
      <c r="U96" s="51"/>
      <c r="V96" s="16"/>
      <c r="W96" s="44"/>
      <c r="X96" s="44"/>
      <c r="Y96" s="45"/>
      <c r="Z96" s="52"/>
      <c r="AA96"/>
    </row>
    <row r="97" spans="1:27" s="70" customFormat="1" ht="15" customHeight="1">
      <c r="A97" s="215"/>
      <c r="B97" s="216"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70" customFormat="1" ht="15" customHeight="1">
      <c r="A98" s="215"/>
      <c r="B98" s="220" t="s">
        <v>1576</v>
      </c>
      <c r="C98" s="218" t="s">
        <v>1577</v>
      </c>
      <c r="D98" s="1259" t="s">
        <v>415</v>
      </c>
      <c r="E98" s="1260"/>
      <c r="F98" s="1261"/>
      <c r="G98" s="1262" t="s">
        <v>415</v>
      </c>
      <c r="H98" s="1263"/>
      <c r="I98" s="12"/>
      <c r="J98" s="30" t="str">
        <f t="shared" si="3"/>
        <v>Doctor</v>
      </c>
      <c r="K98" s="7"/>
      <c r="L98" s="21"/>
      <c r="M98" s="31"/>
      <c r="N98" s="21"/>
      <c r="O98" s="7"/>
      <c r="P98" s="7"/>
      <c r="Q98" s="21"/>
      <c r="R98" s="21"/>
      <c r="S98" s="21"/>
      <c r="T98" s="209" t="str">
        <f t="shared" si="4"/>
        <v>Doctor</v>
      </c>
      <c r="U98" s="51"/>
      <c r="V98" s="16"/>
      <c r="W98" s="44"/>
      <c r="X98" s="44"/>
      <c r="Y98" s="45"/>
      <c r="Z98" s="52"/>
      <c r="AA98"/>
    </row>
    <row r="99" spans="1:27" s="70" customFormat="1" ht="15" customHeight="1">
      <c r="A99" s="215"/>
      <c r="B99" s="221" t="s">
        <v>1578</v>
      </c>
      <c r="C99" s="218" t="s">
        <v>1579</v>
      </c>
      <c r="D99" s="1259" t="s">
        <v>414</v>
      </c>
      <c r="E99" s="1260"/>
      <c r="F99" s="1261"/>
      <c r="G99" s="1262" t="s">
        <v>414</v>
      </c>
      <c r="H99" s="1263"/>
      <c r="I99" s="12"/>
      <c r="J99" s="30" t="str">
        <f t="shared" si="3"/>
        <v>Community health worker</v>
      </c>
      <c r="K99" s="7"/>
      <c r="L99" s="21"/>
      <c r="M99" s="31"/>
      <c r="N99" s="21"/>
      <c r="O99" s="7"/>
      <c r="P99" s="7"/>
      <c r="Q99" s="21"/>
      <c r="R99" s="21"/>
      <c r="S99" s="21"/>
      <c r="T99" s="209" t="str">
        <f t="shared" si="4"/>
        <v>Community health worker</v>
      </c>
      <c r="U99" s="51"/>
      <c r="V99" s="16"/>
      <c r="W99" s="44"/>
      <c r="X99" s="44"/>
      <c r="Y99" s="45"/>
      <c r="Z99" s="52"/>
      <c r="AA99"/>
    </row>
    <row r="100" spans="1:27" s="70" customFormat="1" ht="15" customHeight="1">
      <c r="A100" s="215"/>
      <c r="B100" s="221" t="s">
        <v>1580</v>
      </c>
      <c r="C100" s="218" t="s">
        <v>1581</v>
      </c>
      <c r="D100" s="1259" t="s">
        <v>406</v>
      </c>
      <c r="E100" s="1260"/>
      <c r="F100" s="1261"/>
      <c r="G100" s="1262" t="s">
        <v>415</v>
      </c>
      <c r="H100" s="1263"/>
      <c r="I100" s="12"/>
      <c r="J100" s="30" t="str">
        <f t="shared" si="3"/>
        <v>Doctor</v>
      </c>
      <c r="K100" s="7"/>
      <c r="L100" s="21"/>
      <c r="M100" s="31"/>
      <c r="N100" s="21"/>
      <c r="O100" s="7"/>
      <c r="P100" s="7"/>
      <c r="Q100" s="21"/>
      <c r="R100" s="21"/>
      <c r="S100" s="21"/>
      <c r="T100" s="209" t="str">
        <f t="shared" si="4"/>
        <v>Not applicable</v>
      </c>
      <c r="U100" s="51"/>
      <c r="V100" s="16"/>
      <c r="W100" s="44"/>
      <c r="X100" s="44"/>
      <c r="Y100" s="45"/>
      <c r="Z100" s="52"/>
      <c r="AA100"/>
    </row>
    <row r="101" spans="1:27" s="70" customFormat="1" ht="15" customHeight="1">
      <c r="A101" s="215"/>
      <c r="B101" s="221" t="s">
        <v>1582</v>
      </c>
      <c r="C101" s="218" t="s">
        <v>1583</v>
      </c>
      <c r="D101" s="1259" t="s">
        <v>406</v>
      </c>
      <c r="E101" s="1260"/>
      <c r="F101" s="1261"/>
      <c r="G101" s="1262" t="s">
        <v>415</v>
      </c>
      <c r="H101" s="1263"/>
      <c r="I101" s="12"/>
      <c r="J101" s="30" t="str">
        <f t="shared" si="3"/>
        <v>Doctor</v>
      </c>
      <c r="K101" s="7"/>
      <c r="L101" s="21"/>
      <c r="M101" s="31"/>
      <c r="N101" s="21"/>
      <c r="O101" s="7"/>
      <c r="P101" s="7"/>
      <c r="Q101" s="21"/>
      <c r="R101" s="21"/>
      <c r="S101" s="21"/>
      <c r="T101" s="209" t="str">
        <f t="shared" si="4"/>
        <v>Not applicable</v>
      </c>
      <c r="U101" s="51"/>
      <c r="V101" s="16"/>
      <c r="W101" s="44"/>
      <c r="X101" s="44"/>
      <c r="Y101" s="45"/>
      <c r="Z101" s="52"/>
      <c r="AA101"/>
    </row>
    <row r="102" spans="1:27" s="70" customFormat="1" ht="15" customHeight="1" thickBot="1">
      <c r="A102" s="215"/>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70" customFormat="1" ht="75">
      <c r="A103" s="1512" t="s">
        <v>1586</v>
      </c>
      <c r="B103" s="1513"/>
      <c r="C103" s="1514"/>
      <c r="D103" s="1515" t="s">
        <v>454</v>
      </c>
      <c r="E103" s="1516"/>
      <c r="F103" s="1516"/>
      <c r="G103" s="1516"/>
      <c r="H103" s="1517"/>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All hormonal contraceptives and IUDs can be prescribed dy doctors only, but all of them are available in the pharmacies without prescription, and pharmacists can sell them.</v>
      </c>
      <c r="P103" s="21"/>
      <c r="Q103" s="21"/>
      <c r="R103" s="7"/>
      <c r="S103" s="21"/>
      <c r="T103" s="208"/>
      <c r="U103" s="16"/>
      <c r="V103" s="16"/>
      <c r="W103" s="44"/>
      <c r="X103" s="44"/>
      <c r="Y103" s="45"/>
      <c r="Z103" s="52"/>
      <c r="AA103"/>
    </row>
    <row r="104" spans="1:27" s="188" customFormat="1" ht="15.75" thickBot="1">
      <c r="A104" s="1508"/>
      <c r="B104" s="1509"/>
      <c r="C104" s="1509"/>
      <c r="D104" s="1509"/>
      <c r="E104" s="1509"/>
      <c r="F104" s="1509"/>
      <c r="G104" s="1509"/>
      <c r="H104" s="1510"/>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70" customFormat="1" ht="45" customHeight="1">
      <c r="A105" s="1492" t="s">
        <v>218</v>
      </c>
      <c r="B105" s="1493"/>
      <c r="C105" s="1493"/>
      <c r="D105" s="174" t="s">
        <v>1587</v>
      </c>
      <c r="E105" s="1518" t="s">
        <v>1588</v>
      </c>
      <c r="F105" s="1519"/>
      <c r="G105" s="1520"/>
      <c r="H105" s="175"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70" customFormat="1">
      <c r="A106" s="121"/>
      <c r="B106" s="1461" t="s">
        <v>1590</v>
      </c>
      <c r="C106" s="1461"/>
      <c r="D106" s="229" t="s">
        <v>399</v>
      </c>
      <c r="E106" s="1262"/>
      <c r="F106" s="1332"/>
      <c r="G106" s="1486"/>
      <c r="H106" s="227"/>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70" customFormat="1">
      <c r="A107" s="121"/>
      <c r="B107" s="1461" t="s">
        <v>1591</v>
      </c>
      <c r="C107" s="1461"/>
      <c r="D107" s="229" t="s">
        <v>399</v>
      </c>
      <c r="E107" s="1262"/>
      <c r="F107" s="1332"/>
      <c r="G107" s="1486"/>
      <c r="H107" s="227"/>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70" customFormat="1" ht="15.75" thickBot="1">
      <c r="A108" s="173"/>
      <c r="B108" s="1511" t="s">
        <v>1592</v>
      </c>
      <c r="C108" s="1511"/>
      <c r="D108" s="229" t="s">
        <v>399</v>
      </c>
      <c r="E108" s="1262"/>
      <c r="F108" s="1332"/>
      <c r="G108" s="1486"/>
      <c r="H108" s="227"/>
      <c r="I108" s="11"/>
      <c r="J108" s="30"/>
      <c r="K108" s="7" t="str">
        <f>B108</f>
        <v>c. Other</v>
      </c>
      <c r="L108" s="21"/>
      <c r="M108" s="31">
        <f>E108</f>
        <v>0</v>
      </c>
      <c r="N108" s="21"/>
      <c r="O108" s="7"/>
      <c r="P108" s="21"/>
      <c r="Q108" s="21"/>
      <c r="R108" s="21"/>
      <c r="S108" s="21"/>
      <c r="T108" s="16"/>
      <c r="U108" s="16"/>
      <c r="V108" s="51">
        <f>E108</f>
        <v>0</v>
      </c>
      <c r="W108" s="44"/>
      <c r="X108" s="44"/>
      <c r="Y108" s="45"/>
      <c r="Z108" s="52"/>
      <c r="AA108"/>
    </row>
    <row r="109" spans="1:27" s="69" customFormat="1">
      <c r="A109" s="1508"/>
      <c r="B109" s="1509"/>
      <c r="C109" s="1509"/>
      <c r="D109" s="1509"/>
      <c r="E109" s="1509"/>
      <c r="F109" s="1509"/>
      <c r="G109" s="1509"/>
      <c r="H109" s="1510"/>
      <c r="I109" s="189"/>
      <c r="J109" s="30"/>
      <c r="K109" s="39">
        <f>C109</f>
        <v>0</v>
      </c>
      <c r="L109" s="25"/>
      <c r="M109" s="25"/>
      <c r="N109" s="25"/>
      <c r="O109" s="39"/>
      <c r="P109" s="25"/>
      <c r="Q109" s="25"/>
      <c r="R109" s="25"/>
      <c r="S109" s="25"/>
      <c r="T109" s="25"/>
      <c r="U109" s="25"/>
      <c r="V109" s="25"/>
      <c r="W109" s="64"/>
      <c r="X109" s="64"/>
      <c r="Y109" s="63"/>
      <c r="Z109" s="63"/>
      <c r="AA109" s="187"/>
    </row>
    <row r="110" spans="1:27" s="70" customFormat="1" ht="45">
      <c r="A110" s="1479" t="s">
        <v>1593</v>
      </c>
      <c r="B110" s="1461"/>
      <c r="C110" s="1461"/>
      <c r="D110" s="1461"/>
      <c r="E110" s="1461"/>
      <c r="F110" s="1461"/>
      <c r="G110" s="1461"/>
      <c r="H110" s="1480"/>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70" customFormat="1" ht="15" customHeight="1">
      <c r="A111" s="121"/>
      <c r="B111" s="1461" t="s">
        <v>1594</v>
      </c>
      <c r="C111" s="1461"/>
      <c r="D111" s="1461"/>
      <c r="E111" s="1461"/>
      <c r="F111" s="1462"/>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70" customFormat="1" ht="15" customHeight="1">
      <c r="A112" s="121"/>
      <c r="B112" s="1461" t="s">
        <v>1595</v>
      </c>
      <c r="C112" s="1461"/>
      <c r="D112" s="1461"/>
      <c r="E112" s="1461"/>
      <c r="F112" s="1462"/>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70" customFormat="1" ht="15" customHeight="1">
      <c r="A113" s="121"/>
      <c r="B113" s="1461" t="s">
        <v>1596</v>
      </c>
      <c r="C113" s="1461"/>
      <c r="D113" s="1461"/>
      <c r="E113" s="1461"/>
      <c r="F113" s="1462"/>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70" customFormat="1">
      <c r="A114" s="121"/>
      <c r="B114" s="141"/>
      <c r="C114" s="142" t="s">
        <v>1597</v>
      </c>
      <c r="D114" s="1505" t="s">
        <v>406</v>
      </c>
      <c r="E114" s="1506"/>
      <c r="F114" s="1506"/>
      <c r="G114" s="1506"/>
      <c r="H114" s="150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100" customFormat="1" ht="30">
      <c r="A115" s="1479" t="s">
        <v>1598</v>
      </c>
      <c r="B115" s="1461"/>
      <c r="C115" s="1461"/>
      <c r="D115" s="1461"/>
      <c r="E115" s="1461"/>
      <c r="F115" s="1461"/>
      <c r="G115" s="1461"/>
      <c r="H115" s="1480"/>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100" customFormat="1" ht="15.75" customHeight="1">
      <c r="A116" s="176"/>
      <c r="B116" s="1461" t="s">
        <v>1599</v>
      </c>
      <c r="C116" s="1461"/>
      <c r="D116" s="1461"/>
      <c r="E116" s="1461"/>
      <c r="F116" s="1462"/>
      <c r="G116" s="1259" t="s">
        <v>395</v>
      </c>
      <c r="H116" s="1331"/>
      <c r="I116" s="33"/>
      <c r="J116" s="30" t="str">
        <f t="shared" ref="J116:J127" si="5">G116</f>
        <v>Yes</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100" customFormat="1" ht="15.75" customHeight="1">
      <c r="A117" s="176"/>
      <c r="B117" s="1461" t="s">
        <v>1600</v>
      </c>
      <c r="C117" s="1461"/>
      <c r="D117" s="1461"/>
      <c r="E117" s="1461"/>
      <c r="F117" s="1462"/>
      <c r="G117" s="1259" t="s">
        <v>395</v>
      </c>
      <c r="H117" s="1331"/>
      <c r="I117" s="33"/>
      <c r="J117" s="30" t="str">
        <f t="shared" si="5"/>
        <v>Yes</v>
      </c>
      <c r="K117" s="7"/>
      <c r="L117" s="7"/>
      <c r="M117" s="21"/>
      <c r="N117" s="21"/>
      <c r="O117" s="7"/>
      <c r="P117" s="21"/>
      <c r="Q117" s="1"/>
      <c r="R117" s="21"/>
      <c r="S117" s="22"/>
      <c r="T117" s="2"/>
      <c r="U117" s="2"/>
      <c r="V117" s="2"/>
      <c r="W117" s="40"/>
      <c r="X117" s="40"/>
      <c r="Y117" s="48" t="str">
        <f t="shared" si="6"/>
        <v>b. Progestin-only pills</v>
      </c>
      <c r="Z117" s="56"/>
      <c r="AA117"/>
    </row>
    <row r="118" spans="1:27" s="100" customFormat="1" ht="15.75" customHeight="1">
      <c r="A118" s="176"/>
      <c r="B118" s="1461" t="s">
        <v>1601</v>
      </c>
      <c r="C118" s="1461"/>
      <c r="D118" s="1461"/>
      <c r="E118" s="1461"/>
      <c r="F118" s="1462"/>
      <c r="G118" s="1259" t="s">
        <v>395</v>
      </c>
      <c r="H118" s="1331"/>
      <c r="I118" s="33"/>
      <c r="J118" s="30" t="str">
        <f t="shared" si="5"/>
        <v>Yes</v>
      </c>
      <c r="K118" s="7"/>
      <c r="L118" s="7"/>
      <c r="M118" s="21"/>
      <c r="N118" s="21"/>
      <c r="O118" s="7"/>
      <c r="P118" s="21"/>
      <c r="Q118" s="1"/>
      <c r="R118" s="21"/>
      <c r="S118" s="22"/>
      <c r="T118" s="2"/>
      <c r="U118" s="2"/>
      <c r="V118" s="2"/>
      <c r="W118" s="40"/>
      <c r="X118" s="40"/>
      <c r="Y118" s="48" t="str">
        <f t="shared" si="6"/>
        <v>c. Injectables</v>
      </c>
      <c r="Z118" s="56"/>
      <c r="AA118"/>
    </row>
    <row r="119" spans="1:27" s="100" customFormat="1" ht="15.75" customHeight="1">
      <c r="A119" s="176"/>
      <c r="B119" s="1461" t="s">
        <v>1602</v>
      </c>
      <c r="C119" s="1461"/>
      <c r="D119" s="1461"/>
      <c r="E119" s="1461"/>
      <c r="F119" s="1462"/>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100" customFormat="1" ht="15.75" customHeight="1">
      <c r="A120" s="176"/>
      <c r="B120" s="1461" t="s">
        <v>1603</v>
      </c>
      <c r="C120" s="1461"/>
      <c r="D120" s="1461"/>
      <c r="E120" s="1461"/>
      <c r="F120" s="1462"/>
      <c r="G120" s="1259" t="s">
        <v>399</v>
      </c>
      <c r="H120" s="1331"/>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100" customFormat="1" ht="15.75" customHeight="1">
      <c r="A121" s="176"/>
      <c r="B121" s="1461" t="s">
        <v>1546</v>
      </c>
      <c r="C121" s="1461"/>
      <c r="D121" s="1461"/>
      <c r="E121" s="1461"/>
      <c r="F121" s="1462"/>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100" customFormat="1" ht="15.75" customHeight="1">
      <c r="A122" s="176"/>
      <c r="B122" s="1461" t="s">
        <v>1547</v>
      </c>
      <c r="C122" s="1461"/>
      <c r="D122" s="1461"/>
      <c r="E122" s="1461"/>
      <c r="F122" s="1462"/>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100" customFormat="1" ht="15.75" customHeight="1">
      <c r="A123" s="176"/>
      <c r="B123" s="1461" t="s">
        <v>1604</v>
      </c>
      <c r="C123" s="1461"/>
      <c r="D123" s="1461"/>
      <c r="E123" s="1461"/>
      <c r="F123" s="1462"/>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100" customFormat="1" ht="15.75" customHeight="1">
      <c r="A124" s="176"/>
      <c r="B124" s="1461" t="s">
        <v>1605</v>
      </c>
      <c r="C124" s="1461"/>
      <c r="D124" s="1461"/>
      <c r="E124" s="1461"/>
      <c r="F124" s="1462"/>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100" customFormat="1" ht="15.75" customHeight="1">
      <c r="A125" s="176"/>
      <c r="B125" s="1461" t="s">
        <v>1606</v>
      </c>
      <c r="C125" s="1461"/>
      <c r="D125" s="1461"/>
      <c r="E125" s="1461"/>
      <c r="F125" s="1462"/>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100" customFormat="1" ht="15.75">
      <c r="A126" s="176"/>
      <c r="B126" s="1010"/>
      <c r="C126" s="1461" t="s">
        <v>1607</v>
      </c>
      <c r="D126" s="1461"/>
      <c r="E126" s="1462"/>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100" customFormat="1" ht="15.75">
      <c r="A127" s="1501" t="s">
        <v>1608</v>
      </c>
      <c r="B127" s="1502"/>
      <c r="C127" s="1502"/>
      <c r="D127" s="1503"/>
      <c r="E127" s="1504"/>
      <c r="F127" s="1485">
        <v>2007</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100" customFormat="1" ht="30">
      <c r="A128" s="1479" t="s">
        <v>1636</v>
      </c>
      <c r="B128" s="1461"/>
      <c r="C128" s="1462"/>
      <c r="D128" s="1316" t="s">
        <v>455</v>
      </c>
      <c r="E128" s="1317"/>
      <c r="F128" s="1317"/>
      <c r="G128" s="1317"/>
      <c r="H128" s="1318"/>
      <c r="I128" s="33"/>
      <c r="J128" s="20"/>
      <c r="K128" s="7" t="str">
        <f>A128</f>
        <v xml:space="preserve">D11. Name of the list(s)
</v>
      </c>
      <c r="L128" s="7"/>
      <c r="M128" s="21"/>
      <c r="N128" s="21"/>
      <c r="O128" s="7" t="str">
        <f>D128</f>
        <v>Essential Medicine List of the Republic of Armenia</v>
      </c>
      <c r="P128" s="21"/>
      <c r="Q128" s="1"/>
      <c r="R128" s="21"/>
      <c r="S128" s="22"/>
      <c r="T128" s="2"/>
      <c r="U128" s="2"/>
      <c r="V128" s="2"/>
      <c r="W128" s="40"/>
      <c r="X128" s="40"/>
      <c r="Y128" s="1"/>
      <c r="Z128" s="56"/>
      <c r="AA128"/>
    </row>
    <row r="129" spans="1:27" s="100" customFormat="1" ht="30">
      <c r="A129" s="1479" t="s">
        <v>1637</v>
      </c>
      <c r="B129" s="1461"/>
      <c r="C129" s="1462"/>
      <c r="D129" s="1316" t="s">
        <v>456</v>
      </c>
      <c r="E129" s="1317"/>
      <c r="F129" s="1317"/>
      <c r="G129" s="1317"/>
      <c r="H129" s="1318"/>
      <c r="I129" s="33"/>
      <c r="J129" s="20"/>
      <c r="K129" s="7" t="str">
        <f>A129</f>
        <v xml:space="preserve">D12. Notes about the list(s)
</v>
      </c>
      <c r="L129" s="7"/>
      <c r="M129" s="21"/>
      <c r="N129" s="21"/>
      <c r="O129" s="7" t="str">
        <f>D129</f>
        <v>IUDs, condoms, and spermicides are not on the list because they are not drugs. Implants are not registered.</v>
      </c>
      <c r="P129" s="21"/>
      <c r="Q129" s="1"/>
      <c r="R129" s="21"/>
      <c r="S129" s="22"/>
      <c r="T129" s="2"/>
      <c r="U129" s="2"/>
      <c r="V129" s="2"/>
      <c r="W129" s="40"/>
      <c r="X129" s="40"/>
      <c r="Y129" s="1"/>
      <c r="Z129" s="56"/>
      <c r="AA129"/>
    </row>
    <row r="130" spans="1:27" s="70" customFormat="1" ht="21.75" customHeight="1">
      <c r="A130" s="1479" t="s">
        <v>1638</v>
      </c>
      <c r="B130" s="1461"/>
      <c r="C130" s="1461"/>
      <c r="D130" s="1461"/>
      <c r="E130" s="1461"/>
      <c r="F130" s="1461"/>
      <c r="G130" s="1461"/>
      <c r="H130" s="1480"/>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100" customFormat="1" ht="30.75" customHeight="1">
      <c r="A131" s="177"/>
      <c r="B131" s="1497" t="s">
        <v>1612</v>
      </c>
      <c r="C131" s="1881"/>
      <c r="D131" s="1881"/>
      <c r="E131" s="1882"/>
      <c r="F131" s="1498">
        <v>2008</v>
      </c>
      <c r="G131" s="1499"/>
      <c r="H131" s="1500"/>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100" customFormat="1" ht="15.75" customHeight="1">
      <c r="A132" s="176"/>
      <c r="B132" s="1461" t="s">
        <v>1613</v>
      </c>
      <c r="C132" s="1461"/>
      <c r="D132" s="1461"/>
      <c r="E132" s="1461"/>
      <c r="F132" s="1462"/>
      <c r="G132" s="1463" t="s">
        <v>395</v>
      </c>
      <c r="H132" s="1464"/>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100" customFormat="1" ht="15.75" customHeight="1">
      <c r="A133" s="176"/>
      <c r="B133" s="1461" t="s">
        <v>1614</v>
      </c>
      <c r="C133" s="1461"/>
      <c r="D133" s="1461"/>
      <c r="E133" s="1461"/>
      <c r="F133" s="1462"/>
      <c r="G133" s="1463" t="s">
        <v>399</v>
      </c>
      <c r="H133" s="1464"/>
      <c r="I133" s="33"/>
      <c r="J133" s="30" t="str">
        <f>G133</f>
        <v>No</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100" customFormat="1" ht="15.75" customHeight="1">
      <c r="A134" s="176"/>
      <c r="B134" s="1461" t="s">
        <v>1615</v>
      </c>
      <c r="C134" s="1461"/>
      <c r="D134" s="1461"/>
      <c r="E134" s="1461"/>
      <c r="F134" s="1462"/>
      <c r="G134" s="1463" t="s">
        <v>399</v>
      </c>
      <c r="H134" s="1464"/>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100" customFormat="1" ht="15.75" customHeight="1">
      <c r="A135" s="176"/>
      <c r="B135" s="1461" t="s">
        <v>1616</v>
      </c>
      <c r="C135" s="1461"/>
      <c r="D135" s="1461"/>
      <c r="E135" s="1461"/>
      <c r="F135" s="1462"/>
      <c r="G135" s="1463" t="s">
        <v>399</v>
      </c>
      <c r="H135" s="1464"/>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100" customFormat="1" ht="15.75" customHeight="1" thickBot="1">
      <c r="A136" s="121" t="s">
        <v>1617</v>
      </c>
      <c r="B136" s="1461" t="s">
        <v>1618</v>
      </c>
      <c r="C136" s="1462"/>
      <c r="D136" s="1487"/>
      <c r="E136" s="1488"/>
      <c r="F136" s="1488"/>
      <c r="G136" s="1488"/>
      <c r="H136" s="1489"/>
      <c r="I136" s="33"/>
      <c r="J136" s="20"/>
      <c r="K136" s="7" t="str">
        <f>B136</f>
        <v>f. Notes about the Poverty Reduction Strategy Paper</v>
      </c>
      <c r="L136" s="7"/>
      <c r="M136" s="21"/>
      <c r="N136" s="21"/>
      <c r="O136" s="7">
        <f>D136</f>
        <v>0</v>
      </c>
      <c r="P136" s="21"/>
      <c r="Q136" s="1"/>
      <c r="R136" s="21"/>
      <c r="S136" s="22"/>
      <c r="T136" s="2"/>
      <c r="U136" s="2"/>
      <c r="V136" s="2"/>
      <c r="W136" s="40"/>
      <c r="X136" s="40"/>
      <c r="Y136" s="1"/>
      <c r="Z136" s="56"/>
      <c r="AA136"/>
    </row>
    <row r="137" spans="1:27" s="70" customFormat="1" ht="16.5" customHeight="1" thickBot="1">
      <c r="A137" s="1490" t="s">
        <v>255</v>
      </c>
      <c r="B137" s="1491"/>
      <c r="C137" s="1491"/>
      <c r="D137" s="1491"/>
      <c r="E137" s="1491"/>
      <c r="F137" s="1491"/>
      <c r="G137" s="1491"/>
      <c r="H137" s="178"/>
      <c r="I137" s="8"/>
      <c r="J137" s="30"/>
      <c r="K137" s="7"/>
      <c r="L137" s="21"/>
      <c r="M137" s="21"/>
      <c r="N137" s="21"/>
      <c r="O137" s="7"/>
      <c r="P137" s="21"/>
      <c r="Q137" s="21"/>
      <c r="R137" s="21"/>
      <c r="S137" s="21"/>
      <c r="T137" s="16"/>
      <c r="U137" s="16"/>
      <c r="V137" s="16"/>
      <c r="W137" s="44"/>
      <c r="X137" s="44"/>
      <c r="Y137" s="45"/>
      <c r="Z137" s="52"/>
      <c r="AA137"/>
    </row>
    <row r="138" spans="1:27" s="70" customFormat="1" ht="30" customHeight="1">
      <c r="A138" s="1492" t="s">
        <v>1619</v>
      </c>
      <c r="B138" s="1493"/>
      <c r="C138" s="1493"/>
      <c r="D138" s="1493"/>
      <c r="E138" s="1493"/>
      <c r="F138" s="1494"/>
      <c r="G138" s="1495" t="s">
        <v>399</v>
      </c>
      <c r="H138" s="1496"/>
      <c r="I138" s="6"/>
      <c r="J138" s="30" t="str">
        <f>G138</f>
        <v>No</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70" customFormat="1" ht="45">
      <c r="A139" s="1479" t="s">
        <v>1639</v>
      </c>
      <c r="B139" s="1461"/>
      <c r="C139" s="1461"/>
      <c r="D139" s="1461"/>
      <c r="E139" s="1461"/>
      <c r="F139" s="1461"/>
      <c r="G139" s="1461"/>
      <c r="H139" s="1480"/>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70" customFormat="1" ht="15" customHeight="1">
      <c r="A140" s="1012"/>
      <c r="B140" s="1461" t="s">
        <v>1599</v>
      </c>
      <c r="C140" s="1461"/>
      <c r="D140" s="1461"/>
      <c r="E140" s="1461"/>
      <c r="F140" s="1462"/>
      <c r="G140" s="1463" t="s">
        <v>406</v>
      </c>
      <c r="H140" s="1464"/>
      <c r="I140" s="6"/>
      <c r="J140" s="30" t="str">
        <f t="shared" ref="J140:J148" si="7">G140</f>
        <v>Not applicable</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70" customFormat="1" ht="15" customHeight="1">
      <c r="A141" s="1011"/>
      <c r="B141" s="1461" t="s">
        <v>1600</v>
      </c>
      <c r="C141" s="1461"/>
      <c r="D141" s="1461"/>
      <c r="E141" s="1461"/>
      <c r="F141" s="1462"/>
      <c r="G141" s="1463" t="s">
        <v>406</v>
      </c>
      <c r="H141" s="1464"/>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70" customFormat="1" ht="15" customHeight="1">
      <c r="A142" s="1012"/>
      <c r="B142" s="1461" t="s">
        <v>1601</v>
      </c>
      <c r="C142" s="1461"/>
      <c r="D142" s="1461"/>
      <c r="E142" s="1461"/>
      <c r="F142" s="1462"/>
      <c r="G142" s="1463" t="s">
        <v>406</v>
      </c>
      <c r="H142" s="1464"/>
      <c r="I142" s="6"/>
      <c r="J142" s="30" t="str">
        <f t="shared" si="7"/>
        <v>Not applicable</v>
      </c>
      <c r="K142" s="7"/>
      <c r="L142" s="21"/>
      <c r="M142" s="21"/>
      <c r="N142" s="21"/>
      <c r="O142" s="21"/>
      <c r="P142" s="21"/>
      <c r="Q142" s="21"/>
      <c r="R142" s="21"/>
      <c r="S142" s="21"/>
      <c r="T142" s="16"/>
      <c r="U142" s="16"/>
      <c r="V142" s="16"/>
      <c r="W142" s="44"/>
      <c r="X142" s="44"/>
      <c r="Y142" s="48" t="str">
        <f t="shared" si="8"/>
        <v>c. Injectables</v>
      </c>
      <c r="Z142" s="52"/>
      <c r="AA142"/>
    </row>
    <row r="143" spans="1:27" s="70" customFormat="1" ht="15" customHeight="1">
      <c r="A143" s="1012"/>
      <c r="B143" s="1461" t="s">
        <v>1602</v>
      </c>
      <c r="C143" s="1461"/>
      <c r="D143" s="1461"/>
      <c r="E143" s="1461"/>
      <c r="F143" s="1462"/>
      <c r="G143" s="1463" t="s">
        <v>406</v>
      </c>
      <c r="H143" s="1464"/>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70" customFormat="1" ht="15" customHeight="1">
      <c r="A144" s="1012"/>
      <c r="B144" s="1461" t="s">
        <v>1603</v>
      </c>
      <c r="C144" s="1461"/>
      <c r="D144" s="1461"/>
      <c r="E144" s="1461"/>
      <c r="F144" s="1462"/>
      <c r="G144" s="1463" t="s">
        <v>399</v>
      </c>
      <c r="H144" s="1464"/>
      <c r="I144" s="6"/>
      <c r="J144" s="30" t="str">
        <f t="shared" si="7"/>
        <v>No</v>
      </c>
      <c r="K144" s="7"/>
      <c r="L144" s="21"/>
      <c r="M144" s="21"/>
      <c r="N144" s="21"/>
      <c r="O144" s="21"/>
      <c r="P144" s="21"/>
      <c r="Q144" s="21"/>
      <c r="R144" s="21"/>
      <c r="S144" s="21"/>
      <c r="T144" s="16"/>
      <c r="U144" s="16"/>
      <c r="V144" s="16"/>
      <c r="W144" s="44"/>
      <c r="X144" s="44"/>
      <c r="Y144" s="48" t="str">
        <f t="shared" si="8"/>
        <v>e. Intrauterine devices (IUDs)</v>
      </c>
      <c r="Z144" s="52"/>
      <c r="AA144"/>
    </row>
    <row r="145" spans="1:27" s="70" customFormat="1" ht="15" customHeight="1">
      <c r="A145" s="1012"/>
      <c r="B145" s="1461" t="s">
        <v>1546</v>
      </c>
      <c r="C145" s="1461"/>
      <c r="D145" s="1461"/>
      <c r="E145" s="1461"/>
      <c r="F145" s="1462"/>
      <c r="G145" s="1463" t="s">
        <v>399</v>
      </c>
      <c r="H145" s="1464"/>
      <c r="I145" s="6"/>
      <c r="J145" s="30" t="str">
        <f t="shared" si="7"/>
        <v>No</v>
      </c>
      <c r="K145" s="7"/>
      <c r="L145" s="21"/>
      <c r="M145" s="21"/>
      <c r="N145" s="21"/>
      <c r="O145" s="21"/>
      <c r="P145" s="21"/>
      <c r="Q145" s="21"/>
      <c r="R145" s="21"/>
      <c r="S145" s="21"/>
      <c r="T145" s="16"/>
      <c r="U145" s="16"/>
      <c r="V145" s="16"/>
      <c r="W145" s="44"/>
      <c r="X145" s="44"/>
      <c r="Y145" s="48" t="str">
        <f t="shared" si="8"/>
        <v>f. Male condoms</v>
      </c>
      <c r="Z145" s="52"/>
      <c r="AA145"/>
    </row>
    <row r="146" spans="1:27" s="70" customFormat="1" ht="15" customHeight="1">
      <c r="A146" s="1012"/>
      <c r="B146" s="1461" t="s">
        <v>1547</v>
      </c>
      <c r="C146" s="1461"/>
      <c r="D146" s="1461"/>
      <c r="E146" s="1461"/>
      <c r="F146" s="1462"/>
      <c r="G146" s="1463" t="s">
        <v>406</v>
      </c>
      <c r="H146" s="1464"/>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70" customFormat="1" ht="15" customHeight="1">
      <c r="A147" s="1012"/>
      <c r="B147" s="1461" t="s">
        <v>1604</v>
      </c>
      <c r="C147" s="1461"/>
      <c r="D147" s="1461"/>
      <c r="E147" s="1461"/>
      <c r="F147" s="1462"/>
      <c r="G147" s="1463" t="s">
        <v>406</v>
      </c>
      <c r="H147" s="1464"/>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70" customFormat="1" ht="15" customHeight="1">
      <c r="A148" s="1012"/>
      <c r="B148" s="1461" t="s">
        <v>1605</v>
      </c>
      <c r="C148" s="1461"/>
      <c r="D148" s="1461"/>
      <c r="E148" s="1461"/>
      <c r="F148" s="1462"/>
      <c r="G148" s="1463" t="s">
        <v>406</v>
      </c>
      <c r="H148" s="1464"/>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70" customFormat="1" ht="30">
      <c r="A149" s="1012"/>
      <c r="B149" s="1461" t="s">
        <v>1621</v>
      </c>
      <c r="C149" s="1461"/>
      <c r="D149" s="1461"/>
      <c r="E149" s="1461"/>
      <c r="F149" s="1476" t="s">
        <v>445</v>
      </c>
      <c r="G149" s="1477"/>
      <c r="H149" s="1478"/>
      <c r="I149" s="6"/>
      <c r="J149" s="30"/>
      <c r="K149" s="7"/>
      <c r="L149" s="21"/>
      <c r="M149" s="7"/>
      <c r="N149" s="21"/>
      <c r="O149" s="21"/>
      <c r="P149" s="21"/>
      <c r="Q149" s="7" t="str">
        <f>F149</f>
        <v>01/12-12/12</v>
      </c>
      <c r="R149" s="7" t="str">
        <f>B149</f>
        <v xml:space="preserve">j. Time period covered by reports reviewed
(mm/yy - mm/yy) (for example, reports from 01/12-12/12) </v>
      </c>
      <c r="S149" s="21"/>
      <c r="T149" s="16"/>
      <c r="U149" s="16"/>
      <c r="V149" s="16"/>
      <c r="W149" s="44"/>
      <c r="X149" s="44"/>
      <c r="Y149" s="45"/>
      <c r="Z149" s="52"/>
      <c r="AA149"/>
    </row>
    <row r="150" spans="1:27" s="70" customFormat="1" ht="45">
      <c r="A150" s="121"/>
      <c r="B150" s="1461" t="s">
        <v>1622</v>
      </c>
      <c r="C150" s="1461"/>
      <c r="D150" s="1461"/>
      <c r="E150" s="1461"/>
      <c r="F150" s="1476" t="s">
        <v>457</v>
      </c>
      <c r="G150" s="1477"/>
      <c r="H150" s="1478"/>
      <c r="I150" s="6"/>
      <c r="J150" s="30"/>
      <c r="K150" s="7"/>
      <c r="L150" s="7"/>
      <c r="M150" s="21"/>
      <c r="N150" s="21"/>
      <c r="O150" s="21"/>
      <c r="P150" s="21"/>
      <c r="Q150" s="7" t="str">
        <f>F150</f>
        <v>UNFPA LMIS</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70" customFormat="1">
      <c r="A151" s="1479" t="s">
        <v>1640</v>
      </c>
      <c r="B151" s="1461"/>
      <c r="C151" s="1461"/>
      <c r="D151" s="1461"/>
      <c r="E151" s="1461"/>
      <c r="F151" s="1461"/>
      <c r="G151" s="1461"/>
      <c r="H151" s="1480"/>
      <c r="I151" s="17"/>
      <c r="J151" s="26"/>
      <c r="K151" s="7"/>
      <c r="L151" s="21"/>
      <c r="M151" s="21"/>
      <c r="N151" s="21"/>
      <c r="O151" s="7"/>
      <c r="P151" s="21"/>
      <c r="Q151" s="21"/>
      <c r="R151" s="21"/>
      <c r="S151" s="21"/>
      <c r="T151" s="16"/>
      <c r="U151" s="16"/>
      <c r="V151" s="16"/>
      <c r="W151" s="44"/>
      <c r="X151" s="44"/>
      <c r="Y151" s="45"/>
      <c r="Z151" s="52"/>
      <c r="AA151"/>
    </row>
    <row r="152" spans="1:27" s="70" customFormat="1" ht="15" customHeight="1">
      <c r="A152" s="1014"/>
      <c r="B152" s="1481" t="s">
        <v>1624</v>
      </c>
      <c r="C152" s="1481"/>
      <c r="D152" s="1481"/>
      <c r="E152" s="1481"/>
      <c r="F152" s="1482"/>
      <c r="G152" s="1483" t="s">
        <v>395</v>
      </c>
      <c r="H152" s="1484"/>
      <c r="I152" s="6"/>
      <c r="J152" s="30" t="str">
        <f>G152</f>
        <v>Yes</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70" customFormat="1" ht="15.75" customHeight="1">
      <c r="A153" s="1012"/>
      <c r="B153" s="1461" t="s">
        <v>1625</v>
      </c>
      <c r="C153" s="1461"/>
      <c r="D153" s="1461"/>
      <c r="E153" s="1461"/>
      <c r="F153" s="1462"/>
      <c r="G153" s="1463" t="s">
        <v>399</v>
      </c>
      <c r="H153" s="1464"/>
      <c r="I153" s="6"/>
      <c r="J153" s="39" t="str">
        <f>G153</f>
        <v>No</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70" customFormat="1" ht="45.75" thickBot="1">
      <c r="A154" s="1465" t="s">
        <v>1641</v>
      </c>
      <c r="B154" s="1466"/>
      <c r="C154" s="1467"/>
      <c r="D154" s="1468" t="s">
        <v>458</v>
      </c>
      <c r="E154" s="1469"/>
      <c r="F154" s="1469"/>
      <c r="G154" s="1469"/>
      <c r="H154" s="1470"/>
      <c r="I154" s="6"/>
      <c r="J154" s="30"/>
      <c r="K154" s="7" t="str">
        <f>A154</f>
        <v xml:space="preserve">F. Please note any overall comments about challenges and/or successes with contraceptive security in your country.
</v>
      </c>
      <c r="L154" s="21"/>
      <c r="M154" s="21"/>
      <c r="N154" s="21"/>
      <c r="O154" s="7" t="str">
        <f>D154</f>
        <v>No government share of contraceptive procurements. Constant stockouts at service delivery point level.</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15"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Y156" s="240"/>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1883"/>
      <c r="B159" s="1884"/>
      <c r="C159" s="1884"/>
      <c r="D159" s="1884"/>
      <c r="E159" s="1884"/>
      <c r="F159" s="1884"/>
      <c r="G159" s="1885"/>
      <c r="H159" s="1873"/>
      <c r="I159" s="21"/>
      <c r="O159" s="7"/>
      <c r="Y159" s="240"/>
      <c r="Z159" s="241"/>
    </row>
    <row r="160" spans="1:27">
      <c r="A160" s="1886"/>
      <c r="B160" s="1886"/>
      <c r="C160" s="1876"/>
      <c r="D160" s="1876"/>
      <c r="E160" s="1876"/>
      <c r="F160" s="1876"/>
      <c r="G160" s="1887"/>
      <c r="H160" s="1888"/>
      <c r="I160" s="21"/>
      <c r="Y160" s="240"/>
      <c r="Z160" s="241"/>
    </row>
    <row r="161" spans="1:134">
      <c r="A161" s="1886"/>
      <c r="B161" s="1886"/>
      <c r="C161" s="1876"/>
      <c r="D161" s="1876"/>
      <c r="E161" s="1876"/>
      <c r="F161" s="1876"/>
      <c r="G161" s="1887"/>
      <c r="H161" s="1888"/>
      <c r="I161" s="21"/>
      <c r="Y161" s="240"/>
      <c r="Z161" s="241"/>
      <c r="AB161" s="1876"/>
      <c r="AC161" s="1876"/>
      <c r="AD161" s="1876"/>
      <c r="AE161" s="1876"/>
      <c r="AF161" s="1876"/>
      <c r="AG161" s="1876"/>
      <c r="AH161" s="1876"/>
      <c r="AI161" s="1876"/>
      <c r="AJ161" s="1876"/>
      <c r="AK161" s="1876"/>
      <c r="AL161" s="1876"/>
      <c r="AM161" s="1876"/>
      <c r="AN161" s="1876"/>
      <c r="AO161" s="1876"/>
      <c r="AP161" s="1876"/>
      <c r="AQ161" s="1876"/>
      <c r="AR161" s="1876"/>
      <c r="AS161" s="1876"/>
      <c r="AT161" s="1876"/>
      <c r="AU161" s="1876"/>
      <c r="AV161" s="1876"/>
      <c r="AW161" s="1876"/>
      <c r="AX161" s="1876"/>
      <c r="AY161" s="1876"/>
      <c r="AZ161" s="1876"/>
      <c r="BA161" s="1876"/>
      <c r="BB161" s="1876"/>
      <c r="BC161" s="1876"/>
      <c r="BD161" s="1876"/>
      <c r="BE161" s="1876"/>
      <c r="BF161" s="1876"/>
      <c r="BG161" s="1876"/>
      <c r="BH161" s="1876"/>
      <c r="BI161" s="1876"/>
      <c r="BJ161" s="1876"/>
      <c r="BK161" s="1876"/>
      <c r="BL161" s="1876"/>
      <c r="BM161" s="1876"/>
      <c r="BN161" s="1876"/>
      <c r="BO161" s="1876"/>
      <c r="BP161" s="1876"/>
      <c r="BQ161" s="1876"/>
      <c r="BR161" s="1876"/>
      <c r="BS161" s="1876"/>
      <c r="BT161" s="1876"/>
      <c r="BU161" s="1876"/>
      <c r="BV161" s="1876"/>
      <c r="BW161" s="1876"/>
      <c r="BX161" s="1876"/>
      <c r="BY161" s="1876"/>
      <c r="BZ161" s="1876"/>
      <c r="CA161" s="1876"/>
      <c r="CB161" s="1876"/>
      <c r="CC161" s="1876"/>
      <c r="CD161" s="1876"/>
      <c r="CE161" s="1876"/>
      <c r="CF161" s="1876"/>
      <c r="CG161" s="1876"/>
      <c r="CH161" s="1876"/>
      <c r="CI161" s="1876"/>
      <c r="CJ161" s="1876"/>
      <c r="CK161" s="1876"/>
      <c r="CL161" s="1876"/>
      <c r="CM161" s="1876"/>
      <c r="CN161" s="1876"/>
      <c r="CO161" s="1876"/>
      <c r="CP161" s="1876"/>
      <c r="CQ161" s="1876"/>
      <c r="CR161" s="1876"/>
      <c r="CS161" s="1876"/>
      <c r="CT161" s="1876"/>
      <c r="CU161" s="1876"/>
      <c r="CV161" s="1876"/>
      <c r="CW161" s="1876"/>
      <c r="CX161" s="1876"/>
      <c r="CY161" s="1876"/>
      <c r="CZ161" s="1876"/>
      <c r="DA161" s="1876"/>
      <c r="DB161" s="1876"/>
      <c r="DC161" s="1876"/>
      <c r="DD161" s="1876"/>
      <c r="DE161" s="1876"/>
      <c r="DF161" s="1876"/>
      <c r="DG161" s="1876"/>
      <c r="DH161" s="1876"/>
      <c r="DI161" s="1876"/>
      <c r="DJ161" s="1876"/>
      <c r="DK161" s="1876"/>
      <c r="DL161" s="1876"/>
      <c r="DM161" s="1876"/>
      <c r="DN161" s="1876"/>
      <c r="DO161" s="1876"/>
      <c r="DP161" s="1876"/>
      <c r="DQ161" s="1876"/>
      <c r="DR161" s="1876"/>
      <c r="DS161" s="1876"/>
      <c r="DT161" s="1876"/>
      <c r="DU161" s="1876"/>
      <c r="DV161" s="1876"/>
      <c r="DW161" s="1876"/>
      <c r="DX161" s="1876"/>
      <c r="DY161" s="1876"/>
      <c r="DZ161" s="1876"/>
      <c r="EA161" s="1876"/>
      <c r="EB161" s="1876"/>
      <c r="EC161" s="1876"/>
      <c r="ED161" s="1876"/>
    </row>
    <row r="162" spans="1:134">
      <c r="A162" s="1886"/>
      <c r="B162" s="1886"/>
      <c r="C162" s="1876"/>
      <c r="D162" s="1876"/>
      <c r="E162" s="1876"/>
      <c r="F162" s="1876"/>
      <c r="G162" s="1887"/>
      <c r="H162" s="1888"/>
      <c r="I162" s="21"/>
      <c r="Y162" s="240"/>
      <c r="Z162" s="241"/>
      <c r="AB162" s="1876"/>
      <c r="AC162" s="1876"/>
      <c r="AD162" s="1876"/>
      <c r="AE162" s="1876"/>
      <c r="AF162" s="1876"/>
      <c r="AG162" s="1876"/>
      <c r="AH162" s="1876"/>
      <c r="AI162" s="1876"/>
      <c r="AJ162" s="1876"/>
      <c r="AK162" s="1876"/>
      <c r="AL162" s="1876"/>
      <c r="AM162" s="1876"/>
      <c r="AN162" s="1876"/>
      <c r="AO162" s="1876"/>
      <c r="AP162" s="1876"/>
      <c r="AQ162" s="1876"/>
      <c r="AR162" s="1876"/>
      <c r="AS162" s="1876"/>
      <c r="AT162" s="1876"/>
      <c r="AU162" s="1876"/>
      <c r="AV162" s="1876"/>
      <c r="AW162" s="1876"/>
      <c r="AX162" s="1876"/>
      <c r="AY162" s="1876"/>
      <c r="AZ162" s="1876"/>
      <c r="BA162" s="1876"/>
      <c r="BB162" s="1876"/>
      <c r="BC162" s="1876"/>
      <c r="BD162" s="1876"/>
      <c r="BE162" s="1876"/>
      <c r="BF162" s="1876"/>
      <c r="BG162" s="1876"/>
      <c r="BH162" s="1876"/>
      <c r="BI162" s="1876"/>
      <c r="BJ162" s="1876"/>
      <c r="BK162" s="1876"/>
      <c r="BL162" s="1876"/>
      <c r="BM162" s="1876"/>
      <c r="BN162" s="1876"/>
      <c r="BO162" s="1876"/>
      <c r="BP162" s="1876"/>
      <c r="BQ162" s="1876"/>
      <c r="BR162" s="1876"/>
      <c r="BS162" s="1876"/>
      <c r="BT162" s="1876"/>
      <c r="BU162" s="1876"/>
      <c r="BV162" s="1876"/>
      <c r="BW162" s="1876"/>
      <c r="BX162" s="1876"/>
      <c r="BY162" s="1876"/>
      <c r="BZ162" s="1876"/>
      <c r="CA162" s="1876"/>
      <c r="CB162" s="1876"/>
      <c r="CC162" s="1876"/>
      <c r="CD162" s="1876"/>
      <c r="CE162" s="1876"/>
      <c r="CF162" s="1876"/>
      <c r="CG162" s="1876"/>
      <c r="CH162" s="1876"/>
      <c r="CI162" s="1876"/>
      <c r="CJ162" s="1876"/>
      <c r="CK162" s="1876"/>
      <c r="CL162" s="1876"/>
      <c r="CM162" s="1876"/>
      <c r="CN162" s="1876"/>
      <c r="CO162" s="1876"/>
      <c r="CP162" s="1876"/>
      <c r="CQ162" s="1876"/>
      <c r="CR162" s="1876"/>
      <c r="CS162" s="1876"/>
      <c r="CT162" s="1876"/>
      <c r="CU162" s="1876"/>
      <c r="CV162" s="1876"/>
      <c r="CW162" s="1876"/>
      <c r="CX162" s="1876"/>
      <c r="CY162" s="1876"/>
      <c r="CZ162" s="1876"/>
      <c r="DA162" s="1876"/>
      <c r="DB162" s="1876"/>
      <c r="DC162" s="1876"/>
      <c r="DD162" s="1876"/>
      <c r="DE162" s="1876"/>
      <c r="DF162" s="1876"/>
      <c r="DG162" s="1876"/>
      <c r="DH162" s="1876"/>
      <c r="DI162" s="1876"/>
      <c r="DJ162" s="1876"/>
      <c r="DK162" s="1876"/>
      <c r="DL162" s="1876"/>
      <c r="DM162" s="1876"/>
      <c r="DN162" s="1876"/>
      <c r="DO162" s="1876"/>
      <c r="DP162" s="1876"/>
      <c r="DQ162" s="1876"/>
      <c r="DR162" s="1876"/>
      <c r="DS162" s="1876"/>
      <c r="DT162" s="1876"/>
      <c r="DU162" s="1876"/>
      <c r="DV162" s="1876"/>
      <c r="DW162" s="1876"/>
      <c r="DX162" s="1876"/>
      <c r="DY162" s="1876"/>
      <c r="DZ162" s="1876"/>
      <c r="EA162" s="1876"/>
      <c r="EB162" s="1876"/>
      <c r="EC162" s="1876"/>
      <c r="ED162" s="1876"/>
    </row>
    <row r="163" spans="1:134">
      <c r="A163" s="1886"/>
      <c r="B163" s="1886"/>
      <c r="C163" s="1876"/>
      <c r="D163" s="1876"/>
      <c r="E163" s="1876"/>
      <c r="F163" s="1876"/>
      <c r="G163" s="1887"/>
      <c r="H163" s="1888"/>
      <c r="I163" s="21"/>
      <c r="Y163" s="240"/>
      <c r="Z163" s="241"/>
      <c r="AB163" s="1876"/>
      <c r="AC163" s="1876"/>
      <c r="AD163" s="1876"/>
      <c r="AE163" s="1876"/>
      <c r="AF163" s="1876"/>
      <c r="AG163" s="1876"/>
      <c r="AH163" s="1876"/>
      <c r="AI163" s="1876"/>
      <c r="AJ163" s="1876"/>
      <c r="AK163" s="1876"/>
      <c r="AL163" s="1876"/>
      <c r="AM163" s="1876"/>
      <c r="AN163" s="1876"/>
      <c r="AO163" s="1876"/>
      <c r="AP163" s="1876"/>
      <c r="AQ163" s="1876"/>
      <c r="AR163" s="1876"/>
      <c r="AS163" s="1876"/>
      <c r="AT163" s="1876"/>
      <c r="AU163" s="1876"/>
      <c r="AV163" s="1876"/>
      <c r="AW163" s="1876"/>
      <c r="AX163" s="1876"/>
      <c r="AY163" s="1876"/>
      <c r="AZ163" s="1876"/>
      <c r="BA163" s="1876"/>
      <c r="BB163" s="1876"/>
      <c r="BC163" s="1876"/>
      <c r="BD163" s="1876"/>
      <c r="BE163" s="1876"/>
      <c r="BF163" s="1876"/>
      <c r="BG163" s="1876"/>
      <c r="BH163" s="1876"/>
      <c r="BI163" s="1876"/>
      <c r="BJ163" s="1876"/>
      <c r="BK163" s="1876"/>
      <c r="BL163" s="1876"/>
      <c r="BM163" s="1876"/>
      <c r="BN163" s="1876"/>
      <c r="BO163" s="1876"/>
      <c r="BP163" s="1876"/>
      <c r="BQ163" s="1876"/>
      <c r="BR163" s="1876"/>
      <c r="BS163" s="1876"/>
      <c r="BT163" s="1876"/>
      <c r="BU163" s="1876"/>
      <c r="BV163" s="1876"/>
      <c r="BW163" s="1876"/>
      <c r="BX163" s="1876"/>
      <c r="BY163" s="1876"/>
      <c r="BZ163" s="1876"/>
      <c r="CA163" s="1876"/>
      <c r="CB163" s="1876"/>
      <c r="CC163" s="1876"/>
      <c r="CD163" s="1876"/>
      <c r="CE163" s="1876"/>
      <c r="CF163" s="1876"/>
      <c r="CG163" s="1876"/>
      <c r="CH163" s="1876"/>
      <c r="CI163" s="1876"/>
      <c r="CJ163" s="1876"/>
      <c r="CK163" s="1876"/>
      <c r="CL163" s="1876"/>
      <c r="CM163" s="1876"/>
      <c r="CN163" s="1876"/>
      <c r="CO163" s="1876"/>
      <c r="CP163" s="1876"/>
      <c r="CQ163" s="1876"/>
      <c r="CR163" s="1876"/>
      <c r="CS163" s="1876"/>
      <c r="CT163" s="1876"/>
      <c r="CU163" s="1876"/>
      <c r="CV163" s="1876"/>
      <c r="CW163" s="1876"/>
      <c r="CX163" s="1876"/>
      <c r="CY163" s="1876"/>
      <c r="CZ163" s="1876"/>
      <c r="DA163" s="1876"/>
      <c r="DB163" s="1876"/>
      <c r="DC163" s="1876"/>
      <c r="DD163" s="1876"/>
      <c r="DE163" s="1876"/>
      <c r="DF163" s="1876"/>
      <c r="DG163" s="1876"/>
      <c r="DH163" s="1876"/>
      <c r="DI163" s="1876"/>
      <c r="DJ163" s="1876"/>
      <c r="DK163" s="1876"/>
      <c r="DL163" s="1876"/>
      <c r="DM163" s="1876"/>
      <c r="DN163" s="1876"/>
      <c r="DO163" s="1876"/>
      <c r="DP163" s="1876"/>
      <c r="DQ163" s="1876"/>
      <c r="DR163" s="1876"/>
      <c r="DS163" s="1876"/>
      <c r="DT163" s="1876"/>
      <c r="DU163" s="1876"/>
      <c r="DV163" s="1876"/>
      <c r="DW163" s="1876"/>
      <c r="DX163" s="1876"/>
      <c r="DY163" s="1876"/>
      <c r="DZ163" s="1876"/>
      <c r="EA163" s="1876"/>
      <c r="EB163" s="1876"/>
      <c r="EC163" s="1876"/>
      <c r="ED163" s="1876"/>
    </row>
    <row r="164" spans="1:134">
      <c r="A164" s="1886"/>
      <c r="B164" s="1886"/>
      <c r="C164" s="1876"/>
      <c r="D164" s="1876"/>
      <c r="E164" s="1876"/>
      <c r="F164" s="1876"/>
      <c r="G164" s="1887"/>
      <c r="H164" s="1888"/>
      <c r="I164" s="21"/>
      <c r="Y164" s="240"/>
      <c r="Z164" s="241"/>
      <c r="AB164" s="1876"/>
      <c r="AC164" s="1876"/>
      <c r="AD164" s="1876"/>
      <c r="AE164" s="1876"/>
      <c r="AF164" s="1876"/>
      <c r="AG164" s="1876"/>
      <c r="AH164" s="1876"/>
      <c r="AI164" s="1876"/>
      <c r="AJ164" s="1876"/>
      <c r="AK164" s="1876"/>
      <c r="AL164" s="1876"/>
      <c r="AM164" s="1876"/>
      <c r="AN164" s="1876"/>
      <c r="AO164" s="1876"/>
      <c r="AP164" s="1876"/>
      <c r="AQ164" s="1876"/>
      <c r="AR164" s="1876"/>
      <c r="AS164" s="1876"/>
      <c r="AT164" s="1876"/>
      <c r="AU164" s="1876"/>
      <c r="AV164" s="1876"/>
      <c r="AW164" s="1876"/>
      <c r="AX164" s="1876"/>
      <c r="AY164" s="1876"/>
      <c r="AZ164" s="1876"/>
      <c r="BA164" s="1876"/>
      <c r="BB164" s="1876"/>
      <c r="BC164" s="1876"/>
      <c r="BD164" s="1876"/>
      <c r="BE164" s="1876"/>
      <c r="BF164" s="1876"/>
      <c r="BG164" s="1876"/>
      <c r="BH164" s="1876"/>
      <c r="BI164" s="1876"/>
      <c r="BJ164" s="1876"/>
      <c r="BK164" s="1876"/>
      <c r="BL164" s="1876"/>
      <c r="BM164" s="1876"/>
      <c r="BN164" s="1876"/>
      <c r="BO164" s="1876"/>
      <c r="BP164" s="1876"/>
      <c r="BQ164" s="1876"/>
      <c r="BR164" s="1876"/>
      <c r="BS164" s="1876"/>
      <c r="BT164" s="1876"/>
      <c r="BU164" s="1876"/>
      <c r="BV164" s="1876"/>
      <c r="BW164" s="1876"/>
      <c r="BX164" s="1876"/>
      <c r="BY164" s="1876"/>
      <c r="BZ164" s="1876"/>
      <c r="CA164" s="1876"/>
      <c r="CB164" s="1876"/>
      <c r="CC164" s="1876"/>
      <c r="CD164" s="1876"/>
      <c r="CE164" s="1876"/>
      <c r="CF164" s="1876"/>
      <c r="CG164" s="1876"/>
      <c r="CH164" s="1876"/>
      <c r="CI164" s="1876"/>
      <c r="CJ164" s="1876"/>
      <c r="CK164" s="1876"/>
      <c r="CL164" s="1876"/>
      <c r="CM164" s="1876"/>
      <c r="CN164" s="1876"/>
      <c r="CO164" s="1876"/>
      <c r="CP164" s="1876"/>
      <c r="CQ164" s="1876"/>
      <c r="CR164" s="1876"/>
      <c r="CS164" s="1876"/>
      <c r="CT164" s="1876"/>
      <c r="CU164" s="1876"/>
      <c r="CV164" s="1876"/>
      <c r="CW164" s="1876"/>
      <c r="CX164" s="1876"/>
      <c r="CY164" s="1876"/>
      <c r="CZ164" s="1876"/>
      <c r="DA164" s="1876"/>
      <c r="DB164" s="1876"/>
      <c r="DC164" s="1876"/>
      <c r="DD164" s="1876"/>
      <c r="DE164" s="1876"/>
      <c r="DF164" s="1876"/>
      <c r="DG164" s="1876"/>
      <c r="DH164" s="1876"/>
      <c r="DI164" s="1876"/>
      <c r="DJ164" s="1876"/>
      <c r="DK164" s="1876"/>
      <c r="DL164" s="1876"/>
      <c r="DM164" s="1876"/>
      <c r="DN164" s="1876"/>
      <c r="DO164" s="1876"/>
      <c r="DP164" s="1876"/>
      <c r="DQ164" s="1876"/>
      <c r="DR164" s="1876"/>
      <c r="DS164" s="1876"/>
      <c r="DT164" s="1876"/>
      <c r="DU164" s="1876"/>
      <c r="DV164" s="1876"/>
      <c r="DW164" s="1876"/>
      <c r="DX164" s="1876"/>
      <c r="DY164" s="1876"/>
      <c r="DZ164" s="1876"/>
      <c r="EA164" s="1876"/>
      <c r="EB164" s="1876"/>
      <c r="EC164" s="1876"/>
      <c r="ED164" s="1876"/>
    </row>
    <row r="165" spans="1:134">
      <c r="A165" s="1886"/>
      <c r="B165" s="1886"/>
      <c r="C165" s="1876"/>
      <c r="D165" s="1876"/>
      <c r="E165" s="1876"/>
      <c r="F165" s="1876"/>
      <c r="G165" s="1887"/>
      <c r="H165" s="1888"/>
      <c r="I165" s="21"/>
      <c r="Y165" s="240"/>
      <c r="Z165" s="241"/>
      <c r="AB165" s="1876"/>
      <c r="AC165" s="1876"/>
      <c r="AD165" s="1876"/>
      <c r="AE165" s="1876"/>
      <c r="AF165" s="1876"/>
      <c r="AG165" s="1876"/>
      <c r="AH165" s="1876"/>
      <c r="AI165" s="1876"/>
      <c r="AJ165" s="1876"/>
      <c r="AK165" s="1876"/>
      <c r="AL165" s="1876"/>
      <c r="AM165" s="1876"/>
      <c r="AN165" s="1876"/>
      <c r="AO165" s="1876"/>
      <c r="AP165" s="1876"/>
      <c r="AQ165" s="1876"/>
      <c r="AR165" s="1876"/>
      <c r="AS165" s="1876"/>
      <c r="AT165" s="1876"/>
      <c r="AU165" s="1876"/>
      <c r="AV165" s="1876"/>
      <c r="AW165" s="1876"/>
      <c r="AX165" s="1876"/>
      <c r="AY165" s="1876"/>
      <c r="AZ165" s="1876"/>
      <c r="BA165" s="1876"/>
      <c r="BB165" s="1876"/>
      <c r="BC165" s="1876"/>
      <c r="BD165" s="1876"/>
      <c r="BE165" s="1876"/>
      <c r="BF165" s="1876"/>
      <c r="BG165" s="1876"/>
      <c r="BH165" s="1876"/>
      <c r="BI165" s="1876"/>
      <c r="BJ165" s="1876"/>
      <c r="BK165" s="1876"/>
      <c r="BL165" s="1876"/>
      <c r="BM165" s="1876"/>
      <c r="BN165" s="1876"/>
      <c r="BO165" s="1876"/>
      <c r="BP165" s="1876"/>
      <c r="BQ165" s="1876"/>
      <c r="BR165" s="1876"/>
      <c r="BS165" s="1876"/>
      <c r="BT165" s="1876"/>
      <c r="BU165" s="1876"/>
      <c r="BV165" s="1876"/>
      <c r="BW165" s="1876"/>
      <c r="BX165" s="1876"/>
      <c r="BY165" s="1876"/>
      <c r="BZ165" s="1876"/>
      <c r="CA165" s="1876"/>
      <c r="CB165" s="1876"/>
      <c r="CC165" s="1876"/>
      <c r="CD165" s="1876"/>
      <c r="CE165" s="1876"/>
      <c r="CF165" s="1876"/>
      <c r="CG165" s="1876"/>
      <c r="CH165" s="1876"/>
      <c r="CI165" s="1876"/>
      <c r="CJ165" s="1876"/>
      <c r="CK165" s="1876"/>
      <c r="CL165" s="1876"/>
      <c r="CM165" s="1876"/>
      <c r="CN165" s="1876"/>
      <c r="CO165" s="1876"/>
      <c r="CP165" s="1876"/>
      <c r="CQ165" s="1876"/>
      <c r="CR165" s="1876"/>
      <c r="CS165" s="1876"/>
      <c r="CT165" s="1876"/>
      <c r="CU165" s="1876"/>
      <c r="CV165" s="1876"/>
      <c r="CW165" s="1876"/>
      <c r="CX165" s="1876"/>
      <c r="CY165" s="1876"/>
      <c r="CZ165" s="1876"/>
      <c r="DA165" s="1876"/>
      <c r="DB165" s="1876"/>
      <c r="DC165" s="1876"/>
      <c r="DD165" s="1876"/>
      <c r="DE165" s="1876"/>
      <c r="DF165" s="1876"/>
      <c r="DG165" s="1876"/>
      <c r="DH165" s="1876"/>
      <c r="DI165" s="1876"/>
      <c r="DJ165" s="1876"/>
      <c r="DK165" s="1876"/>
      <c r="DL165" s="1876"/>
      <c r="DM165" s="1876"/>
      <c r="DN165" s="1876"/>
      <c r="DO165" s="1876"/>
      <c r="DP165" s="1876"/>
      <c r="DQ165" s="1876"/>
      <c r="DR165" s="1876"/>
      <c r="DS165" s="1876"/>
      <c r="DT165" s="1876"/>
      <c r="DU165" s="1876"/>
      <c r="DV165" s="1876"/>
      <c r="DW165" s="1876"/>
      <c r="DX165" s="1876"/>
      <c r="DY165" s="1876"/>
      <c r="DZ165" s="1876"/>
      <c r="EA165" s="1876"/>
      <c r="EB165" s="1876"/>
      <c r="EC165" s="1876"/>
      <c r="ED165" s="1876"/>
    </row>
    <row r="166" spans="1:134">
      <c r="A166" s="1886"/>
      <c r="B166" s="1886"/>
      <c r="C166" s="1876"/>
      <c r="D166" s="1876"/>
      <c r="E166" s="1876"/>
      <c r="F166" s="1876"/>
      <c r="G166" s="1887"/>
      <c r="H166" s="1888"/>
      <c r="I166" s="21"/>
      <c r="Y166" s="240"/>
      <c r="Z166" s="241"/>
      <c r="AB166" s="1876"/>
      <c r="AC166" s="1876"/>
      <c r="AD166" s="1876"/>
      <c r="AE166" s="1876"/>
      <c r="AF166" s="1876"/>
      <c r="AG166" s="1876"/>
      <c r="AH166" s="1876"/>
      <c r="AI166" s="1876"/>
      <c r="AJ166" s="1876"/>
      <c r="AK166" s="1876"/>
      <c r="AL166" s="1876"/>
      <c r="AM166" s="1876"/>
      <c r="AN166" s="1876"/>
      <c r="AO166" s="1876"/>
      <c r="AP166" s="1876"/>
      <c r="AQ166" s="1876"/>
      <c r="AR166" s="1876"/>
      <c r="AS166" s="1876"/>
      <c r="AT166" s="1876"/>
      <c r="AU166" s="1876"/>
      <c r="AV166" s="1876"/>
      <c r="AW166" s="1876"/>
      <c r="AX166" s="1876"/>
      <c r="AY166" s="1876"/>
      <c r="AZ166" s="1876"/>
      <c r="BA166" s="1876"/>
      <c r="BB166" s="1876"/>
      <c r="BC166" s="1876"/>
      <c r="BD166" s="1876"/>
      <c r="BE166" s="1876"/>
      <c r="BF166" s="1876"/>
      <c r="BG166" s="1876"/>
      <c r="BH166" s="1876"/>
      <c r="BI166" s="1876"/>
      <c r="BJ166" s="1876"/>
      <c r="BK166" s="1876"/>
      <c r="BL166" s="1876"/>
      <c r="BM166" s="1876"/>
      <c r="BN166" s="1876"/>
      <c r="BO166" s="1876"/>
      <c r="BP166" s="1876"/>
      <c r="BQ166" s="1876"/>
      <c r="BR166" s="1876"/>
      <c r="BS166" s="1876"/>
      <c r="BT166" s="1876"/>
      <c r="BU166" s="1876"/>
      <c r="BV166" s="1876"/>
      <c r="BW166" s="1876"/>
      <c r="BX166" s="1876"/>
      <c r="BY166" s="1876"/>
      <c r="BZ166" s="1876"/>
      <c r="CA166" s="1876"/>
      <c r="CB166" s="1876"/>
      <c r="CC166" s="1876"/>
      <c r="CD166" s="1876"/>
      <c r="CE166" s="1876"/>
      <c r="CF166" s="1876"/>
      <c r="CG166" s="1876"/>
      <c r="CH166" s="1876"/>
      <c r="CI166" s="1876"/>
      <c r="CJ166" s="1876"/>
      <c r="CK166" s="1876"/>
      <c r="CL166" s="1876"/>
      <c r="CM166" s="1876"/>
      <c r="CN166" s="1876"/>
      <c r="CO166" s="1876"/>
      <c r="CP166" s="1876"/>
      <c r="CQ166" s="1876"/>
      <c r="CR166" s="1876"/>
      <c r="CS166" s="1876"/>
      <c r="CT166" s="1876"/>
      <c r="CU166" s="1876"/>
      <c r="CV166" s="1876"/>
      <c r="CW166" s="1876"/>
      <c r="CX166" s="1876"/>
      <c r="CY166" s="1876"/>
      <c r="CZ166" s="1876"/>
      <c r="DA166" s="1876"/>
      <c r="DB166" s="1876"/>
      <c r="DC166" s="1876"/>
      <c r="DD166" s="1876"/>
      <c r="DE166" s="1876"/>
      <c r="DF166" s="1876"/>
      <c r="DG166" s="1876"/>
      <c r="DH166" s="1876"/>
      <c r="DI166" s="1876"/>
      <c r="DJ166" s="1876"/>
      <c r="DK166" s="1876"/>
      <c r="DL166" s="1876"/>
      <c r="DM166" s="1876"/>
      <c r="DN166" s="1876"/>
      <c r="DO166" s="1876"/>
      <c r="DP166" s="1876"/>
      <c r="DQ166" s="1876"/>
      <c r="DR166" s="1876"/>
      <c r="DS166" s="1876"/>
      <c r="DT166" s="1876"/>
      <c r="DU166" s="1876"/>
      <c r="DV166" s="1876"/>
      <c r="DW166" s="1876"/>
      <c r="DX166" s="1876"/>
      <c r="DY166" s="1876"/>
      <c r="DZ166" s="1876"/>
      <c r="EA166" s="1876"/>
      <c r="EB166" s="1876"/>
      <c r="EC166" s="1876"/>
      <c r="ED166" s="1876"/>
    </row>
    <row r="167" spans="1:134">
      <c r="A167" s="1886"/>
      <c r="B167" s="1886"/>
      <c r="C167" s="1876"/>
      <c r="D167" s="1876"/>
      <c r="E167" s="1876"/>
      <c r="F167" s="1876"/>
      <c r="G167" s="1887"/>
      <c r="H167" s="1888"/>
      <c r="I167" s="21"/>
      <c r="Y167" s="240"/>
      <c r="Z167" s="241"/>
      <c r="AB167" s="1876"/>
      <c r="AC167" s="1876"/>
      <c r="AD167" s="1876"/>
      <c r="AE167" s="1876"/>
      <c r="AF167" s="1876"/>
      <c r="AG167" s="1876"/>
      <c r="AH167" s="1876"/>
      <c r="AI167" s="1876"/>
      <c r="AJ167" s="1876"/>
      <c r="AK167" s="1876"/>
      <c r="AL167" s="1876"/>
      <c r="AM167" s="1876"/>
      <c r="AN167" s="1876"/>
      <c r="AO167" s="1876"/>
      <c r="AP167" s="1876"/>
      <c r="AQ167" s="1876"/>
      <c r="AR167" s="1876"/>
      <c r="AS167" s="1876"/>
      <c r="AT167" s="1876"/>
      <c r="AU167" s="1876"/>
      <c r="AV167" s="1876"/>
      <c r="AW167" s="1876"/>
      <c r="AX167" s="1876"/>
      <c r="AY167" s="1876"/>
      <c r="AZ167" s="1876"/>
      <c r="BA167" s="1876"/>
      <c r="BB167" s="1876"/>
      <c r="BC167" s="1876"/>
      <c r="BD167" s="1876"/>
      <c r="BE167" s="1876"/>
      <c r="BF167" s="1876"/>
      <c r="BG167" s="1876"/>
      <c r="BH167" s="1876"/>
      <c r="BI167" s="1876"/>
      <c r="BJ167" s="1876"/>
      <c r="BK167" s="1876"/>
      <c r="BL167" s="1876"/>
      <c r="BM167" s="1876"/>
      <c r="BN167" s="1876"/>
      <c r="BO167" s="1876"/>
      <c r="BP167" s="1876"/>
      <c r="BQ167" s="1876"/>
      <c r="BR167" s="1876"/>
      <c r="BS167" s="1876"/>
      <c r="BT167" s="1876"/>
      <c r="BU167" s="1876"/>
      <c r="BV167" s="1876"/>
      <c r="BW167" s="1876"/>
      <c r="BX167" s="1876"/>
      <c r="BY167" s="1876"/>
      <c r="BZ167" s="1876"/>
      <c r="CA167" s="1876"/>
      <c r="CB167" s="1876"/>
      <c r="CC167" s="1876"/>
      <c r="CD167" s="1876"/>
      <c r="CE167" s="1876"/>
      <c r="CF167" s="1876"/>
      <c r="CG167" s="1876"/>
      <c r="CH167" s="1876"/>
      <c r="CI167" s="1876"/>
      <c r="CJ167" s="1876"/>
      <c r="CK167" s="1876"/>
      <c r="CL167" s="1876"/>
      <c r="CM167" s="1876"/>
      <c r="CN167" s="1876"/>
      <c r="CO167" s="1876"/>
      <c r="CP167" s="1876"/>
      <c r="CQ167" s="1876"/>
      <c r="CR167" s="1876"/>
      <c r="CS167" s="1876"/>
      <c r="CT167" s="1876"/>
      <c r="CU167" s="1876"/>
      <c r="CV167" s="1876"/>
      <c r="CW167" s="1876"/>
      <c r="CX167" s="1876"/>
      <c r="CY167" s="1876"/>
      <c r="CZ167" s="1876"/>
      <c r="DA167" s="1876"/>
      <c r="DB167" s="1876"/>
      <c r="DC167" s="1876"/>
      <c r="DD167" s="1876"/>
      <c r="DE167" s="1876"/>
      <c r="DF167" s="1876"/>
      <c r="DG167" s="1876"/>
      <c r="DH167" s="1876"/>
      <c r="DI167" s="1876"/>
      <c r="DJ167" s="1876"/>
      <c r="DK167" s="1876"/>
      <c r="DL167" s="1876"/>
      <c r="DM167" s="1876"/>
      <c r="DN167" s="1876"/>
      <c r="DO167" s="1876"/>
      <c r="DP167" s="1876"/>
      <c r="DQ167" s="1876"/>
      <c r="DR167" s="1876"/>
      <c r="DS167" s="1876"/>
      <c r="DT167" s="1876"/>
      <c r="DU167" s="1876"/>
      <c r="DV167" s="1876"/>
      <c r="DW167" s="1876"/>
      <c r="DX167" s="1876"/>
      <c r="DY167" s="1876"/>
      <c r="DZ167" s="1876"/>
      <c r="EA167" s="1876"/>
      <c r="EB167" s="1876"/>
      <c r="EC167" s="1876"/>
      <c r="ED167" s="1876"/>
    </row>
    <row r="168" spans="1:134">
      <c r="A168" s="1886"/>
      <c r="B168" s="1886"/>
      <c r="C168" s="1876"/>
      <c r="D168" s="1876"/>
      <c r="E168" s="1876"/>
      <c r="F168" s="1876"/>
      <c r="G168" s="1887"/>
      <c r="H168" s="1888"/>
      <c r="I168" s="21"/>
      <c r="Y168" s="240"/>
      <c r="Z168" s="241"/>
      <c r="AB168" s="1876"/>
      <c r="AC168" s="1876"/>
      <c r="AD168" s="1876"/>
      <c r="AE168" s="1876"/>
      <c r="AF168" s="1876"/>
      <c r="AG168" s="1876"/>
      <c r="AH168" s="1876"/>
      <c r="AI168" s="1876"/>
      <c r="AJ168" s="1876"/>
      <c r="AK168" s="1876"/>
      <c r="AL168" s="1876"/>
      <c r="AM168" s="1876"/>
      <c r="AN168" s="1876"/>
      <c r="AO168" s="1876"/>
      <c r="AP168" s="1876"/>
      <c r="AQ168" s="1876"/>
      <c r="AR168" s="1876"/>
      <c r="AS168" s="1876"/>
      <c r="AT168" s="1876"/>
      <c r="AU168" s="1876"/>
      <c r="AV168" s="1876"/>
      <c r="AW168" s="1876"/>
      <c r="AX168" s="1876"/>
      <c r="AY168" s="1876"/>
      <c r="AZ168" s="1876"/>
      <c r="BA168" s="1876"/>
      <c r="BB168" s="1876"/>
      <c r="BC168" s="1876"/>
      <c r="BD168" s="1876"/>
      <c r="BE168" s="1876"/>
      <c r="BF168" s="1876"/>
      <c r="BG168" s="1876"/>
      <c r="BH168" s="1876"/>
      <c r="BI168" s="1876"/>
      <c r="BJ168" s="1876"/>
      <c r="BK168" s="1876"/>
      <c r="BL168" s="1876"/>
      <c r="BM168" s="1876"/>
      <c r="BN168" s="1876"/>
      <c r="BO168" s="1876"/>
      <c r="BP168" s="1876"/>
      <c r="BQ168" s="1876"/>
      <c r="BR168" s="1876"/>
      <c r="BS168" s="1876"/>
      <c r="BT168" s="1876"/>
      <c r="BU168" s="1876"/>
      <c r="BV168" s="1876"/>
      <c r="BW168" s="1876"/>
      <c r="BX168" s="1876"/>
      <c r="BY168" s="1876"/>
      <c r="BZ168" s="1876"/>
      <c r="CA168" s="1876"/>
      <c r="CB168" s="1876"/>
      <c r="CC168" s="1876"/>
      <c r="CD168" s="1876"/>
      <c r="CE168" s="1876"/>
      <c r="CF168" s="1876"/>
      <c r="CG168" s="1876"/>
      <c r="CH168" s="1876"/>
      <c r="CI168" s="1876"/>
      <c r="CJ168" s="1876"/>
      <c r="CK168" s="1876"/>
      <c r="CL168" s="1876"/>
      <c r="CM168" s="1876"/>
      <c r="CN168" s="1876"/>
      <c r="CO168" s="1876"/>
      <c r="CP168" s="1876"/>
      <c r="CQ168" s="1876"/>
      <c r="CR168" s="1876"/>
      <c r="CS168" s="1876"/>
      <c r="CT168" s="1876"/>
      <c r="CU168" s="1876"/>
      <c r="CV168" s="1876"/>
      <c r="CW168" s="1876"/>
      <c r="CX168" s="1876"/>
      <c r="CY168" s="1876"/>
      <c r="CZ168" s="1876"/>
      <c r="DA168" s="1876"/>
      <c r="DB168" s="1876"/>
      <c r="DC168" s="1876"/>
      <c r="DD168" s="1876"/>
      <c r="DE168" s="1876"/>
      <c r="DF168" s="1876"/>
      <c r="DG168" s="1876"/>
      <c r="DH168" s="1876"/>
      <c r="DI168" s="1876"/>
      <c r="DJ168" s="1876"/>
      <c r="DK168" s="1876"/>
      <c r="DL168" s="1876"/>
      <c r="DM168" s="1876"/>
      <c r="DN168" s="1876"/>
      <c r="DO168" s="1876"/>
      <c r="DP168" s="1876"/>
      <c r="DQ168" s="1876"/>
      <c r="DR168" s="1876"/>
      <c r="DS168" s="1876"/>
      <c r="DT168" s="1876"/>
      <c r="DU168" s="1876"/>
      <c r="DV168" s="1876"/>
      <c r="DW168" s="1876"/>
      <c r="DX168" s="1876"/>
      <c r="DY168" s="1876"/>
      <c r="DZ168" s="1876"/>
      <c r="EA168" s="1876"/>
      <c r="EB168" s="1876"/>
      <c r="EC168" s="1876"/>
      <c r="ED168" s="1876"/>
    </row>
    <row r="169" spans="1:134">
      <c r="A169" s="1886"/>
      <c r="B169" s="1886"/>
      <c r="C169" s="1876"/>
      <c r="D169" s="1876"/>
      <c r="E169" s="1876"/>
      <c r="F169" s="1876"/>
      <c r="G169" s="1887"/>
      <c r="H169" s="1888"/>
      <c r="I169" s="21"/>
      <c r="Y169" s="240"/>
      <c r="Z169" s="241"/>
      <c r="AB169" s="1876"/>
      <c r="AC169" s="1876"/>
      <c r="AD169" s="1876"/>
      <c r="AE169" s="1876"/>
      <c r="AF169" s="1876"/>
      <c r="AG169" s="1876"/>
      <c r="AH169" s="1876"/>
      <c r="AI169" s="1876"/>
      <c r="AJ169" s="1876"/>
      <c r="AK169" s="1876"/>
      <c r="AL169" s="1876"/>
      <c r="AM169" s="1876"/>
      <c r="AN169" s="1876"/>
      <c r="AO169" s="1876"/>
      <c r="AP169" s="1876"/>
      <c r="AQ169" s="1876"/>
      <c r="AR169" s="1876"/>
      <c r="AS169" s="1876"/>
      <c r="AT169" s="1876"/>
      <c r="AU169" s="1876"/>
      <c r="AV169" s="1876"/>
      <c r="AW169" s="1876"/>
      <c r="AX169" s="1876"/>
      <c r="AY169" s="1876"/>
      <c r="AZ169" s="1876"/>
      <c r="BA169" s="1876"/>
      <c r="BB169" s="1876"/>
      <c r="BC169" s="1876"/>
      <c r="BD169" s="1876"/>
      <c r="BE169" s="1876"/>
      <c r="BF169" s="1876"/>
      <c r="BG169" s="1876"/>
      <c r="BH169" s="1876"/>
      <c r="BI169" s="1876"/>
      <c r="BJ169" s="1876"/>
      <c r="BK169" s="1876"/>
      <c r="BL169" s="1876"/>
      <c r="BM169" s="1876"/>
      <c r="BN169" s="1876"/>
      <c r="BO169" s="1876"/>
      <c r="BP169" s="1876"/>
      <c r="BQ169" s="1876"/>
      <c r="BR169" s="1876"/>
      <c r="BS169" s="1876"/>
      <c r="BT169" s="1876"/>
      <c r="BU169" s="1876"/>
      <c r="BV169" s="1876"/>
      <c r="BW169" s="1876"/>
      <c r="BX169" s="1876"/>
      <c r="BY169" s="1876"/>
      <c r="BZ169" s="1876"/>
      <c r="CA169" s="1876"/>
      <c r="CB169" s="1876"/>
      <c r="CC169" s="1876"/>
      <c r="CD169" s="1876"/>
      <c r="CE169" s="1876"/>
      <c r="CF169" s="1876"/>
      <c r="CG169" s="1876"/>
      <c r="CH169" s="1876"/>
      <c r="CI169" s="1876"/>
      <c r="CJ169" s="1876"/>
      <c r="CK169" s="1876"/>
      <c r="CL169" s="1876"/>
      <c r="CM169" s="1876"/>
      <c r="CN169" s="1876"/>
      <c r="CO169" s="1876"/>
      <c r="CP169" s="1876"/>
      <c r="CQ169" s="1876"/>
      <c r="CR169" s="1876"/>
      <c r="CS169" s="1876"/>
      <c r="CT169" s="1876"/>
      <c r="CU169" s="1876"/>
      <c r="CV169" s="1876"/>
      <c r="CW169" s="1876"/>
      <c r="CX169" s="1876"/>
      <c r="CY169" s="1876"/>
      <c r="CZ169" s="1876"/>
      <c r="DA169" s="1876"/>
      <c r="DB169" s="1876"/>
      <c r="DC169" s="1876"/>
      <c r="DD169" s="1876"/>
      <c r="DE169" s="1876"/>
      <c r="DF169" s="1876"/>
      <c r="DG169" s="1876"/>
      <c r="DH169" s="1876"/>
      <c r="DI169" s="1876"/>
      <c r="DJ169" s="1876"/>
      <c r="DK169" s="1876"/>
      <c r="DL169" s="1876"/>
      <c r="DM169" s="1876"/>
      <c r="DN169" s="1876"/>
      <c r="DO169" s="1876"/>
      <c r="DP169" s="1876"/>
      <c r="DQ169" s="1876"/>
      <c r="DR169" s="1876"/>
      <c r="DS169" s="1876"/>
      <c r="DT169" s="1876"/>
      <c r="DU169" s="1876"/>
      <c r="DV169" s="1876"/>
      <c r="DW169" s="1876"/>
      <c r="DX169" s="1876"/>
      <c r="DY169" s="1876"/>
      <c r="DZ169" s="1876"/>
      <c r="EA169" s="1876"/>
      <c r="EB169" s="1876"/>
      <c r="EC169" s="1876"/>
      <c r="ED169" s="1876"/>
    </row>
    <row r="170" spans="1:134">
      <c r="A170" s="1886"/>
      <c r="B170" s="1886"/>
      <c r="C170" s="1876"/>
      <c r="D170" s="1876"/>
      <c r="E170" s="1876"/>
      <c r="F170" s="1876"/>
      <c r="G170" s="1887"/>
      <c r="H170" s="1888"/>
      <c r="I170" s="21"/>
      <c r="Y170" s="240"/>
      <c r="Z170" s="241"/>
      <c r="AB170" s="1876"/>
      <c r="AC170" s="1876"/>
      <c r="AD170" s="1876"/>
      <c r="AE170" s="1876"/>
      <c r="AF170" s="1876"/>
      <c r="AG170" s="1876"/>
      <c r="AH170" s="1876"/>
      <c r="AI170" s="1876"/>
      <c r="AJ170" s="1876"/>
      <c r="AK170" s="1876"/>
      <c r="AL170" s="1876"/>
      <c r="AM170" s="1876"/>
      <c r="AN170" s="1876"/>
      <c r="AO170" s="1876"/>
      <c r="AP170" s="1876"/>
      <c r="AQ170" s="1876"/>
      <c r="AR170" s="1876"/>
      <c r="AS170" s="1876"/>
      <c r="AT170" s="1876"/>
      <c r="AU170" s="1876"/>
      <c r="AV170" s="1876"/>
      <c r="AW170" s="1876"/>
      <c r="AX170" s="1876"/>
      <c r="AY170" s="1876"/>
      <c r="AZ170" s="1876"/>
      <c r="BA170" s="1876"/>
      <c r="BB170" s="1876"/>
      <c r="BC170" s="1876"/>
      <c r="BD170" s="1876"/>
      <c r="BE170" s="1876"/>
      <c r="BF170" s="1876"/>
      <c r="BG170" s="1876"/>
      <c r="BH170" s="1876"/>
      <c r="BI170" s="1876"/>
      <c r="BJ170" s="1876"/>
      <c r="BK170" s="1876"/>
      <c r="BL170" s="1876"/>
      <c r="BM170" s="1876"/>
      <c r="BN170" s="1876"/>
      <c r="BO170" s="1876"/>
      <c r="BP170" s="1876"/>
      <c r="BQ170" s="1876"/>
      <c r="BR170" s="1876"/>
      <c r="BS170" s="1876"/>
      <c r="BT170" s="1876"/>
      <c r="BU170" s="1876"/>
      <c r="BV170" s="1876"/>
      <c r="BW170" s="1876"/>
      <c r="BX170" s="1876"/>
      <c r="BY170" s="1876"/>
      <c r="BZ170" s="1876"/>
      <c r="CA170" s="1876"/>
      <c r="CB170" s="1876"/>
      <c r="CC170" s="1876"/>
      <c r="CD170" s="1876"/>
      <c r="CE170" s="1876"/>
      <c r="CF170" s="1876"/>
      <c r="CG170" s="1876"/>
      <c r="CH170" s="1876"/>
      <c r="CI170" s="1876"/>
      <c r="CJ170" s="1876"/>
      <c r="CK170" s="1876"/>
      <c r="CL170" s="1876"/>
      <c r="CM170" s="1876"/>
      <c r="CN170" s="1876"/>
      <c r="CO170" s="1876"/>
      <c r="CP170" s="1876"/>
      <c r="CQ170" s="1876"/>
      <c r="CR170" s="1876"/>
      <c r="CS170" s="1876"/>
      <c r="CT170" s="1876"/>
      <c r="CU170" s="1876"/>
      <c r="CV170" s="1876"/>
      <c r="CW170" s="1876"/>
      <c r="CX170" s="1876"/>
      <c r="CY170" s="1876"/>
      <c r="CZ170" s="1876"/>
      <c r="DA170" s="1876"/>
      <c r="DB170" s="1876"/>
      <c r="DC170" s="1876"/>
      <c r="DD170" s="1876"/>
      <c r="DE170" s="1876"/>
      <c r="DF170" s="1876"/>
      <c r="DG170" s="1876"/>
      <c r="DH170" s="1876"/>
      <c r="DI170" s="1876"/>
      <c r="DJ170" s="1876"/>
      <c r="DK170" s="1876"/>
      <c r="DL170" s="1876"/>
      <c r="DM170" s="1876"/>
      <c r="DN170" s="1876"/>
      <c r="DO170" s="1876"/>
      <c r="DP170" s="1876"/>
      <c r="DQ170" s="1876"/>
      <c r="DR170" s="1876"/>
      <c r="DS170" s="1876"/>
      <c r="DT170" s="1876"/>
      <c r="DU170" s="1876"/>
      <c r="DV170" s="1876"/>
      <c r="DW170" s="1876"/>
      <c r="DX170" s="1876"/>
      <c r="DY170" s="1876"/>
      <c r="DZ170" s="1876"/>
      <c r="EA170" s="1876"/>
      <c r="EB170" s="1876"/>
      <c r="EC170" s="1876"/>
      <c r="ED170" s="1876"/>
    </row>
    <row r="171" spans="1:134">
      <c r="A171" s="1886"/>
      <c r="B171" s="1886"/>
      <c r="C171" s="1876"/>
      <c r="D171" s="1876"/>
      <c r="E171" s="1876"/>
      <c r="F171" s="1876"/>
      <c r="G171" s="1887"/>
      <c r="H171" s="1888"/>
      <c r="I171" s="21"/>
      <c r="Y171" s="240"/>
      <c r="Z171" s="241"/>
      <c r="AB171" s="1876"/>
      <c r="AC171" s="1876"/>
      <c r="AD171" s="1876"/>
      <c r="AE171" s="1876"/>
      <c r="AF171" s="1876"/>
      <c r="AG171" s="1876"/>
      <c r="AH171" s="1876"/>
      <c r="AI171" s="1876"/>
      <c r="AJ171" s="1876"/>
      <c r="AK171" s="1876"/>
      <c r="AL171" s="1876"/>
      <c r="AM171" s="1876"/>
      <c r="AN171" s="1876"/>
      <c r="AO171" s="1876"/>
      <c r="AP171" s="1876"/>
      <c r="AQ171" s="1876"/>
      <c r="AR171" s="1876"/>
      <c r="AS171" s="1876"/>
      <c r="AT171" s="1876"/>
      <c r="AU171" s="1876"/>
      <c r="AV171" s="1876"/>
      <c r="AW171" s="1876"/>
      <c r="AX171" s="1876"/>
      <c r="AY171" s="1876"/>
      <c r="AZ171" s="1876"/>
      <c r="BA171" s="1876"/>
      <c r="BB171" s="1876"/>
      <c r="BC171" s="1876"/>
      <c r="BD171" s="1876"/>
      <c r="BE171" s="1876"/>
      <c r="BF171" s="1876"/>
      <c r="BG171" s="1876"/>
      <c r="BH171" s="1876"/>
      <c r="BI171" s="1876"/>
      <c r="BJ171" s="1876"/>
      <c r="BK171" s="1876"/>
      <c r="BL171" s="1876"/>
      <c r="BM171" s="1876"/>
      <c r="BN171" s="1876"/>
      <c r="BO171" s="1876"/>
      <c r="BP171" s="1876"/>
      <c r="BQ171" s="1876"/>
      <c r="BR171" s="1876"/>
      <c r="BS171" s="1876"/>
      <c r="BT171" s="1876"/>
      <c r="BU171" s="1876"/>
      <c r="BV171" s="1876"/>
      <c r="BW171" s="1876"/>
      <c r="BX171" s="1876"/>
      <c r="BY171" s="1876"/>
      <c r="BZ171" s="1876"/>
      <c r="CA171" s="1876"/>
      <c r="CB171" s="1876"/>
      <c r="CC171" s="1876"/>
      <c r="CD171" s="1876"/>
      <c r="CE171" s="1876"/>
      <c r="CF171" s="1876"/>
      <c r="CG171" s="1876"/>
      <c r="CH171" s="1876"/>
      <c r="CI171" s="1876"/>
      <c r="CJ171" s="1876"/>
      <c r="CK171" s="1876"/>
      <c r="CL171" s="1876"/>
      <c r="CM171" s="1876"/>
      <c r="CN171" s="1876"/>
      <c r="CO171" s="1876"/>
      <c r="CP171" s="1876"/>
      <c r="CQ171" s="1876"/>
      <c r="CR171" s="1876"/>
      <c r="CS171" s="1876"/>
      <c r="CT171" s="1876"/>
      <c r="CU171" s="1876"/>
      <c r="CV171" s="1876"/>
      <c r="CW171" s="1876"/>
      <c r="CX171" s="1876"/>
      <c r="CY171" s="1876"/>
      <c r="CZ171" s="1876"/>
      <c r="DA171" s="1876"/>
      <c r="DB171" s="1876"/>
      <c r="DC171" s="1876"/>
      <c r="DD171" s="1876"/>
      <c r="DE171" s="1876"/>
      <c r="DF171" s="1876"/>
      <c r="DG171" s="1876"/>
      <c r="DH171" s="1876"/>
      <c r="DI171" s="1876"/>
      <c r="DJ171" s="1876"/>
      <c r="DK171" s="1876"/>
      <c r="DL171" s="1876"/>
      <c r="DM171" s="1876"/>
      <c r="DN171" s="1876"/>
      <c r="DO171" s="1876"/>
      <c r="DP171" s="1876"/>
      <c r="DQ171" s="1876"/>
      <c r="DR171" s="1876"/>
      <c r="DS171" s="1876"/>
      <c r="DT171" s="1876"/>
      <c r="DU171" s="1876"/>
      <c r="DV171" s="1876"/>
      <c r="DW171" s="1876"/>
      <c r="DX171" s="1876"/>
      <c r="DY171" s="1876"/>
      <c r="DZ171" s="1876"/>
      <c r="EA171" s="1876"/>
      <c r="EB171" s="1876"/>
      <c r="EC171" s="1876"/>
      <c r="ED171" s="1876"/>
    </row>
    <row r="172" spans="1:134">
      <c r="A172" s="1886"/>
      <c r="B172" s="1886"/>
      <c r="C172" s="1876"/>
      <c r="D172" s="1876"/>
      <c r="E172" s="1876"/>
      <c r="F172" s="1876"/>
      <c r="G172" s="1887"/>
      <c r="H172" s="1888"/>
      <c r="I172" s="21"/>
      <c r="Y172" s="240"/>
      <c r="Z172" s="241"/>
      <c r="AB172" s="1876"/>
      <c r="AC172" s="1876"/>
      <c r="AD172" s="1876"/>
      <c r="AE172" s="1876"/>
      <c r="AF172" s="1876"/>
      <c r="AG172" s="1876"/>
      <c r="AH172" s="1876"/>
      <c r="AI172" s="1876"/>
      <c r="AJ172" s="1876"/>
      <c r="AK172" s="1876"/>
      <c r="AL172" s="1876"/>
      <c r="AM172" s="1876"/>
      <c r="AN172" s="1876"/>
      <c r="AO172" s="1876"/>
      <c r="AP172" s="1876"/>
      <c r="AQ172" s="1876"/>
      <c r="AR172" s="1876"/>
      <c r="AS172" s="1876"/>
      <c r="AT172" s="1876"/>
      <c r="AU172" s="1876"/>
      <c r="AV172" s="1876"/>
      <c r="AW172" s="1876"/>
      <c r="AX172" s="1876"/>
      <c r="AY172" s="1876"/>
      <c r="AZ172" s="1876"/>
      <c r="BA172" s="1876"/>
      <c r="BB172" s="1876"/>
      <c r="BC172" s="1876"/>
      <c r="BD172" s="1876"/>
      <c r="BE172" s="1876"/>
      <c r="BF172" s="1876"/>
      <c r="BG172" s="1876"/>
      <c r="BH172" s="1876"/>
      <c r="BI172" s="1876"/>
      <c r="BJ172" s="1876"/>
      <c r="BK172" s="1876"/>
      <c r="BL172" s="1876"/>
      <c r="BM172" s="1876"/>
      <c r="BN172" s="1876"/>
      <c r="BO172" s="1876"/>
      <c r="BP172" s="1876"/>
      <c r="BQ172" s="1876"/>
      <c r="BR172" s="1876"/>
      <c r="BS172" s="1876"/>
      <c r="BT172" s="1876"/>
      <c r="BU172" s="1876"/>
      <c r="BV172" s="1876"/>
      <c r="BW172" s="1876"/>
      <c r="BX172" s="1876"/>
      <c r="BY172" s="1876"/>
      <c r="BZ172" s="1876"/>
      <c r="CA172" s="1876"/>
      <c r="CB172" s="1876"/>
      <c r="CC172" s="1876"/>
      <c r="CD172" s="1876"/>
      <c r="CE172" s="1876"/>
      <c r="CF172" s="1876"/>
      <c r="CG172" s="1876"/>
      <c r="CH172" s="1876"/>
      <c r="CI172" s="1876"/>
      <c r="CJ172" s="1876"/>
      <c r="CK172" s="1876"/>
      <c r="CL172" s="1876"/>
      <c r="CM172" s="1876"/>
      <c r="CN172" s="1876"/>
      <c r="CO172" s="1876"/>
      <c r="CP172" s="1876"/>
      <c r="CQ172" s="1876"/>
      <c r="CR172" s="1876"/>
      <c r="CS172" s="1876"/>
      <c r="CT172" s="1876"/>
      <c r="CU172" s="1876"/>
      <c r="CV172" s="1876"/>
      <c r="CW172" s="1876"/>
      <c r="CX172" s="1876"/>
      <c r="CY172" s="1876"/>
      <c r="CZ172" s="1876"/>
      <c r="DA172" s="1876"/>
      <c r="DB172" s="1876"/>
      <c r="DC172" s="1876"/>
      <c r="DD172" s="1876"/>
      <c r="DE172" s="1876"/>
      <c r="DF172" s="1876"/>
      <c r="DG172" s="1876"/>
      <c r="DH172" s="1876"/>
      <c r="DI172" s="1876"/>
      <c r="DJ172" s="1876"/>
      <c r="DK172" s="1876"/>
      <c r="DL172" s="1876"/>
      <c r="DM172" s="1876"/>
      <c r="DN172" s="1876"/>
      <c r="DO172" s="1876"/>
      <c r="DP172" s="1876"/>
      <c r="DQ172" s="1876"/>
      <c r="DR172" s="1876"/>
      <c r="DS172" s="1876"/>
      <c r="DT172" s="1876"/>
      <c r="DU172" s="1876"/>
      <c r="DV172" s="1876"/>
      <c r="DW172" s="1876"/>
      <c r="DX172" s="1876"/>
      <c r="DY172" s="1876"/>
      <c r="DZ172" s="1876"/>
      <c r="EA172" s="1876"/>
      <c r="EB172" s="1876"/>
      <c r="EC172" s="1876"/>
      <c r="ED172" s="1876"/>
    </row>
    <row r="173" spans="1:134" s="92" customFormat="1">
      <c r="A173" s="1886"/>
      <c r="B173" s="1886"/>
      <c r="C173" s="1886"/>
      <c r="D173" s="1886"/>
      <c r="E173" s="1886"/>
      <c r="F173" s="1886"/>
      <c r="G173" s="1887"/>
      <c r="H173" s="1888"/>
      <c r="I173" s="21"/>
      <c r="J173" s="25"/>
      <c r="K173" s="7"/>
      <c r="L173" s="21"/>
      <c r="M173" s="21"/>
      <c r="N173" s="21"/>
      <c r="O173" s="21"/>
      <c r="P173" s="21"/>
      <c r="Q173" s="21"/>
      <c r="R173" s="21"/>
      <c r="S173" s="22"/>
      <c r="T173" s="2"/>
      <c r="U173" s="2"/>
      <c r="V173" s="2"/>
      <c r="W173" s="40"/>
      <c r="X173" s="40"/>
      <c r="Y173" s="240"/>
      <c r="Z173" s="241"/>
      <c r="AA173"/>
      <c r="AB173" s="1876"/>
      <c r="AC173" s="1876"/>
      <c r="AD173" s="1876"/>
      <c r="AE173" s="1876"/>
      <c r="AF173" s="1876"/>
      <c r="AG173" s="1876"/>
      <c r="AH173" s="1876"/>
      <c r="AI173" s="1876"/>
      <c r="AJ173" s="1876"/>
      <c r="AK173" s="1876"/>
      <c r="AL173" s="1876"/>
      <c r="AM173" s="1876"/>
      <c r="AN173" s="1876"/>
      <c r="AO173" s="1876"/>
      <c r="AP173" s="1876"/>
      <c r="AQ173" s="1876"/>
      <c r="AR173" s="1876"/>
      <c r="AS173" s="1876"/>
      <c r="AT173" s="1876"/>
      <c r="AU173" s="1876"/>
      <c r="AV173" s="1876"/>
      <c r="AW173" s="1876"/>
      <c r="AX173" s="1876"/>
      <c r="AY173" s="1876"/>
      <c r="AZ173" s="1876"/>
      <c r="BA173" s="1876"/>
      <c r="BB173" s="1876"/>
      <c r="BC173" s="1876"/>
      <c r="BD173" s="1876"/>
      <c r="BE173" s="1876"/>
      <c r="BF173" s="1876"/>
      <c r="BG173" s="1876"/>
      <c r="BH173" s="1876"/>
      <c r="BI173" s="1876"/>
      <c r="BJ173" s="1876"/>
      <c r="BK173" s="1876"/>
      <c r="BL173" s="1876"/>
      <c r="BM173" s="1876"/>
      <c r="BN173" s="1876"/>
      <c r="BO173" s="1876"/>
      <c r="BP173" s="1876"/>
      <c r="BQ173" s="1876"/>
      <c r="BR173" s="1876"/>
      <c r="BS173" s="1876"/>
      <c r="BT173" s="1876"/>
      <c r="BU173" s="1876"/>
      <c r="BV173" s="1876"/>
      <c r="BW173" s="1876"/>
      <c r="BX173" s="1876"/>
      <c r="BY173" s="1876"/>
      <c r="BZ173" s="1876"/>
      <c r="CA173" s="1876"/>
      <c r="CB173" s="1876"/>
      <c r="CC173" s="1876"/>
      <c r="CD173" s="1876"/>
      <c r="CE173" s="1876"/>
      <c r="CF173" s="1876"/>
      <c r="CG173" s="1876"/>
      <c r="CH173" s="1876"/>
      <c r="CI173" s="1876"/>
      <c r="CJ173" s="1876"/>
      <c r="CK173" s="1876"/>
      <c r="CL173" s="1876"/>
      <c r="CM173" s="1876"/>
      <c r="CN173" s="1876"/>
      <c r="CO173" s="1876"/>
      <c r="CP173" s="1876"/>
      <c r="CQ173" s="1876"/>
      <c r="CR173" s="1876"/>
      <c r="CS173" s="1876"/>
      <c r="CT173" s="1876"/>
      <c r="CU173" s="1876"/>
      <c r="CV173" s="1876"/>
      <c r="CW173" s="1876"/>
      <c r="CX173" s="1876"/>
      <c r="CY173" s="1876"/>
      <c r="CZ173" s="1876"/>
      <c r="DA173" s="1876"/>
      <c r="DB173" s="1876"/>
      <c r="DC173" s="1876"/>
      <c r="DD173" s="1876"/>
      <c r="DE173" s="1876"/>
      <c r="DF173" s="1876"/>
      <c r="DG173" s="1876"/>
      <c r="DH173" s="1876"/>
      <c r="DI173" s="1876"/>
      <c r="DJ173" s="1876"/>
      <c r="DK173" s="1876"/>
      <c r="DL173" s="1876"/>
      <c r="DM173" s="1876"/>
      <c r="DN173" s="1876"/>
      <c r="DO173" s="1876"/>
      <c r="DP173" s="1876"/>
      <c r="DQ173" s="1876"/>
      <c r="DR173" s="1876"/>
      <c r="DS173" s="1876"/>
      <c r="DT173" s="1876"/>
      <c r="DU173" s="1876"/>
      <c r="DV173" s="1876"/>
      <c r="DW173" s="1876"/>
      <c r="DX173" s="1876"/>
      <c r="DY173" s="1876"/>
      <c r="DZ173" s="1876"/>
      <c r="EA173" s="1876"/>
      <c r="EB173" s="1876"/>
      <c r="EC173" s="1876"/>
      <c r="ED173" s="1876"/>
    </row>
    <row r="174" spans="1:134" s="92" customFormat="1">
      <c r="A174" s="1886"/>
      <c r="B174" s="1886"/>
      <c r="C174" s="1886"/>
      <c r="D174" s="1886"/>
      <c r="E174" s="1886"/>
      <c r="F174" s="1886"/>
      <c r="G174" s="1887"/>
      <c r="H174" s="1888"/>
      <c r="I174" s="21"/>
      <c r="J174" s="25"/>
      <c r="K174" s="7"/>
      <c r="L174" s="21"/>
      <c r="M174" s="21"/>
      <c r="N174" s="21"/>
      <c r="O174" s="21"/>
      <c r="P174" s="21"/>
      <c r="Q174" s="21"/>
      <c r="R174" s="21"/>
      <c r="S174" s="22"/>
      <c r="T174" s="2"/>
      <c r="U174" s="2"/>
      <c r="V174" s="2"/>
      <c r="W174" s="40"/>
      <c r="X174" s="40"/>
      <c r="Y174" s="240"/>
      <c r="Z174" s="241"/>
      <c r="AA174"/>
      <c r="AB174" s="1876"/>
      <c r="AC174" s="1876"/>
      <c r="AD174" s="1876"/>
      <c r="AE174" s="1876"/>
      <c r="AF174" s="1876"/>
      <c r="AG174" s="1876"/>
      <c r="AH174" s="1876"/>
      <c r="AI174" s="1876"/>
      <c r="AJ174" s="1876"/>
      <c r="AK174" s="1876"/>
      <c r="AL174" s="1876"/>
      <c r="AM174" s="1876"/>
      <c r="AN174" s="1876"/>
      <c r="AO174" s="1876"/>
      <c r="AP174" s="1876"/>
      <c r="AQ174" s="1876"/>
      <c r="AR174" s="1876"/>
      <c r="AS174" s="1876"/>
      <c r="AT174" s="1876"/>
      <c r="AU174" s="1876"/>
      <c r="AV174" s="1876"/>
      <c r="AW174" s="1876"/>
      <c r="AX174" s="1876"/>
      <c r="AY174" s="1876"/>
      <c r="AZ174" s="1876"/>
      <c r="BA174" s="1876"/>
      <c r="BB174" s="1876"/>
      <c r="BC174" s="1876"/>
      <c r="BD174" s="1876"/>
      <c r="BE174" s="1876"/>
      <c r="BF174" s="1876"/>
      <c r="BG174" s="1876"/>
      <c r="BH174" s="1876"/>
      <c r="BI174" s="1876"/>
      <c r="BJ174" s="1876"/>
      <c r="BK174" s="1876"/>
      <c r="BL174" s="1876"/>
      <c r="BM174" s="1876"/>
      <c r="BN174" s="1876"/>
      <c r="BO174" s="1876"/>
      <c r="BP174" s="1876"/>
      <c r="BQ174" s="1876"/>
      <c r="BR174" s="1876"/>
      <c r="BS174" s="1876"/>
      <c r="BT174" s="1876"/>
      <c r="BU174" s="1876"/>
      <c r="BV174" s="1876"/>
      <c r="BW174" s="1876"/>
      <c r="BX174" s="1876"/>
      <c r="BY174" s="1876"/>
      <c r="BZ174" s="1876"/>
      <c r="CA174" s="1876"/>
      <c r="CB174" s="1876"/>
      <c r="CC174" s="1876"/>
      <c r="CD174" s="1876"/>
      <c r="CE174" s="1876"/>
      <c r="CF174" s="1876"/>
      <c r="CG174" s="1876"/>
      <c r="CH174" s="1876"/>
      <c r="CI174" s="1876"/>
      <c r="CJ174" s="1876"/>
      <c r="CK174" s="1876"/>
      <c r="CL174" s="1876"/>
      <c r="CM174" s="1876"/>
      <c r="CN174" s="1876"/>
      <c r="CO174" s="1876"/>
      <c r="CP174" s="1876"/>
      <c r="CQ174" s="1876"/>
      <c r="CR174" s="1876"/>
      <c r="CS174" s="1876"/>
      <c r="CT174" s="1876"/>
      <c r="CU174" s="1876"/>
      <c r="CV174" s="1876"/>
      <c r="CW174" s="1876"/>
      <c r="CX174" s="1876"/>
      <c r="CY174" s="1876"/>
      <c r="CZ174" s="1876"/>
      <c r="DA174" s="1876"/>
      <c r="DB174" s="1876"/>
      <c r="DC174" s="1876"/>
      <c r="DD174" s="1876"/>
      <c r="DE174" s="1876"/>
      <c r="DF174" s="1876"/>
      <c r="DG174" s="1876"/>
      <c r="DH174" s="1876"/>
      <c r="DI174" s="1876"/>
      <c r="DJ174" s="1876"/>
      <c r="DK174" s="1876"/>
      <c r="DL174" s="1876"/>
      <c r="DM174" s="1876"/>
      <c r="DN174" s="1876"/>
      <c r="DO174" s="1876"/>
      <c r="DP174" s="1876"/>
      <c r="DQ174" s="1876"/>
      <c r="DR174" s="1876"/>
      <c r="DS174" s="1876"/>
      <c r="DT174" s="1876"/>
      <c r="DU174" s="1876"/>
      <c r="DV174" s="1876"/>
      <c r="DW174" s="1876"/>
      <c r="DX174" s="1876"/>
      <c r="DY174" s="1876"/>
      <c r="DZ174" s="1876"/>
      <c r="EA174" s="1876"/>
      <c r="EB174" s="1876"/>
      <c r="EC174" s="1876"/>
      <c r="ED174" s="1876"/>
    </row>
    <row r="175" spans="1:134" s="92" customFormat="1">
      <c r="A175" s="1886"/>
      <c r="B175" s="1886"/>
      <c r="C175" s="1886"/>
      <c r="D175" s="1886"/>
      <c r="E175" s="1886"/>
      <c r="F175" s="1886"/>
      <c r="G175" s="1887"/>
      <c r="H175" s="1888"/>
      <c r="I175" s="21"/>
      <c r="J175" s="25"/>
      <c r="K175" s="7"/>
      <c r="L175" s="21"/>
      <c r="M175" s="21"/>
      <c r="N175" s="21"/>
      <c r="O175" s="21"/>
      <c r="P175" s="21"/>
      <c r="Q175" s="21"/>
      <c r="R175" s="21"/>
      <c r="S175" s="22"/>
      <c r="T175" s="2"/>
      <c r="U175" s="2"/>
      <c r="V175" s="2"/>
      <c r="W175" s="40"/>
      <c r="X175" s="40"/>
      <c r="Y175" s="240"/>
      <c r="Z175" s="241"/>
      <c r="AA175"/>
      <c r="AB175" s="1876"/>
      <c r="AC175" s="1876"/>
      <c r="AD175" s="1876"/>
      <c r="AE175" s="1876"/>
      <c r="AF175" s="1876"/>
      <c r="AG175" s="1876"/>
      <c r="AH175" s="1876"/>
      <c r="AI175" s="1876"/>
      <c r="AJ175" s="1876"/>
      <c r="AK175" s="1876"/>
      <c r="AL175" s="1876"/>
      <c r="AM175" s="1876"/>
      <c r="AN175" s="1876"/>
      <c r="AO175" s="1876"/>
      <c r="AP175" s="1876"/>
      <c r="AQ175" s="1876"/>
      <c r="AR175" s="1876"/>
      <c r="AS175" s="1876"/>
      <c r="AT175" s="1876"/>
      <c r="AU175" s="1876"/>
      <c r="AV175" s="1876"/>
      <c r="AW175" s="1876"/>
      <c r="AX175" s="1876"/>
      <c r="AY175" s="1876"/>
      <c r="AZ175" s="1876"/>
      <c r="BA175" s="1876"/>
      <c r="BB175" s="1876"/>
      <c r="BC175" s="1876"/>
      <c r="BD175" s="1876"/>
      <c r="BE175" s="1876"/>
      <c r="BF175" s="1876"/>
      <c r="BG175" s="1876"/>
      <c r="BH175" s="1876"/>
      <c r="BI175" s="1876"/>
      <c r="BJ175" s="1876"/>
      <c r="BK175" s="1876"/>
      <c r="BL175" s="1876"/>
      <c r="BM175" s="1876"/>
      <c r="BN175" s="1876"/>
      <c r="BO175" s="1876"/>
      <c r="BP175" s="1876"/>
      <c r="BQ175" s="1876"/>
      <c r="BR175" s="1876"/>
      <c r="BS175" s="1876"/>
      <c r="BT175" s="1876"/>
      <c r="BU175" s="1876"/>
      <c r="BV175" s="1876"/>
      <c r="BW175" s="1876"/>
      <c r="BX175" s="1876"/>
      <c r="BY175" s="1876"/>
      <c r="BZ175" s="1876"/>
      <c r="CA175" s="1876"/>
      <c r="CB175" s="1876"/>
      <c r="CC175" s="1876"/>
      <c r="CD175" s="1876"/>
      <c r="CE175" s="1876"/>
      <c r="CF175" s="1876"/>
      <c r="CG175" s="1876"/>
      <c r="CH175" s="1876"/>
      <c r="CI175" s="1876"/>
      <c r="CJ175" s="1876"/>
      <c r="CK175" s="1876"/>
      <c r="CL175" s="1876"/>
      <c r="CM175" s="1876"/>
      <c r="CN175" s="1876"/>
      <c r="CO175" s="1876"/>
      <c r="CP175" s="1876"/>
      <c r="CQ175" s="1876"/>
      <c r="CR175" s="1876"/>
      <c r="CS175" s="1876"/>
      <c r="CT175" s="1876"/>
      <c r="CU175" s="1876"/>
      <c r="CV175" s="1876"/>
      <c r="CW175" s="1876"/>
      <c r="CX175" s="1876"/>
      <c r="CY175" s="1876"/>
      <c r="CZ175" s="1876"/>
      <c r="DA175" s="1876"/>
      <c r="DB175" s="1876"/>
      <c r="DC175" s="1876"/>
      <c r="DD175" s="1876"/>
      <c r="DE175" s="1876"/>
      <c r="DF175" s="1876"/>
      <c r="DG175" s="1876"/>
      <c r="DH175" s="1876"/>
      <c r="DI175" s="1876"/>
      <c r="DJ175" s="1876"/>
      <c r="DK175" s="1876"/>
      <c r="DL175" s="1876"/>
      <c r="DM175" s="1876"/>
      <c r="DN175" s="1876"/>
      <c r="DO175" s="1876"/>
      <c r="DP175" s="1876"/>
      <c r="DQ175" s="1876"/>
      <c r="DR175" s="1876"/>
      <c r="DS175" s="1876"/>
      <c r="DT175" s="1876"/>
      <c r="DU175" s="1876"/>
      <c r="DV175" s="1876"/>
      <c r="DW175" s="1876"/>
      <c r="DX175" s="1876"/>
      <c r="DY175" s="1876"/>
      <c r="DZ175" s="1876"/>
      <c r="EA175" s="1876"/>
      <c r="EB175" s="1876"/>
      <c r="EC175" s="1876"/>
      <c r="ED175" s="1876"/>
    </row>
    <row r="176" spans="1:134" s="92" customFormat="1">
      <c r="A176" s="1886"/>
      <c r="B176" s="1886"/>
      <c r="C176" s="1886"/>
      <c r="D176" s="1886"/>
      <c r="E176" s="1886"/>
      <c r="F176" s="1886"/>
      <c r="G176" s="1887"/>
      <c r="H176" s="1888"/>
      <c r="I176" s="21"/>
      <c r="J176" s="25"/>
      <c r="K176" s="7"/>
      <c r="L176" s="21"/>
      <c r="M176" s="21"/>
      <c r="N176" s="21"/>
      <c r="O176" s="21"/>
      <c r="P176" s="21"/>
      <c r="Q176" s="21"/>
      <c r="R176" s="21"/>
      <c r="S176" s="22"/>
      <c r="T176" s="2"/>
      <c r="U176" s="2"/>
      <c r="V176" s="2"/>
      <c r="W176" s="40"/>
      <c r="X176" s="40"/>
      <c r="Y176" s="240"/>
      <c r="Z176" s="241"/>
      <c r="AA176"/>
      <c r="AB176" s="1876"/>
      <c r="AC176" s="1876"/>
      <c r="AD176" s="1876"/>
      <c r="AE176" s="1876"/>
      <c r="AF176" s="1876"/>
      <c r="AG176" s="1876"/>
      <c r="AH176" s="1876"/>
      <c r="AI176" s="1876"/>
      <c r="AJ176" s="1876"/>
      <c r="AK176" s="1876"/>
      <c r="AL176" s="1876"/>
      <c r="AM176" s="1876"/>
      <c r="AN176" s="1876"/>
      <c r="AO176" s="1876"/>
      <c r="AP176" s="1876"/>
      <c r="AQ176" s="1876"/>
      <c r="AR176" s="1876"/>
      <c r="AS176" s="1876"/>
      <c r="AT176" s="1876"/>
      <c r="AU176" s="1876"/>
      <c r="AV176" s="1876"/>
      <c r="AW176" s="1876"/>
      <c r="AX176" s="1876"/>
      <c r="AY176" s="1876"/>
      <c r="AZ176" s="1876"/>
      <c r="BA176" s="1876"/>
      <c r="BB176" s="1876"/>
      <c r="BC176" s="1876"/>
      <c r="BD176" s="1876"/>
      <c r="BE176" s="1876"/>
      <c r="BF176" s="1876"/>
      <c r="BG176" s="1876"/>
      <c r="BH176" s="1876"/>
      <c r="BI176" s="1876"/>
      <c r="BJ176" s="1876"/>
      <c r="BK176" s="1876"/>
      <c r="BL176" s="1876"/>
      <c r="BM176" s="1876"/>
      <c r="BN176" s="1876"/>
      <c r="BO176" s="1876"/>
      <c r="BP176" s="1876"/>
      <c r="BQ176" s="1876"/>
      <c r="BR176" s="1876"/>
      <c r="BS176" s="1876"/>
      <c r="BT176" s="1876"/>
      <c r="BU176" s="1876"/>
      <c r="BV176" s="1876"/>
      <c r="BW176" s="1876"/>
      <c r="BX176" s="1876"/>
      <c r="BY176" s="1876"/>
      <c r="BZ176" s="1876"/>
      <c r="CA176" s="1876"/>
      <c r="CB176" s="1876"/>
      <c r="CC176" s="1876"/>
      <c r="CD176" s="1876"/>
      <c r="CE176" s="1876"/>
      <c r="CF176" s="1876"/>
      <c r="CG176" s="1876"/>
      <c r="CH176" s="1876"/>
      <c r="CI176" s="1876"/>
      <c r="CJ176" s="1876"/>
      <c r="CK176" s="1876"/>
      <c r="CL176" s="1876"/>
      <c r="CM176" s="1876"/>
      <c r="CN176" s="1876"/>
      <c r="CO176" s="1876"/>
      <c r="CP176" s="1876"/>
      <c r="CQ176" s="1876"/>
      <c r="CR176" s="1876"/>
      <c r="CS176" s="1876"/>
      <c r="CT176" s="1876"/>
      <c r="CU176" s="1876"/>
      <c r="CV176" s="1876"/>
      <c r="CW176" s="1876"/>
      <c r="CX176" s="1876"/>
      <c r="CY176" s="1876"/>
      <c r="CZ176" s="1876"/>
      <c r="DA176" s="1876"/>
      <c r="DB176" s="1876"/>
      <c r="DC176" s="1876"/>
      <c r="DD176" s="1876"/>
      <c r="DE176" s="1876"/>
      <c r="DF176" s="1876"/>
      <c r="DG176" s="1876"/>
      <c r="DH176" s="1876"/>
      <c r="DI176" s="1876"/>
      <c r="DJ176" s="1876"/>
      <c r="DK176" s="1876"/>
      <c r="DL176" s="1876"/>
      <c r="DM176" s="1876"/>
      <c r="DN176" s="1876"/>
      <c r="DO176" s="1876"/>
      <c r="DP176" s="1876"/>
      <c r="DQ176" s="1876"/>
      <c r="DR176" s="1876"/>
      <c r="DS176" s="1876"/>
      <c r="DT176" s="1876"/>
      <c r="DU176" s="1876"/>
      <c r="DV176" s="1876"/>
      <c r="DW176" s="1876"/>
      <c r="DX176" s="1876"/>
      <c r="DY176" s="1876"/>
      <c r="DZ176" s="1876"/>
      <c r="EA176" s="1876"/>
      <c r="EB176" s="1876"/>
      <c r="EC176" s="1876"/>
      <c r="ED176" s="1876"/>
    </row>
    <row r="177" spans="7:134" s="92" customFormat="1">
      <c r="G177" s="1887"/>
      <c r="H177" s="1888"/>
      <c r="I177" s="21"/>
      <c r="J177" s="25"/>
      <c r="K177" s="7"/>
      <c r="L177" s="21"/>
      <c r="M177" s="21"/>
      <c r="N177" s="21"/>
      <c r="O177" s="21"/>
      <c r="P177" s="21"/>
      <c r="Q177" s="21"/>
      <c r="R177" s="21"/>
      <c r="S177" s="22"/>
      <c r="T177" s="2"/>
      <c r="U177" s="2"/>
      <c r="V177" s="2"/>
      <c r="W177" s="40"/>
      <c r="X177" s="40"/>
      <c r="Y177" s="240"/>
      <c r="Z177" s="241"/>
      <c r="AA177"/>
      <c r="AB177" s="1876"/>
      <c r="AC177" s="1876"/>
      <c r="AD177" s="1876"/>
      <c r="AE177" s="1876"/>
      <c r="AF177" s="1876"/>
      <c r="AG177" s="1876"/>
      <c r="AH177" s="1876"/>
      <c r="AI177" s="1876"/>
      <c r="AJ177" s="1876"/>
      <c r="AK177" s="1876"/>
      <c r="AL177" s="1876"/>
      <c r="AM177" s="1876"/>
      <c r="AN177" s="1876"/>
      <c r="AO177" s="1876"/>
      <c r="AP177" s="1876"/>
      <c r="AQ177" s="1876"/>
      <c r="AR177" s="1876"/>
      <c r="AS177" s="1876"/>
      <c r="AT177" s="1876"/>
      <c r="AU177" s="1876"/>
      <c r="AV177" s="1876"/>
      <c r="AW177" s="1876"/>
      <c r="AX177" s="1876"/>
      <c r="AY177" s="1876"/>
      <c r="AZ177" s="1876"/>
      <c r="BA177" s="1876"/>
      <c r="BB177" s="1876"/>
      <c r="BC177" s="1876"/>
      <c r="BD177" s="1876"/>
      <c r="BE177" s="1876"/>
      <c r="BF177" s="1876"/>
      <c r="BG177" s="1876"/>
      <c r="BH177" s="1876"/>
      <c r="BI177" s="1876"/>
      <c r="BJ177" s="1876"/>
      <c r="BK177" s="1876"/>
      <c r="BL177" s="1876"/>
      <c r="BM177" s="1876"/>
      <c r="BN177" s="1876"/>
      <c r="BO177" s="1876"/>
      <c r="BP177" s="1876"/>
      <c r="BQ177" s="1876"/>
      <c r="BR177" s="1876"/>
      <c r="BS177" s="1876"/>
      <c r="BT177" s="1876"/>
      <c r="BU177" s="1876"/>
      <c r="BV177" s="1876"/>
      <c r="BW177" s="1876"/>
      <c r="BX177" s="1876"/>
      <c r="BY177" s="1876"/>
      <c r="BZ177" s="1876"/>
      <c r="CA177" s="1876"/>
      <c r="CB177" s="1876"/>
      <c r="CC177" s="1876"/>
      <c r="CD177" s="1876"/>
      <c r="CE177" s="1876"/>
      <c r="CF177" s="1876"/>
      <c r="CG177" s="1876"/>
      <c r="CH177" s="1876"/>
      <c r="CI177" s="1876"/>
      <c r="CJ177" s="1876"/>
      <c r="CK177" s="1876"/>
      <c r="CL177" s="1876"/>
      <c r="CM177" s="1876"/>
      <c r="CN177" s="1876"/>
      <c r="CO177" s="1876"/>
      <c r="CP177" s="1876"/>
      <c r="CQ177" s="1876"/>
      <c r="CR177" s="1876"/>
      <c r="CS177" s="1876"/>
      <c r="CT177" s="1876"/>
      <c r="CU177" s="1876"/>
      <c r="CV177" s="1876"/>
      <c r="CW177" s="1876"/>
      <c r="CX177" s="1876"/>
      <c r="CY177" s="1876"/>
      <c r="CZ177" s="1876"/>
      <c r="DA177" s="1876"/>
      <c r="DB177" s="1876"/>
      <c r="DC177" s="1876"/>
      <c r="DD177" s="1876"/>
      <c r="DE177" s="1876"/>
      <c r="DF177" s="1876"/>
      <c r="DG177" s="1876"/>
      <c r="DH177" s="1876"/>
      <c r="DI177" s="1876"/>
      <c r="DJ177" s="1876"/>
      <c r="DK177" s="1876"/>
      <c r="DL177" s="1876"/>
      <c r="DM177" s="1876"/>
      <c r="DN177" s="1876"/>
      <c r="DO177" s="1876"/>
      <c r="DP177" s="1876"/>
      <c r="DQ177" s="1876"/>
      <c r="DR177" s="1876"/>
      <c r="DS177" s="1876"/>
      <c r="DT177" s="1876"/>
      <c r="DU177" s="1876"/>
      <c r="DV177" s="1876"/>
      <c r="DW177" s="1876"/>
      <c r="DX177" s="1876"/>
      <c r="DY177" s="1876"/>
      <c r="DZ177" s="1876"/>
      <c r="EA177" s="1876"/>
      <c r="EB177" s="1876"/>
      <c r="EC177" s="1876"/>
      <c r="ED177" s="1876"/>
    </row>
    <row r="178" spans="7:134" s="92" customFormat="1">
      <c r="G178" s="1887"/>
      <c r="H178" s="1888"/>
      <c r="I178" s="21"/>
      <c r="J178" s="25"/>
      <c r="K178" s="7"/>
      <c r="L178" s="21"/>
      <c r="M178" s="21"/>
      <c r="N178" s="21"/>
      <c r="O178" s="21"/>
      <c r="P178" s="21"/>
      <c r="Q178" s="21"/>
      <c r="R178" s="21"/>
      <c r="S178" s="22"/>
      <c r="T178" s="2"/>
      <c r="U178" s="2"/>
      <c r="V178" s="2"/>
      <c r="W178" s="40"/>
      <c r="X178" s="40"/>
      <c r="Y178" s="240"/>
      <c r="Z178" s="241"/>
      <c r="AA178"/>
      <c r="AB178" s="1876"/>
      <c r="AC178" s="1876"/>
      <c r="AD178" s="1876"/>
      <c r="AE178" s="1876"/>
      <c r="AF178" s="1876"/>
      <c r="AG178" s="1876"/>
      <c r="AH178" s="1876"/>
      <c r="AI178" s="1876"/>
      <c r="AJ178" s="1876"/>
      <c r="AK178" s="1876"/>
      <c r="AL178" s="1876"/>
      <c r="AM178" s="1876"/>
      <c r="AN178" s="1876"/>
      <c r="AO178" s="1876"/>
      <c r="AP178" s="1876"/>
      <c r="AQ178" s="1876"/>
      <c r="AR178" s="1876"/>
      <c r="AS178" s="1876"/>
      <c r="AT178" s="1876"/>
      <c r="AU178" s="1876"/>
      <c r="AV178" s="1876"/>
      <c r="AW178" s="1876"/>
      <c r="AX178" s="1876"/>
      <c r="AY178" s="1876"/>
      <c r="AZ178" s="1876"/>
      <c r="BA178" s="1876"/>
      <c r="BB178" s="1876"/>
      <c r="BC178" s="1876"/>
      <c r="BD178" s="1876"/>
      <c r="BE178" s="1876"/>
      <c r="BF178" s="1876"/>
      <c r="BG178" s="1876"/>
      <c r="BH178" s="1876"/>
      <c r="BI178" s="1876"/>
      <c r="BJ178" s="1876"/>
      <c r="BK178" s="1876"/>
      <c r="BL178" s="1876"/>
      <c r="BM178" s="1876"/>
      <c r="BN178" s="1876"/>
      <c r="BO178" s="1876"/>
      <c r="BP178" s="1876"/>
      <c r="BQ178" s="1876"/>
      <c r="BR178" s="1876"/>
      <c r="BS178" s="1876"/>
      <c r="BT178" s="1876"/>
      <c r="BU178" s="1876"/>
      <c r="BV178" s="1876"/>
      <c r="BW178" s="1876"/>
      <c r="BX178" s="1876"/>
      <c r="BY178" s="1876"/>
      <c r="BZ178" s="1876"/>
      <c r="CA178" s="1876"/>
      <c r="CB178" s="1876"/>
      <c r="CC178" s="1876"/>
      <c r="CD178" s="1876"/>
      <c r="CE178" s="1876"/>
      <c r="CF178" s="1876"/>
      <c r="CG178" s="1876"/>
      <c r="CH178" s="1876"/>
      <c r="CI178" s="1876"/>
      <c r="CJ178" s="1876"/>
      <c r="CK178" s="1876"/>
      <c r="CL178" s="1876"/>
      <c r="CM178" s="1876"/>
      <c r="CN178" s="1876"/>
      <c r="CO178" s="1876"/>
      <c r="CP178" s="1876"/>
      <c r="CQ178" s="1876"/>
      <c r="CR178" s="1876"/>
      <c r="CS178" s="1876"/>
      <c r="CT178" s="1876"/>
      <c r="CU178" s="1876"/>
      <c r="CV178" s="1876"/>
      <c r="CW178" s="1876"/>
      <c r="CX178" s="1876"/>
      <c r="CY178" s="1876"/>
      <c r="CZ178" s="1876"/>
      <c r="DA178" s="1876"/>
      <c r="DB178" s="1876"/>
      <c r="DC178" s="1876"/>
      <c r="DD178" s="1876"/>
      <c r="DE178" s="1876"/>
      <c r="DF178" s="1876"/>
      <c r="DG178" s="1876"/>
      <c r="DH178" s="1876"/>
      <c r="DI178" s="1876"/>
      <c r="DJ178" s="1876"/>
      <c r="DK178" s="1876"/>
      <c r="DL178" s="1876"/>
      <c r="DM178" s="1876"/>
      <c r="DN178" s="1876"/>
      <c r="DO178" s="1876"/>
      <c r="DP178" s="1876"/>
      <c r="DQ178" s="1876"/>
      <c r="DR178" s="1876"/>
      <c r="DS178" s="1876"/>
      <c r="DT178" s="1876"/>
      <c r="DU178" s="1876"/>
      <c r="DV178" s="1876"/>
      <c r="DW178" s="1876"/>
      <c r="DX178" s="1876"/>
      <c r="DY178" s="1876"/>
      <c r="DZ178" s="1876"/>
      <c r="EA178" s="1876"/>
      <c r="EB178" s="1876"/>
      <c r="EC178" s="1876"/>
      <c r="ED178" s="1876"/>
    </row>
    <row r="179" spans="7:134" s="92" customFormat="1">
      <c r="G179" s="1887"/>
      <c r="H179" s="1888"/>
      <c r="I179" s="21"/>
      <c r="J179" s="25"/>
      <c r="K179" s="7"/>
      <c r="L179" s="21"/>
      <c r="M179" s="21"/>
      <c r="N179" s="21"/>
      <c r="O179" s="21"/>
      <c r="P179" s="21"/>
      <c r="Q179" s="21"/>
      <c r="R179" s="21"/>
      <c r="S179" s="22"/>
      <c r="T179" s="2"/>
      <c r="U179" s="2"/>
      <c r="V179" s="2"/>
      <c r="W179" s="40"/>
      <c r="X179" s="40"/>
      <c r="Y179" s="240"/>
      <c r="Z179" s="241"/>
      <c r="AA179"/>
      <c r="AB179" s="1876"/>
      <c r="AC179" s="1876"/>
      <c r="AD179" s="1876"/>
      <c r="AE179" s="1876"/>
      <c r="AF179" s="1876"/>
      <c r="AG179" s="1876"/>
      <c r="AH179" s="1876"/>
      <c r="AI179" s="1876"/>
      <c r="AJ179" s="1876"/>
      <c r="AK179" s="1876"/>
      <c r="AL179" s="1876"/>
      <c r="AM179" s="1876"/>
      <c r="AN179" s="1876"/>
      <c r="AO179" s="1876"/>
      <c r="AP179" s="1876"/>
      <c r="AQ179" s="1876"/>
      <c r="AR179" s="1876"/>
      <c r="AS179" s="1876"/>
      <c r="AT179" s="1876"/>
      <c r="AU179" s="1876"/>
      <c r="AV179" s="1876"/>
      <c r="AW179" s="1876"/>
      <c r="AX179" s="1876"/>
      <c r="AY179" s="1876"/>
      <c r="AZ179" s="1876"/>
      <c r="BA179" s="1876"/>
      <c r="BB179" s="1876"/>
      <c r="BC179" s="1876"/>
      <c r="BD179" s="1876"/>
      <c r="BE179" s="1876"/>
      <c r="BF179" s="1876"/>
      <c r="BG179" s="1876"/>
      <c r="BH179" s="1876"/>
      <c r="BI179" s="1876"/>
      <c r="BJ179" s="1876"/>
      <c r="BK179" s="1876"/>
      <c r="BL179" s="1876"/>
      <c r="BM179" s="1876"/>
      <c r="BN179" s="1876"/>
      <c r="BO179" s="1876"/>
      <c r="BP179" s="1876"/>
      <c r="BQ179" s="1876"/>
      <c r="BR179" s="1876"/>
      <c r="BS179" s="1876"/>
      <c r="BT179" s="1876"/>
      <c r="BU179" s="1876"/>
      <c r="BV179" s="1876"/>
      <c r="BW179" s="1876"/>
      <c r="BX179" s="1876"/>
      <c r="BY179" s="1876"/>
      <c r="BZ179" s="1876"/>
      <c r="CA179" s="1876"/>
      <c r="CB179" s="1876"/>
      <c r="CC179" s="1876"/>
      <c r="CD179" s="1876"/>
      <c r="CE179" s="1876"/>
      <c r="CF179" s="1876"/>
      <c r="CG179" s="1876"/>
      <c r="CH179" s="1876"/>
      <c r="CI179" s="1876"/>
      <c r="CJ179" s="1876"/>
      <c r="CK179" s="1876"/>
      <c r="CL179" s="1876"/>
      <c r="CM179" s="1876"/>
      <c r="CN179" s="1876"/>
      <c r="CO179" s="1876"/>
      <c r="CP179" s="1876"/>
      <c r="CQ179" s="1876"/>
      <c r="CR179" s="1876"/>
      <c r="CS179" s="1876"/>
      <c r="CT179" s="1876"/>
      <c r="CU179" s="1876"/>
      <c r="CV179" s="1876"/>
      <c r="CW179" s="1876"/>
      <c r="CX179" s="1876"/>
      <c r="CY179" s="1876"/>
      <c r="CZ179" s="1876"/>
      <c r="DA179" s="1876"/>
      <c r="DB179" s="1876"/>
      <c r="DC179" s="1876"/>
      <c r="DD179" s="1876"/>
      <c r="DE179" s="1876"/>
      <c r="DF179" s="1876"/>
      <c r="DG179" s="1876"/>
      <c r="DH179" s="1876"/>
      <c r="DI179" s="1876"/>
      <c r="DJ179" s="1876"/>
      <c r="DK179" s="1876"/>
      <c r="DL179" s="1876"/>
      <c r="DM179" s="1876"/>
      <c r="DN179" s="1876"/>
      <c r="DO179" s="1876"/>
      <c r="DP179" s="1876"/>
      <c r="DQ179" s="1876"/>
      <c r="DR179" s="1876"/>
      <c r="DS179" s="1876"/>
      <c r="DT179" s="1876"/>
      <c r="DU179" s="1876"/>
      <c r="DV179" s="1876"/>
      <c r="DW179" s="1876"/>
      <c r="DX179" s="1876"/>
      <c r="DY179" s="1876"/>
      <c r="DZ179" s="1876"/>
      <c r="EA179" s="1876"/>
      <c r="EB179" s="1876"/>
      <c r="EC179" s="1876"/>
      <c r="ED179" s="1876"/>
    </row>
    <row r="180" spans="7:134" s="92" customFormat="1">
      <c r="G180" s="1887"/>
      <c r="H180" s="1888"/>
      <c r="I180" s="21"/>
      <c r="J180" s="25"/>
      <c r="K180" s="7"/>
      <c r="L180" s="21"/>
      <c r="M180" s="21"/>
      <c r="N180" s="21"/>
      <c r="O180" s="21"/>
      <c r="P180" s="21"/>
      <c r="Q180" s="21"/>
      <c r="R180" s="21"/>
      <c r="S180" s="22"/>
      <c r="T180" s="2"/>
      <c r="U180" s="2"/>
      <c r="V180" s="2"/>
      <c r="W180" s="40"/>
      <c r="X180" s="40"/>
      <c r="Y180" s="240"/>
      <c r="Z180" s="241"/>
      <c r="AA180"/>
      <c r="AB180" s="1876"/>
      <c r="AC180" s="1876"/>
      <c r="AD180" s="1876"/>
      <c r="AE180" s="1876"/>
      <c r="AF180" s="1876"/>
      <c r="AG180" s="1876"/>
      <c r="AH180" s="1876"/>
      <c r="AI180" s="1876"/>
      <c r="AJ180" s="1876"/>
      <c r="AK180" s="1876"/>
      <c r="AL180" s="1876"/>
      <c r="AM180" s="1876"/>
      <c r="AN180" s="1876"/>
      <c r="AO180" s="1876"/>
      <c r="AP180" s="1876"/>
      <c r="AQ180" s="1876"/>
      <c r="AR180" s="1876"/>
      <c r="AS180" s="1876"/>
      <c r="AT180" s="1876"/>
      <c r="AU180" s="1876"/>
      <c r="AV180" s="1876"/>
      <c r="AW180" s="1876"/>
      <c r="AX180" s="1876"/>
      <c r="AY180" s="1876"/>
      <c r="AZ180" s="1876"/>
      <c r="BA180" s="1876"/>
      <c r="BB180" s="1876"/>
      <c r="BC180" s="1876"/>
      <c r="BD180" s="1876"/>
      <c r="BE180" s="1876"/>
      <c r="BF180" s="1876"/>
      <c r="BG180" s="1876"/>
      <c r="BH180" s="1876"/>
      <c r="BI180" s="1876"/>
      <c r="BJ180" s="1876"/>
      <c r="BK180" s="1876"/>
      <c r="BL180" s="1876"/>
      <c r="BM180" s="1876"/>
      <c r="BN180" s="1876"/>
      <c r="BO180" s="1876"/>
      <c r="BP180" s="1876"/>
      <c r="BQ180" s="1876"/>
      <c r="BR180" s="1876"/>
      <c r="BS180" s="1876"/>
      <c r="BT180" s="1876"/>
      <c r="BU180" s="1876"/>
      <c r="BV180" s="1876"/>
      <c r="BW180" s="1876"/>
      <c r="BX180" s="1876"/>
      <c r="BY180" s="1876"/>
      <c r="BZ180" s="1876"/>
      <c r="CA180" s="1876"/>
      <c r="CB180" s="1876"/>
      <c r="CC180" s="1876"/>
      <c r="CD180" s="1876"/>
      <c r="CE180" s="1876"/>
      <c r="CF180" s="1876"/>
      <c r="CG180" s="1876"/>
      <c r="CH180" s="1876"/>
      <c r="CI180" s="1876"/>
      <c r="CJ180" s="1876"/>
      <c r="CK180" s="1876"/>
      <c r="CL180" s="1876"/>
      <c r="CM180" s="1876"/>
      <c r="CN180" s="1876"/>
      <c r="CO180" s="1876"/>
      <c r="CP180" s="1876"/>
      <c r="CQ180" s="1876"/>
      <c r="CR180" s="1876"/>
      <c r="CS180" s="1876"/>
      <c r="CT180" s="1876"/>
      <c r="CU180" s="1876"/>
      <c r="CV180" s="1876"/>
      <c r="CW180" s="1876"/>
      <c r="CX180" s="1876"/>
      <c r="CY180" s="1876"/>
      <c r="CZ180" s="1876"/>
      <c r="DA180" s="1876"/>
      <c r="DB180" s="1876"/>
      <c r="DC180" s="1876"/>
      <c r="DD180" s="1876"/>
      <c r="DE180" s="1876"/>
      <c r="DF180" s="1876"/>
      <c r="DG180" s="1876"/>
      <c r="DH180" s="1876"/>
      <c r="DI180" s="1876"/>
      <c r="DJ180" s="1876"/>
      <c r="DK180" s="1876"/>
      <c r="DL180" s="1876"/>
      <c r="DM180" s="1876"/>
      <c r="DN180" s="1876"/>
      <c r="DO180" s="1876"/>
      <c r="DP180" s="1876"/>
      <c r="DQ180" s="1876"/>
      <c r="DR180" s="1876"/>
      <c r="DS180" s="1876"/>
      <c r="DT180" s="1876"/>
      <c r="DU180" s="1876"/>
      <c r="DV180" s="1876"/>
      <c r="DW180" s="1876"/>
      <c r="DX180" s="1876"/>
      <c r="DY180" s="1876"/>
      <c r="DZ180" s="1876"/>
      <c r="EA180" s="1876"/>
      <c r="EB180" s="1876"/>
      <c r="EC180" s="1876"/>
      <c r="ED180" s="1876"/>
    </row>
    <row r="181" spans="7:134" s="92" customFormat="1">
      <c r="G181" s="1887"/>
      <c r="H181" s="1888"/>
      <c r="I181" s="21"/>
      <c r="J181" s="25"/>
      <c r="K181" s="7"/>
      <c r="L181" s="21"/>
      <c r="M181" s="21"/>
      <c r="N181" s="21"/>
      <c r="O181" s="21"/>
      <c r="P181" s="21"/>
      <c r="Q181" s="21"/>
      <c r="R181" s="21"/>
      <c r="S181" s="22"/>
      <c r="T181" s="2"/>
      <c r="U181" s="2"/>
      <c r="V181" s="2"/>
      <c r="W181" s="40"/>
      <c r="X181" s="40"/>
      <c r="Y181" s="240"/>
      <c r="Z181" s="241"/>
      <c r="AA181"/>
      <c r="AB181" s="1876"/>
      <c r="AC181" s="1876"/>
      <c r="AD181" s="1876"/>
      <c r="AE181" s="1876"/>
      <c r="AF181" s="1876"/>
      <c r="AG181" s="1876"/>
      <c r="AH181" s="1876"/>
      <c r="AI181" s="1876"/>
      <c r="AJ181" s="1876"/>
      <c r="AK181" s="1876"/>
      <c r="AL181" s="1876"/>
      <c r="AM181" s="1876"/>
      <c r="AN181" s="1876"/>
      <c r="AO181" s="1876"/>
      <c r="AP181" s="1876"/>
      <c r="AQ181" s="1876"/>
      <c r="AR181" s="1876"/>
      <c r="AS181" s="1876"/>
      <c r="AT181" s="1876"/>
      <c r="AU181" s="1876"/>
      <c r="AV181" s="1876"/>
      <c r="AW181" s="1876"/>
      <c r="AX181" s="1876"/>
      <c r="AY181" s="1876"/>
      <c r="AZ181" s="1876"/>
      <c r="BA181" s="1876"/>
      <c r="BB181" s="1876"/>
      <c r="BC181" s="1876"/>
      <c r="BD181" s="1876"/>
      <c r="BE181" s="1876"/>
      <c r="BF181" s="1876"/>
      <c r="BG181" s="1876"/>
      <c r="BH181" s="1876"/>
      <c r="BI181" s="1876"/>
      <c r="BJ181" s="1876"/>
      <c r="BK181" s="1876"/>
      <c r="BL181" s="1876"/>
      <c r="BM181" s="1876"/>
      <c r="BN181" s="1876"/>
      <c r="BO181" s="1876"/>
      <c r="BP181" s="1876"/>
      <c r="BQ181" s="1876"/>
      <c r="BR181" s="1876"/>
      <c r="BS181" s="1876"/>
      <c r="BT181" s="1876"/>
      <c r="BU181" s="1876"/>
      <c r="BV181" s="1876"/>
      <c r="BW181" s="1876"/>
      <c r="BX181" s="1876"/>
      <c r="BY181" s="1876"/>
      <c r="BZ181" s="1876"/>
      <c r="CA181" s="1876"/>
      <c r="CB181" s="1876"/>
      <c r="CC181" s="1876"/>
      <c r="CD181" s="1876"/>
      <c r="CE181" s="1876"/>
      <c r="CF181" s="1876"/>
      <c r="CG181" s="1876"/>
      <c r="CH181" s="1876"/>
      <c r="CI181" s="1876"/>
      <c r="CJ181" s="1876"/>
      <c r="CK181" s="1876"/>
      <c r="CL181" s="1876"/>
      <c r="CM181" s="1876"/>
      <c r="CN181" s="1876"/>
      <c r="CO181" s="1876"/>
      <c r="CP181" s="1876"/>
      <c r="CQ181" s="1876"/>
      <c r="CR181" s="1876"/>
      <c r="CS181" s="1876"/>
      <c r="CT181" s="1876"/>
      <c r="CU181" s="1876"/>
      <c r="CV181" s="1876"/>
      <c r="CW181" s="1876"/>
      <c r="CX181" s="1876"/>
      <c r="CY181" s="1876"/>
      <c r="CZ181" s="1876"/>
      <c r="DA181" s="1876"/>
      <c r="DB181" s="1876"/>
      <c r="DC181" s="1876"/>
      <c r="DD181" s="1876"/>
      <c r="DE181" s="1876"/>
      <c r="DF181" s="1876"/>
      <c r="DG181" s="1876"/>
      <c r="DH181" s="1876"/>
      <c r="DI181" s="1876"/>
      <c r="DJ181" s="1876"/>
      <c r="DK181" s="1876"/>
      <c r="DL181" s="1876"/>
      <c r="DM181" s="1876"/>
      <c r="DN181" s="1876"/>
      <c r="DO181" s="1876"/>
      <c r="DP181" s="1876"/>
      <c r="DQ181" s="1876"/>
      <c r="DR181" s="1876"/>
      <c r="DS181" s="1876"/>
      <c r="DT181" s="1876"/>
      <c r="DU181" s="1876"/>
      <c r="DV181" s="1876"/>
      <c r="DW181" s="1876"/>
      <c r="DX181" s="1876"/>
      <c r="DY181" s="1876"/>
      <c r="DZ181" s="1876"/>
      <c r="EA181" s="1876"/>
      <c r="EB181" s="1876"/>
      <c r="EC181" s="1876"/>
      <c r="ED181" s="1876"/>
    </row>
    <row r="182" spans="7:134" s="92" customFormat="1">
      <c r="G182" s="1887"/>
      <c r="H182" s="1888"/>
      <c r="I182" s="21"/>
      <c r="J182" s="25"/>
      <c r="K182" s="7"/>
      <c r="L182" s="21"/>
      <c r="M182" s="21"/>
      <c r="N182" s="21"/>
      <c r="O182" s="21"/>
      <c r="P182" s="21"/>
      <c r="Q182" s="21"/>
      <c r="R182" s="21"/>
      <c r="S182" s="22"/>
      <c r="T182" s="2"/>
      <c r="U182" s="2"/>
      <c r="V182" s="2"/>
      <c r="W182" s="40"/>
      <c r="X182" s="40"/>
      <c r="Y182" s="240"/>
      <c r="Z182" s="241"/>
      <c r="AA182"/>
      <c r="AB182" s="1876"/>
      <c r="AC182" s="1876"/>
      <c r="AD182" s="1876"/>
      <c r="AE182" s="1876"/>
      <c r="AF182" s="1876"/>
      <c r="AG182" s="1876"/>
      <c r="AH182" s="1876"/>
      <c r="AI182" s="1876"/>
      <c r="AJ182" s="1876"/>
      <c r="AK182" s="1876"/>
      <c r="AL182" s="1876"/>
      <c r="AM182" s="1876"/>
      <c r="AN182" s="1876"/>
      <c r="AO182" s="1876"/>
      <c r="AP182" s="1876"/>
      <c r="AQ182" s="1876"/>
      <c r="AR182" s="1876"/>
      <c r="AS182" s="1876"/>
      <c r="AT182" s="1876"/>
      <c r="AU182" s="1876"/>
      <c r="AV182" s="1876"/>
      <c r="AW182" s="1876"/>
      <c r="AX182" s="1876"/>
      <c r="AY182" s="1876"/>
      <c r="AZ182" s="1876"/>
      <c r="BA182" s="1876"/>
      <c r="BB182" s="1876"/>
      <c r="BC182" s="1876"/>
      <c r="BD182" s="1876"/>
      <c r="BE182" s="1876"/>
      <c r="BF182" s="1876"/>
      <c r="BG182" s="1876"/>
      <c r="BH182" s="1876"/>
      <c r="BI182" s="1876"/>
      <c r="BJ182" s="1876"/>
      <c r="BK182" s="1876"/>
      <c r="BL182" s="1876"/>
      <c r="BM182" s="1876"/>
      <c r="BN182" s="1876"/>
      <c r="BO182" s="1876"/>
      <c r="BP182" s="1876"/>
      <c r="BQ182" s="1876"/>
      <c r="BR182" s="1876"/>
      <c r="BS182" s="1876"/>
      <c r="BT182" s="1876"/>
      <c r="BU182" s="1876"/>
      <c r="BV182" s="1876"/>
      <c r="BW182" s="1876"/>
      <c r="BX182" s="1876"/>
      <c r="BY182" s="1876"/>
      <c r="BZ182" s="1876"/>
      <c r="CA182" s="1876"/>
      <c r="CB182" s="1876"/>
      <c r="CC182" s="1876"/>
      <c r="CD182" s="1876"/>
      <c r="CE182" s="1876"/>
      <c r="CF182" s="1876"/>
      <c r="CG182" s="1876"/>
      <c r="CH182" s="1876"/>
      <c r="CI182" s="1876"/>
      <c r="CJ182" s="1876"/>
      <c r="CK182" s="1876"/>
      <c r="CL182" s="1876"/>
      <c r="CM182" s="1876"/>
      <c r="CN182" s="1876"/>
      <c r="CO182" s="1876"/>
      <c r="CP182" s="1876"/>
      <c r="CQ182" s="1876"/>
      <c r="CR182" s="1876"/>
      <c r="CS182" s="1876"/>
      <c r="CT182" s="1876"/>
      <c r="CU182" s="1876"/>
      <c r="CV182" s="1876"/>
      <c r="CW182" s="1876"/>
      <c r="CX182" s="1876"/>
      <c r="CY182" s="1876"/>
      <c r="CZ182" s="1876"/>
      <c r="DA182" s="1876"/>
      <c r="DB182" s="1876"/>
      <c r="DC182" s="1876"/>
      <c r="DD182" s="1876"/>
      <c r="DE182" s="1876"/>
      <c r="DF182" s="1876"/>
      <c r="DG182" s="1876"/>
      <c r="DH182" s="1876"/>
      <c r="DI182" s="1876"/>
      <c r="DJ182" s="1876"/>
      <c r="DK182" s="1876"/>
      <c r="DL182" s="1876"/>
      <c r="DM182" s="1876"/>
      <c r="DN182" s="1876"/>
      <c r="DO182" s="1876"/>
      <c r="DP182" s="1876"/>
      <c r="DQ182" s="1876"/>
      <c r="DR182" s="1876"/>
      <c r="DS182" s="1876"/>
      <c r="DT182" s="1876"/>
      <c r="DU182" s="1876"/>
      <c r="DV182" s="1876"/>
      <c r="DW182" s="1876"/>
      <c r="DX182" s="1876"/>
      <c r="DY182" s="1876"/>
      <c r="DZ182" s="1876"/>
      <c r="EA182" s="1876"/>
      <c r="EB182" s="1876"/>
      <c r="EC182" s="1876"/>
      <c r="ED182" s="1876"/>
    </row>
    <row r="183" spans="7:134" s="92" customFormat="1">
      <c r="G183" s="1887"/>
      <c r="H183" s="1888"/>
      <c r="I183" s="21"/>
      <c r="J183" s="25"/>
      <c r="K183" s="7"/>
      <c r="L183" s="21"/>
      <c r="M183" s="21"/>
      <c r="N183" s="21"/>
      <c r="O183" s="21"/>
      <c r="P183" s="21"/>
      <c r="Q183" s="21"/>
      <c r="R183" s="21"/>
      <c r="S183" s="22"/>
      <c r="T183" s="2"/>
      <c r="U183" s="2"/>
      <c r="V183" s="2"/>
      <c r="W183" s="40"/>
      <c r="X183" s="40"/>
      <c r="Y183" s="240"/>
      <c r="Z183" s="241"/>
      <c r="AA183"/>
      <c r="AB183" s="1876"/>
      <c r="AC183" s="1876"/>
      <c r="AD183" s="1876"/>
      <c r="AE183" s="1876"/>
      <c r="AF183" s="1876"/>
      <c r="AG183" s="1876"/>
      <c r="AH183" s="1876"/>
      <c r="AI183" s="1876"/>
      <c r="AJ183" s="1876"/>
      <c r="AK183" s="1876"/>
      <c r="AL183" s="1876"/>
      <c r="AM183" s="1876"/>
      <c r="AN183" s="1876"/>
      <c r="AO183" s="1876"/>
      <c r="AP183" s="1876"/>
      <c r="AQ183" s="1876"/>
      <c r="AR183" s="1876"/>
      <c r="AS183" s="1876"/>
      <c r="AT183" s="1876"/>
      <c r="AU183" s="1876"/>
      <c r="AV183" s="1876"/>
      <c r="AW183" s="1876"/>
      <c r="AX183" s="1876"/>
      <c r="AY183" s="1876"/>
      <c r="AZ183" s="1876"/>
      <c r="BA183" s="1876"/>
      <c r="BB183" s="1876"/>
      <c r="BC183" s="1876"/>
      <c r="BD183" s="1876"/>
      <c r="BE183" s="1876"/>
      <c r="BF183" s="1876"/>
      <c r="BG183" s="1876"/>
      <c r="BH183" s="1876"/>
      <c r="BI183" s="1876"/>
      <c r="BJ183" s="1876"/>
      <c r="BK183" s="1876"/>
      <c r="BL183" s="1876"/>
      <c r="BM183" s="1876"/>
      <c r="BN183" s="1876"/>
      <c r="BO183" s="1876"/>
      <c r="BP183" s="1876"/>
      <c r="BQ183" s="1876"/>
      <c r="BR183" s="1876"/>
      <c r="BS183" s="1876"/>
      <c r="BT183" s="1876"/>
      <c r="BU183" s="1876"/>
      <c r="BV183" s="1876"/>
      <c r="BW183" s="1876"/>
      <c r="BX183" s="1876"/>
      <c r="BY183" s="1876"/>
      <c r="BZ183" s="1876"/>
      <c r="CA183" s="1876"/>
      <c r="CB183" s="1876"/>
      <c r="CC183" s="1876"/>
      <c r="CD183" s="1876"/>
      <c r="CE183" s="1876"/>
      <c r="CF183" s="1876"/>
      <c r="CG183" s="1876"/>
      <c r="CH183" s="1876"/>
      <c r="CI183" s="1876"/>
      <c r="CJ183" s="1876"/>
      <c r="CK183" s="1876"/>
      <c r="CL183" s="1876"/>
      <c r="CM183" s="1876"/>
      <c r="CN183" s="1876"/>
      <c r="CO183" s="1876"/>
      <c r="CP183" s="1876"/>
      <c r="CQ183" s="1876"/>
      <c r="CR183" s="1876"/>
      <c r="CS183" s="1876"/>
      <c r="CT183" s="1876"/>
      <c r="CU183" s="1876"/>
      <c r="CV183" s="1876"/>
      <c r="CW183" s="1876"/>
      <c r="CX183" s="1876"/>
      <c r="CY183" s="1876"/>
      <c r="CZ183" s="1876"/>
      <c r="DA183" s="1876"/>
      <c r="DB183" s="1876"/>
      <c r="DC183" s="1876"/>
      <c r="DD183" s="1876"/>
      <c r="DE183" s="1876"/>
      <c r="DF183" s="1876"/>
      <c r="DG183" s="1876"/>
      <c r="DH183" s="1876"/>
      <c r="DI183" s="1876"/>
      <c r="DJ183" s="1876"/>
      <c r="DK183" s="1876"/>
      <c r="DL183" s="1876"/>
      <c r="DM183" s="1876"/>
      <c r="DN183" s="1876"/>
      <c r="DO183" s="1876"/>
      <c r="DP183" s="1876"/>
      <c r="DQ183" s="1876"/>
      <c r="DR183" s="1876"/>
      <c r="DS183" s="1876"/>
      <c r="DT183" s="1876"/>
      <c r="DU183" s="1876"/>
      <c r="DV183" s="1876"/>
      <c r="DW183" s="1876"/>
      <c r="DX183" s="1876"/>
      <c r="DY183" s="1876"/>
      <c r="DZ183" s="1876"/>
      <c r="EA183" s="1876"/>
      <c r="EB183" s="1876"/>
      <c r="EC183" s="1876"/>
      <c r="ED183" s="1876"/>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0:H10"/>
    <mergeCell ref="A156:H156"/>
    <mergeCell ref="A8:C8"/>
    <mergeCell ref="G7:H7"/>
    <mergeCell ref="D8:E8"/>
    <mergeCell ref="G8:H8"/>
    <mergeCell ref="A1:H1"/>
    <mergeCell ref="A2:C2"/>
    <mergeCell ref="D2:E2"/>
    <mergeCell ref="A3:H3"/>
    <mergeCell ref="D4:E4"/>
    <mergeCell ref="F4:H4"/>
    <mergeCell ref="A14:C14"/>
    <mergeCell ref="D14:H14"/>
    <mergeCell ref="B15:C15"/>
    <mergeCell ref="F15:H15"/>
    <mergeCell ref="B16:C16"/>
    <mergeCell ref="F16:H16"/>
    <mergeCell ref="A11:G11"/>
    <mergeCell ref="A12:G12"/>
    <mergeCell ref="B13:C13"/>
    <mergeCell ref="D13:H13"/>
    <mergeCell ref="B20:C20"/>
    <mergeCell ref="F20:H20"/>
    <mergeCell ref="B21:C21"/>
    <mergeCell ref="F21:H21"/>
    <mergeCell ref="B22:C22"/>
    <mergeCell ref="F22:H22"/>
    <mergeCell ref="B17:C17"/>
    <mergeCell ref="F17:H17"/>
    <mergeCell ref="B18:C18"/>
    <mergeCell ref="F18:H18"/>
    <mergeCell ref="B19:C19"/>
    <mergeCell ref="F19:H19"/>
    <mergeCell ref="A28:C28"/>
    <mergeCell ref="D28:E28"/>
    <mergeCell ref="A29:F29"/>
    <mergeCell ref="G29:H29"/>
    <mergeCell ref="A30:D30"/>
    <mergeCell ref="G30:H30"/>
    <mergeCell ref="B23:C23"/>
    <mergeCell ref="F23:H23"/>
    <mergeCell ref="A24:G24"/>
    <mergeCell ref="A25:G25"/>
    <mergeCell ref="A26:C26"/>
    <mergeCell ref="A27:G27"/>
    <mergeCell ref="B37:D37"/>
    <mergeCell ref="A38:G38"/>
    <mergeCell ref="A39:H39"/>
    <mergeCell ref="B40:C40"/>
    <mergeCell ref="B41:C41"/>
    <mergeCell ref="D42:H42"/>
    <mergeCell ref="A31:G31"/>
    <mergeCell ref="A32:G32"/>
    <mergeCell ref="A33:H33"/>
    <mergeCell ref="B34:D34"/>
    <mergeCell ref="B35:D35"/>
    <mergeCell ref="B36:D36"/>
    <mergeCell ref="D50:H50"/>
    <mergeCell ref="B51:C51"/>
    <mergeCell ref="B52:C52"/>
    <mergeCell ref="B53:C53"/>
    <mergeCell ref="A55:H55"/>
    <mergeCell ref="A56:E56"/>
    <mergeCell ref="G56:H56"/>
    <mergeCell ref="B43:C43"/>
    <mergeCell ref="D44:H44"/>
    <mergeCell ref="B45:C45"/>
    <mergeCell ref="A47:H47"/>
    <mergeCell ref="B48:C48"/>
    <mergeCell ref="B49:C49"/>
    <mergeCell ref="A61:E61"/>
    <mergeCell ref="F61:H61"/>
    <mergeCell ref="B62:E62"/>
    <mergeCell ref="F62:H62"/>
    <mergeCell ref="C63:E63"/>
    <mergeCell ref="F63:H63"/>
    <mergeCell ref="A57:E57"/>
    <mergeCell ref="G57:H57"/>
    <mergeCell ref="A58:E58"/>
    <mergeCell ref="G58:H58"/>
    <mergeCell ref="A59:E59"/>
    <mergeCell ref="G59:H59"/>
    <mergeCell ref="B68:C68"/>
    <mergeCell ref="B69:C69"/>
    <mergeCell ref="B70:C70"/>
    <mergeCell ref="A64:C64"/>
    <mergeCell ref="D64:H64"/>
    <mergeCell ref="A65:G65"/>
    <mergeCell ref="A66:H66"/>
    <mergeCell ref="A67:C67"/>
    <mergeCell ref="D67:E67"/>
    <mergeCell ref="B77:C77"/>
    <mergeCell ref="B78:C78"/>
    <mergeCell ref="B79:C79"/>
    <mergeCell ref="B74:C74"/>
    <mergeCell ref="B75:C75"/>
    <mergeCell ref="B76:C76"/>
    <mergeCell ref="B71:C71"/>
    <mergeCell ref="B72:C72"/>
    <mergeCell ref="B73:C73"/>
    <mergeCell ref="A86:E86"/>
    <mergeCell ref="F86:H86"/>
    <mergeCell ref="B87:D87"/>
    <mergeCell ref="B88:D88"/>
    <mergeCell ref="A80:C80"/>
    <mergeCell ref="D80:H80"/>
    <mergeCell ref="A81:G81"/>
    <mergeCell ref="A82:G82"/>
    <mergeCell ref="A83:C83"/>
    <mergeCell ref="A84:A85"/>
    <mergeCell ref="B84:C84"/>
    <mergeCell ref="D84:E84"/>
    <mergeCell ref="G84:H84"/>
    <mergeCell ref="A93:H93"/>
    <mergeCell ref="B94:C94"/>
    <mergeCell ref="D94:F94"/>
    <mergeCell ref="G94:H94"/>
    <mergeCell ref="D95:F95"/>
    <mergeCell ref="G95:H95"/>
    <mergeCell ref="A89:G89"/>
    <mergeCell ref="B90:C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B107:C107"/>
    <mergeCell ref="E107:G107"/>
    <mergeCell ref="B108:C108"/>
    <mergeCell ref="E108:G108"/>
    <mergeCell ref="D102:F102"/>
    <mergeCell ref="G102:H102"/>
    <mergeCell ref="A103:C103"/>
    <mergeCell ref="D103:H103"/>
    <mergeCell ref="A104:H104"/>
    <mergeCell ref="A105:C105"/>
    <mergeCell ref="E105:G105"/>
    <mergeCell ref="B117:F117"/>
    <mergeCell ref="B118:F118"/>
    <mergeCell ref="B119:F119"/>
    <mergeCell ref="B113:F113"/>
    <mergeCell ref="D114:H114"/>
    <mergeCell ref="A115:H115"/>
    <mergeCell ref="B116:F116"/>
    <mergeCell ref="A109:H109"/>
    <mergeCell ref="A110:H110"/>
    <mergeCell ref="B111:F111"/>
    <mergeCell ref="B112:F112"/>
    <mergeCell ref="C126:E126"/>
    <mergeCell ref="A127:E127"/>
    <mergeCell ref="A128:C128"/>
    <mergeCell ref="B123:F123"/>
    <mergeCell ref="B124:F124"/>
    <mergeCell ref="B125:F125"/>
    <mergeCell ref="B120:F120"/>
    <mergeCell ref="B121:F121"/>
    <mergeCell ref="B122:F122"/>
    <mergeCell ref="A139:H139"/>
    <mergeCell ref="B133:F133"/>
    <mergeCell ref="G133:H133"/>
    <mergeCell ref="B134:F134"/>
    <mergeCell ref="G134:H134"/>
    <mergeCell ref="B135:F135"/>
    <mergeCell ref="G135:H135"/>
    <mergeCell ref="A129:C129"/>
    <mergeCell ref="A130:H130"/>
    <mergeCell ref="B131:E131"/>
    <mergeCell ref="F131:H131"/>
    <mergeCell ref="B132:F132"/>
    <mergeCell ref="G132:H132"/>
    <mergeCell ref="B146:F146"/>
    <mergeCell ref="G146:H146"/>
    <mergeCell ref="B147:F147"/>
    <mergeCell ref="G147:H147"/>
    <mergeCell ref="B148:F148"/>
    <mergeCell ref="G148:H148"/>
    <mergeCell ref="E106:G106"/>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B149:E149"/>
    <mergeCell ref="F149:H149"/>
    <mergeCell ref="B150:E150"/>
    <mergeCell ref="F150:H150"/>
    <mergeCell ref="A151:H151"/>
    <mergeCell ref="B152:F152"/>
    <mergeCell ref="G152:H152"/>
    <mergeCell ref="D68:E68"/>
    <mergeCell ref="D69:E69"/>
    <mergeCell ref="D70:E70"/>
    <mergeCell ref="D71:E71"/>
    <mergeCell ref="D72:E72"/>
    <mergeCell ref="G121:H121"/>
    <mergeCell ref="G122:H122"/>
    <mergeCell ref="G123:H123"/>
    <mergeCell ref="G124:H124"/>
    <mergeCell ref="G116:H116"/>
    <mergeCell ref="G117:H117"/>
    <mergeCell ref="G118:H118"/>
    <mergeCell ref="G119:H119"/>
    <mergeCell ref="F126:H126"/>
    <mergeCell ref="F127:H127"/>
    <mergeCell ref="D128:H128"/>
    <mergeCell ref="D129:H129"/>
    <mergeCell ref="A9:H9"/>
    <mergeCell ref="A5:C5"/>
    <mergeCell ref="B153:F153"/>
    <mergeCell ref="G153:H153"/>
    <mergeCell ref="A154:C154"/>
    <mergeCell ref="D154:H154"/>
    <mergeCell ref="A155:H155"/>
    <mergeCell ref="D78:E78"/>
    <mergeCell ref="D79:E79"/>
    <mergeCell ref="D73:E73"/>
    <mergeCell ref="D74:E74"/>
    <mergeCell ref="D75:E75"/>
    <mergeCell ref="D76:E76"/>
    <mergeCell ref="D77:E77"/>
    <mergeCell ref="D85:E85"/>
    <mergeCell ref="G85:H85"/>
    <mergeCell ref="E88:H88"/>
    <mergeCell ref="E87:H87"/>
    <mergeCell ref="D90:H90"/>
    <mergeCell ref="G111:H111"/>
    <mergeCell ref="G112:H112"/>
    <mergeCell ref="G113:H113"/>
    <mergeCell ref="G125:H125"/>
    <mergeCell ref="G120:H120"/>
  </mergeCells>
  <dataValidations count="12">
    <dataValidation type="list" allowBlank="1" showInputMessage="1" showErrorMessage="1" error="Please choose from the dropdown list." sqref="H31:H32 D41 D43 D49 D51:D52 F85:H86 H89 H91 D106:D108 F59 G116:H125" xr:uid="{00000000-0002-0000-0700-000000000000}">
      <formula1>$W$1:$W$3</formula1>
    </dataValidation>
    <dataValidation type="list" allowBlank="1" showInputMessage="1" showErrorMessage="1" errorTitle="Choose from dropdown" error="Please choose from the dropdown list." prompt="Please select from the dropdown list." sqref="H12 H82" xr:uid="{00000000-0002-0000-0700-000001000000}">
      <formula1>$W$1:$W$3</formula1>
    </dataValidation>
    <dataValidation type="list" allowBlank="1" showInputMessage="1" showErrorMessage="1" error="Please choose from the dropdown list." sqref="H24" xr:uid="{00000000-0002-0000-0700-000002000000}">
      <formula1>$O$1:$O$6</formula1>
    </dataValidation>
    <dataValidation type="list" allowBlank="1" showErrorMessage="1" error="Please choose from the dropdown list." sqref="H38" xr:uid="{00000000-0002-0000-0700-000003000000}">
      <formula1>$W$1:$W$3</formula1>
    </dataValidation>
    <dataValidation type="list" allowBlank="1" showInputMessage="1" showErrorMessage="1" error="Please choose from the dropdown list." sqref="G111:G113 H25 D16:D23 G147:H147 D26 G140:G146 G148 F63 G132:G135 G152:G153 F68:H78 D69:D78 H106:H108" xr:uid="{00000000-0002-0000-0700-000004000000}">
      <formula1>$W$1:$W$4</formula1>
    </dataValidation>
    <dataValidation type="list" allowBlank="1" showInputMessage="1" showErrorMessage="1" errorTitle="Choose from dropdown" error="Please choose from the dropdown list." prompt="Please select from the dropdown list." sqref="G138 D15 D68" xr:uid="{00000000-0002-0000-0700-000005000000}">
      <formula1>$W$1:$W$4</formula1>
    </dataValidation>
    <dataValidation type="list" allowBlank="1" showInputMessage="1" showErrorMessage="1" error="Please choose from the dropdown list." sqref="F61:H61" xr:uid="{00000000-0002-0000-07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700-000007000000}">
      <formula1>$N$1:$N$2</formula1>
    </dataValidation>
    <dataValidation type="list" allowBlank="1" showErrorMessage="1" errorTitle="Choose from dropdown" error="Please choose from the dropdown list." sqref="F28" xr:uid="{00000000-0002-0000-0700-000008000000}">
      <formula1>$Y$1:$Y$13</formula1>
    </dataValidation>
    <dataValidation type="list" allowBlank="1" showInputMessage="1" showErrorMessage="1" errorTitle="Choose from dropdown" error="Please choose from the dropdown list." sqref="H28" xr:uid="{00000000-0002-0000-0700-000009000000}">
      <formula1>$Y$1:$Y$13</formula1>
    </dataValidation>
    <dataValidation type="list" allowBlank="1" showInputMessage="1" prompt="Please select from the dropdown list if possible. If you cannot find a provider cadre that fits, you may write it in." sqref="D95:H95" xr:uid="{00000000-0002-0000-0700-00000A000000}">
      <formula1>$Q$1:$Q$9</formula1>
    </dataValidation>
    <dataValidation type="list" allowBlank="1" prompt="Please choose from the dropdown if possible. If you cannot find a cadre that fits what you are looking for, you may write it in." sqref="D96:H102" xr:uid="{00000000-0002-0000-0700-00000B000000}">
      <formula1>$Q$1:$Q$9</formula1>
    </dataValidation>
  </dataValidations>
  <hyperlinks>
    <hyperlink ref="A5" location="Introduction!A1" display="To jump to the Introduction sheet, click here." xr:uid="{00000000-0004-0000-0700-000000000000}"/>
  </hyperlinks>
  <pageMargins left="1.2" right="0.7" top="0.75" bottom="0.75" header="0.3" footer="0.3"/>
  <pageSetup scale="51"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ED183"/>
  <sheetViews>
    <sheetView showGridLines="0" view="pageBreakPreview" zoomScaleNormal="90" zoomScaleSheetLayoutView="100" workbookViewId="0">
      <selection activeCell="AA1" sqref="AA1"/>
    </sheetView>
  </sheetViews>
  <sheetFormatPr defaultRowHeight="15"/>
  <cols>
    <col min="1" max="2" width="2.140625" style="242" customWidth="1"/>
    <col min="3" max="3" width="63" style="242" customWidth="1"/>
    <col min="4" max="4" width="7.140625" style="242" customWidth="1"/>
    <col min="5" max="6" width="19" style="242" customWidth="1"/>
    <col min="7" max="7" width="19.7109375" style="272" customWidth="1"/>
    <col min="8" max="8" width="19.7109375" style="273" customWidth="1"/>
    <col min="9" max="9" width="127.7109375" style="25" hidden="1" customWidth="1"/>
    <col min="10" max="10" width="38.5703125" style="25" hidden="1" customWidth="1"/>
    <col min="11" max="11" width="64.42578125" style="7" hidden="1" customWidth="1"/>
    <col min="12" max="12" width="87.7109375" style="21" hidden="1" customWidth="1"/>
    <col min="13" max="13" width="37.28515625" style="21" hidden="1" customWidth="1"/>
    <col min="14" max="14" width="75.28515625" style="21" hidden="1" customWidth="1"/>
    <col min="15" max="15" width="81.7109375" style="21" hidden="1" customWidth="1"/>
    <col min="16" max="16" width="69.42578125" style="21" hidden="1" customWidth="1"/>
    <col min="17" max="17" width="57" style="21" hidden="1" customWidth="1"/>
    <col min="18" max="18" width="87.7109375" style="21" hidden="1" customWidth="1"/>
    <col min="19" max="19" width="25.42578125" style="22" hidden="1" customWidth="1"/>
    <col min="20" max="20" width="43.7109375" style="2" hidden="1" customWidth="1"/>
    <col min="21" max="21" width="37.28515625" style="2" hidden="1" customWidth="1"/>
    <col min="22" max="22" width="56.28515625" style="2" hidden="1" customWidth="1"/>
    <col min="23" max="23" width="11.7109375" style="40" hidden="1" customWidth="1"/>
    <col min="24" max="24" width="146.85546875" style="40" hidden="1" customWidth="1"/>
    <col min="25" max="25" width="107.42578125" style="240" hidden="1" customWidth="1"/>
    <col min="26" max="26" width="1.28515625" style="241" customWidth="1"/>
    <col min="27" max="27" width="13.42578125" customWidth="1"/>
    <col min="28" max="28" width="13.28515625" style="242" customWidth="1"/>
    <col min="29" max="29" width="15.85546875" style="242" customWidth="1"/>
    <col min="30" max="35" width="11.7109375" style="242" customWidth="1"/>
    <col min="36" max="36" width="24.7109375" style="242" customWidth="1"/>
    <col min="37" max="39" width="11.7109375" style="242" customWidth="1"/>
    <col min="40" max="40" width="20" style="242" customWidth="1"/>
    <col min="41" max="41" width="25.85546875" style="242" customWidth="1"/>
    <col min="42" max="42" width="23.85546875" style="242" customWidth="1"/>
    <col min="43" max="43" width="14.140625" style="242" customWidth="1"/>
    <col min="44" max="69" width="11.7109375" style="242" customWidth="1"/>
    <col min="70" max="70" width="12.42578125" style="242" customWidth="1"/>
    <col min="71" max="74" width="11.7109375" style="242" customWidth="1"/>
    <col min="75" max="75" width="20.7109375" style="242" customWidth="1"/>
    <col min="76" max="76" width="11.7109375" style="242" customWidth="1"/>
    <col min="77" max="77" width="17.42578125" style="242" customWidth="1"/>
    <col min="78" max="91" width="11.7109375" style="242" customWidth="1"/>
    <col min="92" max="92" width="13.42578125" style="242" customWidth="1"/>
    <col min="93" max="107" width="11.7109375" style="242" customWidth="1"/>
    <col min="108" max="108" width="16.28515625" style="242" customWidth="1"/>
    <col min="109" max="117" width="11.7109375" style="242" customWidth="1"/>
    <col min="118" max="118" width="13.42578125" style="242" customWidth="1"/>
    <col min="119" max="119" width="11.7109375" style="242" customWidth="1"/>
    <col min="120" max="120" width="15.140625" style="242" customWidth="1"/>
    <col min="121" max="121" width="13.42578125" style="242" customWidth="1"/>
    <col min="122" max="130" width="11.7109375" style="242" customWidth="1"/>
    <col min="131" max="131" width="13.7109375" style="242" customWidth="1"/>
    <col min="132" max="132" width="12" style="242" customWidth="1"/>
    <col min="133" max="16384" width="9.140625" style="242"/>
  </cols>
  <sheetData>
    <row r="1" spans="1:134" s="234" customFormat="1" ht="30">
      <c r="A1" s="1148"/>
      <c r="B1" s="1148"/>
      <c r="C1" s="1148"/>
      <c r="D1" s="1148"/>
      <c r="E1" s="1148"/>
      <c r="F1" s="1148"/>
      <c r="G1" s="1148"/>
      <c r="H1" s="1148"/>
      <c r="I1" s="91" t="s">
        <v>1431</v>
      </c>
      <c r="J1" s="21" t="s">
        <v>1432</v>
      </c>
      <c r="K1" s="7"/>
      <c r="L1" s="21" t="s">
        <v>1433</v>
      </c>
      <c r="M1" s="21" t="s">
        <v>1434</v>
      </c>
      <c r="N1" s="7" t="s">
        <v>1435</v>
      </c>
      <c r="O1" s="24" t="s">
        <v>404</v>
      </c>
      <c r="P1" s="21"/>
      <c r="Q1" s="207" t="s">
        <v>414</v>
      </c>
      <c r="R1" s="7" t="s">
        <v>491</v>
      </c>
      <c r="S1" s="21"/>
      <c r="T1" s="21"/>
      <c r="U1" s="21"/>
      <c r="V1" s="21"/>
      <c r="W1" s="65" t="s">
        <v>395</v>
      </c>
      <c r="X1" s="66" t="s">
        <v>1436</v>
      </c>
      <c r="Y1" s="233" t="s">
        <v>430</v>
      </c>
      <c r="Z1" s="233"/>
      <c r="AA1" s="226"/>
    </row>
    <row r="2" spans="1:134" s="234" customFormat="1" ht="15.75">
      <c r="A2" s="1149"/>
      <c r="B2" s="1149"/>
      <c r="C2" s="1149"/>
      <c r="D2" s="1150"/>
      <c r="E2" s="1150"/>
      <c r="F2" s="997"/>
      <c r="G2" s="269"/>
      <c r="H2" s="269"/>
      <c r="I2" s="39"/>
      <c r="J2" s="25"/>
      <c r="K2" s="7" t="s">
        <v>1437</v>
      </c>
      <c r="L2" s="21"/>
      <c r="M2" s="21"/>
      <c r="N2" s="7"/>
      <c r="O2" s="24" t="s">
        <v>539</v>
      </c>
      <c r="P2" s="21" t="s">
        <v>1438</v>
      </c>
      <c r="Q2" s="207" t="s">
        <v>453</v>
      </c>
      <c r="R2" s="7" t="s">
        <v>437</v>
      </c>
      <c r="S2" s="21" t="s">
        <v>1439</v>
      </c>
      <c r="T2" s="49" t="s">
        <v>1440</v>
      </c>
      <c r="U2" s="16"/>
      <c r="V2" s="16" t="s">
        <v>1441</v>
      </c>
      <c r="W2" s="44" t="s">
        <v>399</v>
      </c>
      <c r="X2" s="44"/>
      <c r="Y2" s="236" t="s">
        <v>408</v>
      </c>
      <c r="Z2" s="233"/>
      <c r="AA2"/>
    </row>
    <row r="3" spans="1:134" s="234" customFormat="1" ht="15.75" customHeight="1">
      <c r="A3" s="1151"/>
      <c r="B3" s="1151"/>
      <c r="C3" s="1151"/>
      <c r="D3" s="1151"/>
      <c r="E3" s="1151"/>
      <c r="F3" s="1151"/>
      <c r="G3" s="1151"/>
      <c r="H3" s="1151"/>
      <c r="I3" s="39"/>
      <c r="J3" s="25"/>
      <c r="K3" s="7"/>
      <c r="L3" s="21"/>
      <c r="M3" s="21"/>
      <c r="N3" s="7"/>
      <c r="O3" s="24" t="s">
        <v>478</v>
      </c>
      <c r="P3" s="21"/>
      <c r="Q3" s="207" t="s">
        <v>838</v>
      </c>
      <c r="R3" s="7" t="s">
        <v>593</v>
      </c>
      <c r="S3" s="21"/>
      <c r="T3" s="49"/>
      <c r="U3" s="16"/>
      <c r="V3" s="16"/>
      <c r="W3" s="44" t="s">
        <v>405</v>
      </c>
      <c r="X3" s="44"/>
      <c r="Y3" s="236" t="s">
        <v>407</v>
      </c>
      <c r="Z3" s="233"/>
      <c r="AA3"/>
    </row>
    <row r="4" spans="1:134" s="234" customFormat="1" ht="27.75" customHeight="1">
      <c r="A4" s="278"/>
      <c r="B4" s="278"/>
      <c r="C4" s="278"/>
      <c r="D4" s="1152"/>
      <c r="E4" s="1152"/>
      <c r="F4" s="1153"/>
      <c r="G4" s="1153"/>
      <c r="H4" s="1153"/>
      <c r="I4" s="8"/>
      <c r="J4" s="25"/>
      <c r="K4" s="7"/>
      <c r="L4" s="21"/>
      <c r="M4" s="21"/>
      <c r="N4" s="7"/>
      <c r="O4" s="7" t="s">
        <v>635</v>
      </c>
      <c r="P4" s="21"/>
      <c r="Q4" s="207" t="s">
        <v>527</v>
      </c>
      <c r="R4" s="44" t="s">
        <v>1442</v>
      </c>
      <c r="S4" s="21"/>
      <c r="T4" s="49"/>
      <c r="U4" s="16"/>
      <c r="V4" s="16"/>
      <c r="W4" s="44" t="s">
        <v>406</v>
      </c>
      <c r="X4" s="44"/>
      <c r="Y4" s="236" t="s">
        <v>830</v>
      </c>
      <c r="Z4" s="233"/>
      <c r="AA4"/>
    </row>
    <row r="5" spans="1:134" s="234" customFormat="1" ht="34.5" customHeight="1">
      <c r="A5" s="1158" t="s">
        <v>1</v>
      </c>
      <c r="B5" s="1158"/>
      <c r="C5" s="1158"/>
      <c r="D5" s="766"/>
      <c r="E5" s="767"/>
      <c r="F5" s="766"/>
      <c r="G5" s="624"/>
      <c r="H5" s="768"/>
      <c r="I5" s="8"/>
      <c r="J5" s="25"/>
      <c r="K5" s="7"/>
      <c r="L5" s="21"/>
      <c r="M5" s="21"/>
      <c r="N5" s="7"/>
      <c r="O5" s="7" t="s">
        <v>405</v>
      </c>
      <c r="P5" s="21"/>
      <c r="Q5" s="207" t="s">
        <v>441</v>
      </c>
      <c r="R5" s="7" t="s">
        <v>405</v>
      </c>
      <c r="S5" s="21"/>
      <c r="T5" s="49"/>
      <c r="U5" s="16"/>
      <c r="V5" s="16"/>
      <c r="X5" s="44"/>
      <c r="Y5" s="236" t="s">
        <v>1444</v>
      </c>
      <c r="Z5" s="233"/>
      <c r="AA5"/>
    </row>
    <row r="6" spans="1:134" ht="15.75" hidden="1" customHeight="1">
      <c r="A6" s="280"/>
      <c r="B6" s="280"/>
      <c r="C6" s="280"/>
      <c r="D6" s="280"/>
      <c r="E6" s="280"/>
      <c r="F6" s="280"/>
      <c r="G6" s="281"/>
      <c r="H6" s="282"/>
      <c r="I6" s="42"/>
      <c r="O6" s="21" t="s">
        <v>406</v>
      </c>
      <c r="Q6" s="21" t="s">
        <v>442</v>
      </c>
      <c r="R6" s="7" t="s">
        <v>406</v>
      </c>
      <c r="Y6" s="240" t="s">
        <v>482</v>
      </c>
    </row>
    <row r="7" spans="1:134" ht="24.75" customHeight="1">
      <c r="A7" s="625" t="s">
        <v>1632</v>
      </c>
      <c r="D7" s="283"/>
      <c r="E7" s="283"/>
      <c r="F7" s="283"/>
      <c r="G7" s="1169"/>
      <c r="H7" s="1169"/>
      <c r="I7" s="8"/>
      <c r="J7" s="39"/>
      <c r="N7" s="7"/>
      <c r="Q7" s="207" t="s">
        <v>415</v>
      </c>
      <c r="T7" s="68"/>
      <c r="X7" s="626" t="str">
        <f>A7</f>
        <v>Contraceptive Security (CS) Indicators Data, 2013</v>
      </c>
      <c r="Y7" s="240" t="s">
        <v>481</v>
      </c>
    </row>
    <row r="8" spans="1:134" ht="37.5" customHeight="1">
      <c r="A8" s="1601" t="s">
        <v>1709</v>
      </c>
      <c r="B8" s="1168"/>
      <c r="C8" s="1168"/>
      <c r="D8" s="1169"/>
      <c r="E8" s="1169"/>
      <c r="F8" s="283"/>
      <c r="G8" s="1169"/>
      <c r="H8" s="1169"/>
      <c r="I8" s="6"/>
      <c r="J8" s="39"/>
      <c r="K8" s="630" t="str">
        <f>A8</f>
        <v>Country: Azerbaijan</v>
      </c>
      <c r="N8" s="7"/>
      <c r="P8" s="21" t="s">
        <v>1453</v>
      </c>
      <c r="Q8" s="207" t="s">
        <v>405</v>
      </c>
      <c r="S8" s="35"/>
      <c r="Y8" s="240" t="s">
        <v>1454</v>
      </c>
    </row>
    <row r="9" spans="1:134" s="284" customFormat="1" ht="45">
      <c r="A9" s="1337" t="s">
        <v>1634</v>
      </c>
      <c r="B9" s="1337"/>
      <c r="C9" s="1337"/>
      <c r="D9" s="1337"/>
      <c r="E9" s="1337"/>
      <c r="F9" s="1337"/>
      <c r="G9" s="1337"/>
      <c r="H9" s="1337"/>
      <c r="I9" s="57" t="s">
        <v>1458</v>
      </c>
      <c r="J9" s="21"/>
      <c r="K9" s="7"/>
      <c r="L9" s="21"/>
      <c r="M9" s="21"/>
      <c r="N9" s="21"/>
      <c r="O9" s="7"/>
      <c r="P9" s="21"/>
      <c r="Q9" s="207" t="s">
        <v>406</v>
      </c>
      <c r="R9" s="21" t="s">
        <v>1433</v>
      </c>
      <c r="S9" s="21"/>
      <c r="T9" s="21"/>
      <c r="U9" s="21"/>
      <c r="V9" s="21"/>
      <c r="W9" s="21"/>
      <c r="X9" s="245" t="str">
        <f>A9</f>
        <v>The CS Indicators are presented in the following sections:
               A. leadership &amp; cooordination               B. finance &amp; procurement               C. commodities               D. policies               E. supply chain</v>
      </c>
      <c r="Y9" s="285" t="s">
        <v>782</v>
      </c>
      <c r="Z9" s="285"/>
      <c r="AA9"/>
      <c r="AB9" s="286"/>
      <c r="AC9" s="286"/>
      <c r="AD9" s="286"/>
      <c r="AE9" s="286"/>
      <c r="AF9" s="286"/>
      <c r="AG9" s="286"/>
      <c r="AH9" s="286"/>
    </row>
    <row r="10" spans="1:134" ht="150.75" thickBot="1">
      <c r="A10" s="1338" t="s">
        <v>1635</v>
      </c>
      <c r="B10" s="1339"/>
      <c r="C10" s="1339"/>
      <c r="D10" s="1339"/>
      <c r="E10" s="1339"/>
      <c r="F10" s="1339"/>
      <c r="G10" s="1339"/>
      <c r="H10" s="1339"/>
      <c r="O10" s="7" t="s">
        <v>1456</v>
      </c>
      <c r="Q10" s="242"/>
      <c r="X10" s="35"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40" t="s">
        <v>781</v>
      </c>
    </row>
    <row r="11" spans="1:134" s="234" customFormat="1" ht="16.5" customHeight="1" thickBot="1">
      <c r="A11" s="1156" t="s">
        <v>42</v>
      </c>
      <c r="B11" s="1157"/>
      <c r="C11" s="1157"/>
      <c r="D11" s="1157"/>
      <c r="E11" s="1157"/>
      <c r="F11" s="1157"/>
      <c r="G11" s="1157"/>
      <c r="H11" s="287"/>
      <c r="I11" s="42"/>
      <c r="J11" s="25"/>
      <c r="K11" s="7"/>
      <c r="L11" s="21"/>
      <c r="M11" s="21"/>
      <c r="N11" s="21"/>
      <c r="O11" s="21"/>
      <c r="P11" s="21"/>
      <c r="Q11" s="33" t="s">
        <v>1459</v>
      </c>
      <c r="R11" s="21"/>
      <c r="S11" s="21"/>
      <c r="T11" s="16"/>
      <c r="U11" s="16"/>
      <c r="V11" s="16"/>
      <c r="W11" s="44"/>
      <c r="X11" s="44"/>
      <c r="Y11" s="236" t="s">
        <v>1460</v>
      </c>
      <c r="Z11" s="233"/>
      <c r="AA11"/>
    </row>
    <row r="12" spans="1:134" s="244" customFormat="1" ht="45">
      <c r="A12" s="1160" t="s">
        <v>1461</v>
      </c>
      <c r="B12" s="1161"/>
      <c r="C12" s="1161"/>
      <c r="D12" s="1161"/>
      <c r="E12" s="1161"/>
      <c r="F12" s="1161"/>
      <c r="G12" s="1162"/>
      <c r="H12" s="299" t="s">
        <v>399</v>
      </c>
      <c r="I12" s="1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5"/>
      <c r="K12" s="7"/>
      <c r="L12" s="21"/>
      <c r="M12" s="21"/>
      <c r="N12" s="21"/>
      <c r="O12" s="21"/>
      <c r="P12" s="21"/>
      <c r="Q12" s="21"/>
      <c r="R12" s="21"/>
      <c r="S12" s="21"/>
      <c r="T12" s="16"/>
      <c r="U12" s="16"/>
      <c r="V12" s="16"/>
      <c r="W12" s="44"/>
      <c r="X12" s="44"/>
      <c r="Y12" s="45" t="s">
        <v>431</v>
      </c>
      <c r="Z12" s="52"/>
      <c r="AA12"/>
      <c r="DS12" s="245"/>
      <c r="DT12" s="245"/>
      <c r="DU12" s="245"/>
      <c r="DV12" s="245"/>
      <c r="DW12" s="245"/>
      <c r="DX12" s="245"/>
      <c r="DY12" s="245"/>
      <c r="DZ12" s="245"/>
      <c r="EA12" s="245"/>
      <c r="EB12" s="245"/>
      <c r="EC12" s="246"/>
      <c r="ED12" s="246"/>
    </row>
    <row r="13" spans="1:134" s="244" customFormat="1">
      <c r="A13" s="288"/>
      <c r="B13" s="1163" t="s">
        <v>1462</v>
      </c>
      <c r="C13" s="1164"/>
      <c r="D13" s="1165" t="s">
        <v>406</v>
      </c>
      <c r="E13" s="1166"/>
      <c r="F13" s="1166"/>
      <c r="G13" s="1166"/>
      <c r="H13" s="1167"/>
      <c r="I13" s="6"/>
      <c r="J13" s="25"/>
      <c r="K13" s="7" t="str">
        <f>B13</f>
        <v>a. What is the name of the committee?</v>
      </c>
      <c r="L13" s="31" t="str">
        <f>D13</f>
        <v>Not applicable</v>
      </c>
      <c r="M13" s="21"/>
      <c r="N13" s="21"/>
      <c r="O13" s="24" t="str">
        <f>D13</f>
        <v>Not applicable</v>
      </c>
      <c r="P13" s="21"/>
      <c r="Q13" s="21"/>
      <c r="R13" s="21"/>
      <c r="S13" s="21"/>
      <c r="T13" s="16"/>
      <c r="U13" s="16"/>
      <c r="V13" s="16"/>
      <c r="W13" s="44"/>
      <c r="X13" s="44"/>
      <c r="Y13" s="45" t="s">
        <v>405</v>
      </c>
      <c r="Z13" s="52"/>
      <c r="AA13"/>
      <c r="DS13" s="245"/>
      <c r="DT13" s="245"/>
      <c r="DU13" s="245"/>
      <c r="DV13" s="246"/>
      <c r="DW13" s="246"/>
      <c r="DX13" s="246"/>
      <c r="DY13" s="246"/>
      <c r="DZ13" s="246"/>
      <c r="EA13" s="246"/>
      <c r="EB13" s="246"/>
      <c r="EC13" s="246"/>
      <c r="ED13" s="246"/>
    </row>
    <row r="14" spans="1:134" s="244" customFormat="1" ht="30" customHeight="1">
      <c r="A14" s="1173" t="s">
        <v>45</v>
      </c>
      <c r="B14" s="1174"/>
      <c r="C14" s="1174"/>
      <c r="D14" s="1175" t="s">
        <v>1463</v>
      </c>
      <c r="E14" s="1175"/>
      <c r="F14" s="1175"/>
      <c r="G14" s="1175"/>
      <c r="H14" s="1176"/>
      <c r="I14" s="19"/>
      <c r="J14" s="25"/>
      <c r="K14" s="7" t="str">
        <f>A14</f>
        <v>A2. Are the following organizations represented on the committee?</v>
      </c>
      <c r="L14" s="21"/>
      <c r="M14" s="21"/>
      <c r="N14" s="21"/>
      <c r="O14" s="7"/>
      <c r="P14" s="21"/>
      <c r="Q14" s="21"/>
      <c r="R14" s="21"/>
      <c r="S14" s="21"/>
      <c r="T14" s="16"/>
      <c r="U14" s="16"/>
      <c r="V14" s="16"/>
      <c r="W14" s="44"/>
      <c r="X14" s="44"/>
      <c r="Z14" s="52"/>
      <c r="AA14"/>
      <c r="DS14" s="245"/>
      <c r="DT14" s="245"/>
      <c r="DU14" s="245"/>
      <c r="DV14" s="246"/>
      <c r="DW14" s="246"/>
      <c r="DX14" s="246"/>
      <c r="DY14" s="246"/>
      <c r="DZ14" s="246"/>
      <c r="EA14" s="246"/>
      <c r="EB14" s="246"/>
      <c r="EC14" s="246"/>
      <c r="ED14" s="246"/>
    </row>
    <row r="15" spans="1:134" s="244" customFormat="1" ht="45">
      <c r="A15" s="289"/>
      <c r="B15" s="1177" t="s">
        <v>1464</v>
      </c>
      <c r="C15" s="1178"/>
      <c r="D15" s="988" t="s">
        <v>406</v>
      </c>
      <c r="E15" s="290" t="s">
        <v>1465</v>
      </c>
      <c r="F15" s="1170"/>
      <c r="G15" s="1171"/>
      <c r="H15" s="1172"/>
      <c r="I15" s="6"/>
      <c r="J15" s="25"/>
      <c r="K15" s="7" t="str">
        <f t="shared" ref="K15:K23" si="0">B15</f>
        <v>a. Social marketing</v>
      </c>
      <c r="L15" s="21"/>
      <c r="M15" s="21"/>
      <c r="N15" s="21"/>
      <c r="O15" s="7"/>
      <c r="P15" s="21"/>
      <c r="Q15" s="7">
        <f t="shared" ref="Q15:Q23" si="1">F15</f>
        <v>0</v>
      </c>
      <c r="R15" s="21"/>
      <c r="S15" s="21"/>
      <c r="T15" s="16"/>
      <c r="U15" s="16"/>
      <c r="V15" s="16"/>
      <c r="W15" s="44"/>
      <c r="X15" s="44"/>
      <c r="Y15" s="45"/>
      <c r="Z15" s="52"/>
      <c r="AA15"/>
      <c r="DS15" s="245"/>
      <c r="DT15" s="245"/>
      <c r="DU15" s="245"/>
      <c r="DV15" s="245"/>
      <c r="DW15" s="245"/>
      <c r="DX15" s="245"/>
      <c r="DY15" s="245"/>
      <c r="DZ15" s="245"/>
      <c r="EA15" s="245"/>
      <c r="EB15" s="245"/>
      <c r="EC15" s="246"/>
      <c r="ED15" s="246"/>
    </row>
    <row r="16" spans="1:134" s="244" customFormat="1" ht="45">
      <c r="A16" s="291"/>
      <c r="B16" s="1163" t="s">
        <v>1466</v>
      </c>
      <c r="C16" s="1164"/>
      <c r="D16" s="988" t="s">
        <v>406</v>
      </c>
      <c r="E16" s="292" t="s">
        <v>1465</v>
      </c>
      <c r="F16" s="1170"/>
      <c r="G16" s="1171"/>
      <c r="H16" s="1172"/>
      <c r="I16" s="6"/>
      <c r="J16" s="25"/>
      <c r="K16" s="7" t="str">
        <f t="shared" si="0"/>
        <v>b. NGO (for example: service delivery, advocacy, Planned Parenthood affiliate, Marie Stopes affiliate, faith-based organizations, etc.)</v>
      </c>
      <c r="L16" s="21"/>
      <c r="M16" s="21"/>
      <c r="N16" s="21"/>
      <c r="O16" s="7"/>
      <c r="P16" s="21"/>
      <c r="Q16" s="7">
        <f t="shared" si="1"/>
        <v>0</v>
      </c>
      <c r="R16" s="21"/>
      <c r="S16" s="21"/>
      <c r="T16" s="16"/>
      <c r="U16" s="16"/>
      <c r="V16" s="16"/>
      <c r="W16" s="44"/>
      <c r="X16" s="44"/>
      <c r="Y16" s="45"/>
      <c r="Z16" s="52"/>
      <c r="AA16"/>
      <c r="DS16" s="245"/>
      <c r="DT16" s="245"/>
      <c r="DU16" s="245"/>
      <c r="DV16" s="245"/>
      <c r="DW16" s="245"/>
      <c r="DX16" s="245"/>
      <c r="DY16" s="245"/>
      <c r="DZ16" s="245"/>
      <c r="EA16" s="245"/>
      <c r="EB16" s="245"/>
      <c r="EC16" s="246"/>
      <c r="ED16" s="246"/>
    </row>
    <row r="17" spans="1:134" s="244" customFormat="1" ht="45">
      <c r="A17" s="291"/>
      <c r="B17" s="1163" t="s">
        <v>1467</v>
      </c>
      <c r="C17" s="1164"/>
      <c r="D17" s="988" t="s">
        <v>406</v>
      </c>
      <c r="E17" s="292" t="s">
        <v>1465</v>
      </c>
      <c r="F17" s="1170"/>
      <c r="G17" s="1171"/>
      <c r="H17" s="1172"/>
      <c r="I17" s="6"/>
      <c r="J17" s="25"/>
      <c r="K17" s="7" t="str">
        <f t="shared" si="0"/>
        <v>c. Commercial sector (for example: pharmacy associations, manufacturers, etc.)</v>
      </c>
      <c r="L17" s="21"/>
      <c r="M17" s="21"/>
      <c r="N17" s="21"/>
      <c r="O17" s="7"/>
      <c r="P17" s="21"/>
      <c r="Q17" s="7">
        <f t="shared" si="1"/>
        <v>0</v>
      </c>
      <c r="R17" s="21"/>
      <c r="S17" s="21"/>
      <c r="T17" s="16"/>
      <c r="U17" s="16"/>
      <c r="V17" s="16"/>
      <c r="W17" s="44"/>
      <c r="X17" s="44"/>
      <c r="Y17" s="45"/>
      <c r="Z17" s="52"/>
      <c r="AA17"/>
      <c r="DS17" s="245"/>
      <c r="DT17" s="245"/>
      <c r="DU17" s="245"/>
      <c r="DV17" s="245"/>
      <c r="DW17" s="245"/>
      <c r="DX17" s="245"/>
      <c r="DY17" s="245"/>
      <c r="DZ17" s="245"/>
      <c r="EA17" s="245"/>
      <c r="EB17" s="245"/>
      <c r="EC17" s="245"/>
      <c r="ED17" s="246"/>
    </row>
    <row r="18" spans="1:134" s="244" customFormat="1" ht="45">
      <c r="A18" s="291"/>
      <c r="B18" s="1163" t="s">
        <v>1468</v>
      </c>
      <c r="C18" s="1164"/>
      <c r="D18" s="988" t="s">
        <v>406</v>
      </c>
      <c r="E18" s="292" t="s">
        <v>1469</v>
      </c>
      <c r="F18" s="1170"/>
      <c r="G18" s="1171"/>
      <c r="H18" s="1172"/>
      <c r="I18" s="6"/>
      <c r="J18" s="25"/>
      <c r="K18" s="7" t="str">
        <f t="shared" si="0"/>
        <v>d. Donors</v>
      </c>
      <c r="L18" s="21"/>
      <c r="M18" s="21"/>
      <c r="N18" s="21"/>
      <c r="O18" s="7"/>
      <c r="P18" s="21"/>
      <c r="Q18" s="7">
        <f t="shared" si="1"/>
        <v>0</v>
      </c>
      <c r="R18" s="21"/>
      <c r="S18" s="21"/>
      <c r="T18" s="16"/>
      <c r="U18" s="16"/>
      <c r="V18" s="16"/>
      <c r="W18" s="44"/>
      <c r="X18" s="44"/>
      <c r="Y18" s="45"/>
      <c r="Z18" s="52"/>
      <c r="AA18"/>
      <c r="DS18" s="245"/>
      <c r="DT18" s="245"/>
      <c r="DU18" s="245"/>
      <c r="DV18" s="245"/>
      <c r="DW18" s="245"/>
      <c r="DX18" s="245"/>
      <c r="DY18" s="245"/>
      <c r="DZ18" s="245"/>
      <c r="EA18" s="245"/>
      <c r="EB18" s="245"/>
      <c r="EC18" s="245"/>
      <c r="ED18" s="246"/>
    </row>
    <row r="19" spans="1:134" s="244" customFormat="1" ht="45">
      <c r="A19" s="291"/>
      <c r="B19" s="1163" t="s">
        <v>1470</v>
      </c>
      <c r="C19" s="1164"/>
      <c r="D19" s="988" t="s">
        <v>406</v>
      </c>
      <c r="E19" s="292" t="s">
        <v>1471</v>
      </c>
      <c r="F19" s="1170"/>
      <c r="G19" s="1171"/>
      <c r="H19" s="1172"/>
      <c r="I19" s="6"/>
      <c r="J19" s="25"/>
      <c r="K19" s="7" t="str">
        <f t="shared" si="0"/>
        <v>e. UN agencies</v>
      </c>
      <c r="L19" s="21"/>
      <c r="M19" s="21"/>
      <c r="N19" s="21"/>
      <c r="O19" s="7"/>
      <c r="P19" s="21"/>
      <c r="Q19" s="7">
        <f t="shared" si="1"/>
        <v>0</v>
      </c>
      <c r="R19" s="21"/>
      <c r="S19" s="21"/>
      <c r="T19" s="16"/>
      <c r="U19" s="16"/>
      <c r="V19" s="16"/>
      <c r="W19" s="44"/>
      <c r="X19" s="44"/>
      <c r="Y19" s="45"/>
      <c r="Z19" s="52"/>
      <c r="AA19"/>
      <c r="DS19" s="245"/>
      <c r="DT19" s="245"/>
      <c r="DU19" s="245"/>
      <c r="DV19" s="246"/>
      <c r="DW19" s="246"/>
      <c r="DX19" s="246"/>
      <c r="DY19" s="246"/>
      <c r="DZ19" s="246"/>
      <c r="EA19" s="246"/>
      <c r="EB19" s="246"/>
      <c r="EC19" s="246"/>
      <c r="ED19" s="246"/>
    </row>
    <row r="20" spans="1:134" s="244" customFormat="1" ht="45">
      <c r="A20" s="291"/>
      <c r="B20" s="1163" t="s">
        <v>1472</v>
      </c>
      <c r="C20" s="1164"/>
      <c r="D20" s="988" t="s">
        <v>406</v>
      </c>
      <c r="E20" s="292" t="s">
        <v>1473</v>
      </c>
      <c r="F20" s="1170"/>
      <c r="G20" s="1171"/>
      <c r="H20" s="1172"/>
      <c r="I20" s="6"/>
      <c r="J20" s="25"/>
      <c r="K20" s="7" t="str">
        <f t="shared" si="0"/>
        <v>f. Ministry of Health (for example: logistics, reproductive health, family planning, maternal and child health, HIV/AIDS, pharmacy units, etc.)</v>
      </c>
      <c r="L20" s="21"/>
      <c r="M20" s="21"/>
      <c r="N20" s="21"/>
      <c r="O20" s="7"/>
      <c r="P20" s="21"/>
      <c r="Q20" s="18">
        <f t="shared" si="1"/>
        <v>0</v>
      </c>
      <c r="R20" s="21"/>
      <c r="S20" s="21"/>
      <c r="T20" s="16"/>
      <c r="U20" s="16"/>
      <c r="V20" s="16"/>
      <c r="W20" s="44"/>
      <c r="X20" s="44"/>
      <c r="Y20" s="45"/>
      <c r="Z20" s="52"/>
      <c r="AA20"/>
      <c r="DS20" s="245"/>
      <c r="DT20" s="245"/>
      <c r="DU20" s="245"/>
      <c r="DV20" s="246"/>
      <c r="DW20" s="246"/>
      <c r="DX20" s="246"/>
      <c r="DY20" s="246"/>
      <c r="DZ20" s="246"/>
      <c r="EA20" s="246"/>
      <c r="ED20" s="246"/>
    </row>
    <row r="21" spans="1:134" s="244" customFormat="1" ht="45">
      <c r="A21" s="291"/>
      <c r="B21" s="1177" t="s">
        <v>1474</v>
      </c>
      <c r="C21" s="1177"/>
      <c r="D21" s="988" t="s">
        <v>406</v>
      </c>
      <c r="E21" s="292" t="s">
        <v>1475</v>
      </c>
      <c r="F21" s="1170"/>
      <c r="G21" s="1171"/>
      <c r="H21" s="1172"/>
      <c r="I21" s="6"/>
      <c r="J21" s="25"/>
      <c r="K21" s="7" t="str">
        <f t="shared" si="0"/>
        <v>g. Central Medical Store or Central Warehouse</v>
      </c>
      <c r="L21" s="21"/>
      <c r="M21" s="21"/>
      <c r="N21" s="21"/>
      <c r="O21" s="7"/>
      <c r="P21" s="21"/>
      <c r="Q21" s="7">
        <f t="shared" si="1"/>
        <v>0</v>
      </c>
      <c r="R21" s="21"/>
      <c r="S21" s="21"/>
      <c r="T21" s="16"/>
      <c r="U21" s="16"/>
      <c r="V21" s="16"/>
      <c r="W21" s="44"/>
      <c r="X21" s="44"/>
      <c r="Y21" s="45"/>
      <c r="Z21" s="52"/>
      <c r="AA21"/>
    </row>
    <row r="22" spans="1:134" s="244" customFormat="1" ht="45">
      <c r="A22" s="291"/>
      <c r="B22" s="1177" t="s">
        <v>1476</v>
      </c>
      <c r="C22" s="1177"/>
      <c r="D22" s="988" t="s">
        <v>406</v>
      </c>
      <c r="E22" s="292" t="s">
        <v>1475</v>
      </c>
      <c r="F22" s="1170"/>
      <c r="G22" s="1171"/>
      <c r="H22" s="1172"/>
      <c r="I22" s="6"/>
      <c r="J22" s="25"/>
      <c r="K22" s="7" t="str">
        <f t="shared" si="0"/>
        <v xml:space="preserve">h. Ministry of Finance or Ministry of Planning </v>
      </c>
      <c r="L22" s="21"/>
      <c r="M22" s="21"/>
      <c r="N22" s="21"/>
      <c r="O22" s="7"/>
      <c r="P22" s="21"/>
      <c r="Q22" s="7">
        <f t="shared" si="1"/>
        <v>0</v>
      </c>
      <c r="R22" s="21"/>
      <c r="S22" s="21"/>
      <c r="T22" s="16"/>
      <c r="U22" s="16"/>
      <c r="V22" s="16"/>
      <c r="W22" s="44"/>
      <c r="X22" s="44"/>
      <c r="Y22" s="45"/>
      <c r="Z22" s="52"/>
      <c r="AA22"/>
    </row>
    <row r="23" spans="1:134" s="247" customFormat="1" ht="45">
      <c r="A23" s="291"/>
      <c r="B23" s="1177" t="s">
        <v>1477</v>
      </c>
      <c r="C23" s="1177"/>
      <c r="D23" s="988" t="s">
        <v>406</v>
      </c>
      <c r="E23" s="292" t="s">
        <v>1475</v>
      </c>
      <c r="F23" s="1170"/>
      <c r="G23" s="1171"/>
      <c r="H23" s="1172"/>
      <c r="I23" s="6"/>
      <c r="J23" s="25"/>
      <c r="K23" s="39" t="str">
        <f t="shared" si="0"/>
        <v>i. Other (for example: partners)</v>
      </c>
      <c r="L23" s="25"/>
      <c r="M23" s="25"/>
      <c r="N23" s="25"/>
      <c r="O23" s="39"/>
      <c r="P23" s="25"/>
      <c r="Q23" s="39">
        <f t="shared" si="1"/>
        <v>0</v>
      </c>
      <c r="R23" s="25"/>
      <c r="S23" s="25"/>
      <c r="T23" s="25"/>
      <c r="U23" s="25"/>
      <c r="V23" s="25"/>
      <c r="W23" s="64"/>
      <c r="X23" s="64"/>
      <c r="Y23" s="63"/>
      <c r="Z23" s="63"/>
      <c r="AA23"/>
    </row>
    <row r="24" spans="1:134" s="244" customFormat="1">
      <c r="A24" s="1179" t="s">
        <v>1478</v>
      </c>
      <c r="B24" s="1163"/>
      <c r="C24" s="1163"/>
      <c r="D24" s="1163"/>
      <c r="E24" s="1163"/>
      <c r="F24" s="1163"/>
      <c r="G24" s="1163"/>
      <c r="H24" s="227" t="s">
        <v>406</v>
      </c>
      <c r="I24" s="17" t="str">
        <f>A24</f>
        <v>A3. How many times did the committee meet during the last year? (0, 1-2, 3-5, or 6+)  (Please select from the dropdown.)</v>
      </c>
      <c r="J24" s="25"/>
      <c r="K24" s="7"/>
      <c r="L24" s="21"/>
      <c r="M24" s="21"/>
      <c r="N24" s="21"/>
      <c r="O24" s="7"/>
      <c r="P24" s="21"/>
      <c r="Q24" s="21"/>
      <c r="R24" s="21"/>
      <c r="S24" s="21"/>
      <c r="T24" s="16"/>
      <c r="U24" s="16"/>
      <c r="V24" s="16"/>
      <c r="W24" s="44"/>
      <c r="X24" s="44"/>
      <c r="Y24" s="45"/>
      <c r="Z24" s="52"/>
      <c r="AA24"/>
    </row>
    <row r="25" spans="1:134" s="244" customFormat="1">
      <c r="A25" s="1180" t="s">
        <v>1479</v>
      </c>
      <c r="B25" s="1181"/>
      <c r="C25" s="1181"/>
      <c r="D25" s="1177"/>
      <c r="E25" s="1177"/>
      <c r="F25" s="1177"/>
      <c r="G25" s="1182"/>
      <c r="H25" s="227" t="s">
        <v>406</v>
      </c>
      <c r="I25" s="17" t="str">
        <f>A25</f>
        <v xml:space="preserve">A4. Does the committee have legal status?  (Please select from the dropdown.)                                  </v>
      </c>
      <c r="J25" s="25"/>
      <c r="K25" s="7"/>
      <c r="L25" s="21"/>
      <c r="M25" s="21"/>
      <c r="N25" s="21"/>
      <c r="O25" s="7"/>
      <c r="P25" s="21"/>
      <c r="Q25" s="21"/>
      <c r="R25" s="21"/>
      <c r="S25" s="21"/>
      <c r="T25" s="16"/>
      <c r="U25" s="16"/>
      <c r="V25" s="16"/>
      <c r="W25" s="44"/>
      <c r="X25" s="44"/>
      <c r="Y25" s="45"/>
      <c r="Z25" s="52"/>
      <c r="AA25"/>
    </row>
    <row r="26" spans="1:134" s="244" customFormat="1" ht="75.75" thickBot="1">
      <c r="A26" s="1183" t="s">
        <v>1480</v>
      </c>
      <c r="B26" s="1184"/>
      <c r="C26" s="1185"/>
      <c r="D26" s="293" t="s">
        <v>395</v>
      </c>
      <c r="E26" s="294" t="s">
        <v>1481</v>
      </c>
      <c r="F26" s="295" t="s">
        <v>459</v>
      </c>
      <c r="G26" s="296" t="s">
        <v>1482</v>
      </c>
      <c r="H26" s="250" t="s">
        <v>460</v>
      </c>
      <c r="I26" s="17"/>
      <c r="J26" s="25"/>
      <c r="K26" s="7" t="str">
        <f>A26</f>
        <v>A5. Is there a Contraceptive Security "champion"? (someone who consistently brings up and advocates for contraceptive supplies)</v>
      </c>
      <c r="L26" s="21"/>
      <c r="M26" s="21"/>
      <c r="N26" s="21"/>
      <c r="O26" s="7"/>
      <c r="P26" s="21"/>
      <c r="Q26" s="21"/>
      <c r="R26" s="21"/>
      <c r="S26" s="21"/>
      <c r="T26" s="16"/>
      <c r="U26" s="16"/>
      <c r="V26" s="16"/>
      <c r="W26" s="44"/>
      <c r="X26" s="44"/>
      <c r="Y26" s="45"/>
      <c r="Z26" s="52"/>
      <c r="AA26"/>
    </row>
    <row r="27" spans="1:134" s="251" customFormat="1" ht="16.5" customHeight="1" thickBot="1">
      <c r="A27" s="1156" t="s">
        <v>69</v>
      </c>
      <c r="B27" s="1157"/>
      <c r="C27" s="1157"/>
      <c r="D27" s="1157"/>
      <c r="E27" s="1157"/>
      <c r="F27" s="1157"/>
      <c r="G27" s="1157"/>
      <c r="H27" s="287"/>
      <c r="I27" s="42"/>
      <c r="J27" s="43"/>
      <c r="K27" s="9"/>
      <c r="L27" s="33"/>
      <c r="M27" s="33"/>
      <c r="N27" s="33"/>
      <c r="O27" s="33"/>
      <c r="P27" s="33"/>
      <c r="Q27" s="33"/>
      <c r="R27" s="33"/>
      <c r="S27" s="33"/>
      <c r="T27" s="43"/>
      <c r="U27" s="43"/>
      <c r="V27" s="43"/>
      <c r="W27" s="46"/>
      <c r="X27" s="46"/>
      <c r="Y27" s="47"/>
      <c r="Z27" s="53"/>
      <c r="AA27"/>
    </row>
    <row r="28" spans="1:134" s="244" customFormat="1">
      <c r="A28" s="1190" t="s">
        <v>1483</v>
      </c>
      <c r="B28" s="1177"/>
      <c r="C28" s="1182"/>
      <c r="D28" s="1191" t="s">
        <v>1484</v>
      </c>
      <c r="E28" s="1192"/>
      <c r="F28" s="297" t="s">
        <v>430</v>
      </c>
      <c r="G28" s="298" t="s">
        <v>1485</v>
      </c>
      <c r="H28" s="299" t="s">
        <v>431</v>
      </c>
      <c r="I28" s="28"/>
      <c r="J28" s="26"/>
      <c r="K28" s="7">
        <f>B28</f>
        <v>0</v>
      </c>
      <c r="L28" s="21"/>
      <c r="M28" s="21"/>
      <c r="N28" s="21"/>
      <c r="O28" s="21"/>
      <c r="P28" s="21"/>
      <c r="Q28" s="21"/>
      <c r="R28" s="21"/>
      <c r="S28" s="21"/>
      <c r="T28" s="16"/>
      <c r="U28" s="16"/>
      <c r="V28" s="16"/>
      <c r="W28" s="44"/>
      <c r="X28" s="44"/>
      <c r="Y28" s="45"/>
      <c r="Z28" s="52"/>
      <c r="AA28"/>
    </row>
    <row r="29" spans="1:134" s="244" customFormat="1" ht="75">
      <c r="A29" s="1179" t="s">
        <v>1486</v>
      </c>
      <c r="B29" s="1163"/>
      <c r="C29" s="1163"/>
      <c r="D29" s="1163"/>
      <c r="E29" s="1163"/>
      <c r="F29" s="1164"/>
      <c r="G29" s="1193" t="s">
        <v>406</v>
      </c>
      <c r="H29" s="1194"/>
      <c r="I29" s="10"/>
      <c r="J29" s="39" t="str">
        <f>G29</f>
        <v>Not applicable</v>
      </c>
      <c r="K29" s="7"/>
      <c r="L29" s="21"/>
      <c r="M29" s="37">
        <f>E29</f>
        <v>0</v>
      </c>
      <c r="N29" s="21"/>
      <c r="O29" s="21"/>
      <c r="P29" s="21"/>
      <c r="Q29" s="21"/>
      <c r="R29" s="21"/>
      <c r="S29" s="21"/>
      <c r="T29" s="16"/>
      <c r="U29" s="16"/>
      <c r="V29" s="16"/>
      <c r="W29" s="44"/>
      <c r="X29" s="44"/>
      <c r="Y29" s="48"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2"/>
      <c r="AA29"/>
    </row>
    <row r="30" spans="1:134" s="244" customFormat="1" ht="73.5">
      <c r="A30" s="1179" t="s">
        <v>1487</v>
      </c>
      <c r="B30" s="1163"/>
      <c r="C30" s="1163"/>
      <c r="D30" s="1163"/>
      <c r="E30" s="300" t="s">
        <v>406</v>
      </c>
      <c r="F30" s="301" t="s">
        <v>1488</v>
      </c>
      <c r="G30" s="1195" t="s">
        <v>406</v>
      </c>
      <c r="H30" s="1196"/>
      <c r="I30" s="10"/>
      <c r="J30" s="39" t="str">
        <f>G30</f>
        <v>Not applicable</v>
      </c>
      <c r="K30" s="7"/>
      <c r="L30" s="21"/>
      <c r="M30" s="37" t="str">
        <f>E30</f>
        <v>Not applicable</v>
      </c>
      <c r="N30" s="21"/>
      <c r="O30" s="21"/>
      <c r="P30" s="21"/>
      <c r="Q30" s="21"/>
      <c r="R30" s="21"/>
      <c r="S30" s="21"/>
      <c r="T30" s="16"/>
      <c r="U30" s="16"/>
      <c r="V30" s="16"/>
      <c r="W30" s="44"/>
      <c r="X30" s="44"/>
      <c r="Y30" s="48" t="str">
        <f>A30</f>
        <v>B3. One-year time period covered by the forecast/quantification amount noted in B2 (mm/yy-mm/yy)
(should ideally be FY '11-'12)</v>
      </c>
      <c r="Z30" s="52"/>
      <c r="AA30"/>
    </row>
    <row r="31" spans="1:134" s="244" customFormat="1" ht="30">
      <c r="A31" s="1179" t="s">
        <v>1489</v>
      </c>
      <c r="B31" s="1163"/>
      <c r="C31" s="1163"/>
      <c r="D31" s="1163"/>
      <c r="E31" s="1163"/>
      <c r="F31" s="1163"/>
      <c r="G31" s="1164"/>
      <c r="H31" s="302" t="s">
        <v>399</v>
      </c>
      <c r="I31" s="17" t="str">
        <f>A31</f>
        <v>B4. Is there a government budget line item specifically for the procurement of contraceptives?  (Please select from the dropdown list.)</v>
      </c>
      <c r="J31" s="26"/>
      <c r="K31" s="7"/>
      <c r="L31" s="21"/>
      <c r="M31" s="21"/>
      <c r="N31" s="21"/>
      <c r="O31" s="21"/>
      <c r="P31" s="21"/>
      <c r="Q31" s="21"/>
      <c r="R31" s="21"/>
      <c r="S31" s="21"/>
      <c r="T31" s="16"/>
      <c r="U31" s="16"/>
      <c r="V31" s="16"/>
      <c r="W31" s="44"/>
      <c r="X31" s="44"/>
      <c r="Y31" s="45"/>
      <c r="Z31" s="52"/>
      <c r="AA31"/>
    </row>
    <row r="32" spans="1:134" s="244" customFormat="1" ht="90" customHeight="1">
      <c r="A32" s="1186" t="s">
        <v>1490</v>
      </c>
      <c r="B32" s="1187"/>
      <c r="C32" s="1187"/>
      <c r="D32" s="1187"/>
      <c r="E32" s="1187"/>
      <c r="F32" s="1187"/>
      <c r="G32" s="1188"/>
      <c r="H32" s="302" t="s">
        <v>399</v>
      </c>
      <c r="I32" s="1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6"/>
      <c r="K32" s="7"/>
      <c r="L32" s="21"/>
      <c r="M32" s="21"/>
      <c r="N32" s="21"/>
      <c r="O32" s="21"/>
      <c r="P32" s="21"/>
      <c r="Q32" s="21"/>
      <c r="R32" s="21"/>
      <c r="S32" s="21"/>
      <c r="T32" s="16"/>
      <c r="U32" s="16"/>
      <c r="V32" s="16"/>
      <c r="W32" s="44"/>
      <c r="X32" s="44"/>
      <c r="Y32" s="45"/>
      <c r="Z32" s="52"/>
      <c r="AA32"/>
    </row>
    <row r="33" spans="1:27" s="244" customFormat="1" ht="15.75" customHeight="1">
      <c r="A33" s="1179" t="s">
        <v>1491</v>
      </c>
      <c r="B33" s="1163"/>
      <c r="C33" s="1163"/>
      <c r="D33" s="1163"/>
      <c r="E33" s="1163"/>
      <c r="F33" s="1163"/>
      <c r="G33" s="1163"/>
      <c r="H33" s="1197"/>
      <c r="I33" s="17"/>
      <c r="J33" s="25"/>
      <c r="K33" s="7"/>
      <c r="L33" s="21"/>
      <c r="M33" s="21"/>
      <c r="N33" s="21"/>
      <c r="O33" s="21"/>
      <c r="P33" s="21"/>
      <c r="Q33" s="21"/>
      <c r="R33" s="21"/>
      <c r="S33" s="21"/>
      <c r="T33" s="16"/>
      <c r="U33" s="16"/>
      <c r="V33" s="16"/>
      <c r="W33" s="44"/>
      <c r="X33" s="48" t="str">
        <f>A33</f>
        <v>B6. Please complete the table below regarding government allocations for contraceptive procurement.</v>
      </c>
      <c r="Y33" s="45"/>
      <c r="Z33" s="52"/>
      <c r="AA33"/>
    </row>
    <row r="34" spans="1:27" s="244" customFormat="1" ht="147">
      <c r="A34" s="303"/>
      <c r="B34" s="1187" t="s">
        <v>1492</v>
      </c>
      <c r="C34" s="1187"/>
      <c r="D34" s="1188"/>
      <c r="E34" s="304" t="s">
        <v>1493</v>
      </c>
      <c r="F34" s="304" t="s">
        <v>1494</v>
      </c>
      <c r="G34" s="305" t="s">
        <v>1495</v>
      </c>
      <c r="H34" s="306" t="s">
        <v>1496</v>
      </c>
      <c r="I34" s="196"/>
      <c r="J34" s="26"/>
      <c r="K34" s="7" t="str">
        <f>B34</f>
        <v>Source of government funds allocated for contraceptive procurement
(funds originally designated for contraceptives, whether or not they ended up being spent on them)</v>
      </c>
      <c r="L34" s="21"/>
      <c r="M34" s="21"/>
      <c r="N34" s="21"/>
      <c r="O34" s="21"/>
      <c r="P34" s="21"/>
      <c r="Q34" s="21"/>
      <c r="R34" s="21"/>
      <c r="S34" s="21"/>
      <c r="T34" s="16"/>
      <c r="U34" s="16"/>
      <c r="V34" s="16"/>
      <c r="W34" s="44"/>
      <c r="X34" s="44"/>
      <c r="Y34" s="45"/>
      <c r="Z34" s="52"/>
      <c r="AA34"/>
    </row>
    <row r="35" spans="1:27" s="244" customFormat="1" ht="30">
      <c r="A35" s="291"/>
      <c r="B35" s="1187" t="s">
        <v>1497</v>
      </c>
      <c r="C35" s="1187"/>
      <c r="D35" s="1188"/>
      <c r="E35" s="307">
        <v>0</v>
      </c>
      <c r="F35" s="308" t="s">
        <v>445</v>
      </c>
      <c r="G35" s="309"/>
      <c r="H35" s="310"/>
      <c r="I35" s="28"/>
      <c r="J35" s="26"/>
      <c r="K35" s="7" t="str">
        <f>B35</f>
        <v>a. Internally generated funds allocated for contraceptive procurement</v>
      </c>
      <c r="L35" s="21"/>
      <c r="M35" s="21"/>
      <c r="N35" s="21"/>
      <c r="O35" s="21"/>
      <c r="P35" s="21"/>
      <c r="Q35" s="21"/>
      <c r="R35" s="21"/>
      <c r="S35" s="21"/>
      <c r="T35" s="16"/>
      <c r="U35" s="16"/>
      <c r="V35" s="16"/>
      <c r="W35" s="44"/>
      <c r="X35" s="44"/>
      <c r="Y35" s="45"/>
      <c r="Z35" s="52"/>
      <c r="AA35"/>
    </row>
    <row r="36" spans="1:27" s="244" customFormat="1" ht="75">
      <c r="A36" s="291"/>
      <c r="B36" s="1187" t="s">
        <v>1498</v>
      </c>
      <c r="C36" s="1187"/>
      <c r="D36" s="1188"/>
      <c r="E36" s="307">
        <v>0</v>
      </c>
      <c r="F36" s="308" t="s">
        <v>445</v>
      </c>
      <c r="G36" s="309"/>
      <c r="H36" s="310"/>
      <c r="I36" s="28"/>
      <c r="J36" s="26"/>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1"/>
      <c r="M36" s="21"/>
      <c r="N36" s="21"/>
      <c r="O36" s="21"/>
      <c r="P36" s="21"/>
      <c r="Q36" s="21"/>
      <c r="R36" s="21"/>
      <c r="S36" s="21"/>
      <c r="T36" s="16"/>
      <c r="U36" s="16"/>
      <c r="V36" s="16"/>
      <c r="W36" s="44"/>
      <c r="X36" s="44"/>
      <c r="Y36" s="45"/>
      <c r="Z36" s="52"/>
      <c r="AA36"/>
    </row>
    <row r="37" spans="1:27" s="244" customFormat="1" ht="45" customHeight="1">
      <c r="A37" s="311"/>
      <c r="B37" s="1184" t="s">
        <v>1499</v>
      </c>
      <c r="C37" s="1184"/>
      <c r="D37" s="1185"/>
      <c r="E37" s="312">
        <f>E35+E36</f>
        <v>0</v>
      </c>
      <c r="F37" s="313"/>
      <c r="G37" s="313"/>
      <c r="H37" s="314"/>
      <c r="I37" s="28"/>
      <c r="J37" s="26"/>
      <c r="K37" s="7" t="str">
        <f>B37</f>
        <v>c. TOTAL government funds allocated for contraceptive procurement
This will auto-calculate.  (It will sum a &amp; b above.)</v>
      </c>
      <c r="L37" s="21"/>
      <c r="M37" s="21"/>
      <c r="N37" s="21"/>
      <c r="O37" s="24"/>
      <c r="P37" s="21"/>
      <c r="Q37" s="21"/>
      <c r="R37" s="21"/>
      <c r="S37" s="21"/>
      <c r="T37" s="16"/>
      <c r="U37" s="16"/>
      <c r="V37" s="16"/>
      <c r="W37" s="44"/>
      <c r="X37" s="44"/>
      <c r="Y37" s="45"/>
      <c r="Z37" s="52"/>
      <c r="AA37"/>
    </row>
    <row r="38" spans="1:27" s="244" customFormat="1" ht="82.5" customHeight="1">
      <c r="A38" s="1179" t="s">
        <v>1500</v>
      </c>
      <c r="B38" s="1163"/>
      <c r="C38" s="1163"/>
      <c r="D38" s="1163"/>
      <c r="E38" s="1163"/>
      <c r="F38" s="1163"/>
      <c r="G38" s="1164"/>
      <c r="H38" s="302" t="s">
        <v>399</v>
      </c>
      <c r="I38" s="1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6"/>
      <c r="K38" s="7"/>
      <c r="L38" s="21"/>
      <c r="M38" s="21"/>
      <c r="N38" s="21"/>
      <c r="O38" s="21"/>
      <c r="P38" s="21"/>
      <c r="Q38" s="21"/>
      <c r="R38" s="21"/>
      <c r="S38" s="21"/>
      <c r="T38" s="16"/>
      <c r="U38" s="16"/>
      <c r="V38" s="16"/>
      <c r="W38" s="44"/>
      <c r="X38" s="44"/>
      <c r="Y38" s="45"/>
      <c r="Z38" s="52"/>
      <c r="AA38"/>
    </row>
    <row r="39" spans="1:27" s="244" customFormat="1" ht="74.25" customHeight="1" thickBot="1">
      <c r="A39" s="1179" t="s">
        <v>1501</v>
      </c>
      <c r="B39" s="1163"/>
      <c r="C39" s="1163"/>
      <c r="D39" s="1163"/>
      <c r="E39" s="1163"/>
      <c r="F39" s="1163"/>
      <c r="G39" s="1163"/>
      <c r="H39" s="1197"/>
      <c r="I39" s="17"/>
      <c r="J39" s="26"/>
      <c r="K39" s="7"/>
      <c r="L39" s="21"/>
      <c r="M39" s="21"/>
      <c r="N39" s="21"/>
      <c r="O39" s="21"/>
      <c r="P39" s="21"/>
      <c r="Q39" s="21"/>
      <c r="R39" s="21"/>
      <c r="S39" s="21"/>
      <c r="T39" s="16"/>
      <c r="U39" s="16"/>
      <c r="V39" s="16"/>
      <c r="W39" s="44"/>
      <c r="X39" s="48"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5"/>
      <c r="Z39" s="52"/>
      <c r="AA39"/>
    </row>
    <row r="40" spans="1:27" s="244" customFormat="1" ht="129.75">
      <c r="A40" s="303"/>
      <c r="B40" s="1198" t="s">
        <v>1502</v>
      </c>
      <c r="C40" s="1860"/>
      <c r="D40" s="315" t="s">
        <v>1503</v>
      </c>
      <c r="E40" s="304" t="s">
        <v>1504</v>
      </c>
      <c r="F40" s="304" t="s">
        <v>1505</v>
      </c>
      <c r="G40" s="305" t="s">
        <v>1506</v>
      </c>
      <c r="H40" s="306" t="s">
        <v>1496</v>
      </c>
      <c r="I40" s="191"/>
      <c r="J40" s="27"/>
      <c r="K40" s="7">
        <f>A40</f>
        <v>0</v>
      </c>
      <c r="L40" s="21"/>
      <c r="M40" s="21"/>
      <c r="N40" s="21"/>
      <c r="O40" s="21"/>
      <c r="P40" s="21"/>
      <c r="Q40" s="21"/>
      <c r="R40" s="21"/>
      <c r="S40" s="21"/>
      <c r="T40" s="16"/>
      <c r="U40" s="16"/>
      <c r="V40" s="16"/>
      <c r="W40" s="44"/>
      <c r="X40" s="44"/>
      <c r="Y40" s="45"/>
      <c r="Z40" s="52"/>
      <c r="AA40"/>
    </row>
    <row r="41" spans="1:27" s="244" customFormat="1" ht="30">
      <c r="A41" s="303"/>
      <c r="B41" s="1163" t="s">
        <v>1507</v>
      </c>
      <c r="C41" s="1164"/>
      <c r="D41" s="1037" t="s">
        <v>399</v>
      </c>
      <c r="E41" s="307">
        <v>0</v>
      </c>
      <c r="F41" s="308" t="s">
        <v>445</v>
      </c>
      <c r="G41" s="317"/>
      <c r="H41" s="310"/>
      <c r="I41" s="28"/>
      <c r="J41" s="26"/>
      <c r="K41" s="7" t="str">
        <f>B41</f>
        <v>a. Internally generated funds spent on contraceptive procurement</v>
      </c>
      <c r="L41" s="21"/>
      <c r="M41" s="21"/>
      <c r="N41" s="21"/>
      <c r="O41" s="21"/>
      <c r="P41" s="21"/>
      <c r="Q41" s="21"/>
      <c r="R41" s="21"/>
      <c r="S41" s="21"/>
      <c r="T41" s="16"/>
      <c r="U41" s="16"/>
      <c r="V41" s="16"/>
      <c r="W41" s="44"/>
      <c r="X41" s="44"/>
      <c r="Y41" s="45"/>
      <c r="Z41" s="52"/>
      <c r="AA41"/>
    </row>
    <row r="42" spans="1:27" s="244" customFormat="1" ht="30">
      <c r="A42" s="303"/>
      <c r="B42" s="318"/>
      <c r="C42" s="319" t="s">
        <v>1508</v>
      </c>
      <c r="D42" s="1165" t="s">
        <v>406</v>
      </c>
      <c r="E42" s="1166"/>
      <c r="F42" s="1166"/>
      <c r="G42" s="1166"/>
      <c r="H42" s="1167"/>
      <c r="I42" s="29"/>
      <c r="J42" s="26"/>
      <c r="K42" s="7" t="str">
        <f>C42</f>
        <v>i. Specify source(s) of internally generated funds spent (for example, from taxes)</v>
      </c>
      <c r="L42" s="21"/>
      <c r="M42" s="21"/>
      <c r="N42" s="21"/>
      <c r="O42" s="24" t="str">
        <f>D42</f>
        <v>Not applicable</v>
      </c>
      <c r="P42" s="21"/>
      <c r="Q42" s="21"/>
      <c r="R42" s="21"/>
      <c r="S42" s="21"/>
      <c r="T42" s="16"/>
      <c r="U42" s="16"/>
      <c r="V42" s="16"/>
      <c r="W42" s="44"/>
      <c r="X42" s="44"/>
      <c r="Y42" s="45"/>
      <c r="Z42" s="52"/>
      <c r="AA42"/>
    </row>
    <row r="43" spans="1:27" s="244" customFormat="1" ht="78.75" customHeight="1">
      <c r="A43" s="303"/>
      <c r="B43" s="1163" t="s">
        <v>1509</v>
      </c>
      <c r="C43" s="1164"/>
      <c r="D43" s="1037" t="s">
        <v>399</v>
      </c>
      <c r="E43" s="307">
        <v>0</v>
      </c>
      <c r="F43" s="308" t="s">
        <v>445</v>
      </c>
      <c r="G43" s="309"/>
      <c r="H43" s="310"/>
      <c r="I43" s="28"/>
      <c r="J43" s="26"/>
      <c r="K43" s="7" t="str">
        <f>B43</f>
        <v>b. Total of all other government funds spent on contraceptive procurement. (For example, these other government funds could include basket funds, World Bank credits or loans, and other funds donors gave to the government [e.g., direct budget support])</v>
      </c>
      <c r="L43" s="21"/>
      <c r="M43" s="21"/>
      <c r="N43" s="21"/>
      <c r="O43" s="21"/>
      <c r="P43" s="21"/>
      <c r="Q43" s="21"/>
      <c r="R43" s="21"/>
      <c r="S43" s="21"/>
      <c r="T43" s="16"/>
      <c r="U43" s="16"/>
      <c r="V43" s="16"/>
      <c r="W43" s="44"/>
      <c r="X43" s="44"/>
      <c r="Y43" s="45"/>
      <c r="Z43" s="52"/>
      <c r="AA43"/>
    </row>
    <row r="44" spans="1:27" s="244" customFormat="1" ht="30">
      <c r="A44" s="303"/>
      <c r="B44" s="318"/>
      <c r="C44" s="319" t="s">
        <v>1510</v>
      </c>
      <c r="D44" s="1165" t="s">
        <v>406</v>
      </c>
      <c r="E44" s="1166"/>
      <c r="F44" s="1166"/>
      <c r="G44" s="1166"/>
      <c r="H44" s="1167"/>
      <c r="I44" s="29"/>
      <c r="J44" s="26"/>
      <c r="K44" s="7" t="str">
        <f>C44</f>
        <v>i. Specify source(s) of other government funds spent (for example: basket funding or specific donor)</v>
      </c>
      <c r="L44" s="21"/>
      <c r="M44" s="21"/>
      <c r="N44" s="21"/>
      <c r="O44" s="24" t="str">
        <f>D44</f>
        <v>Not applicable</v>
      </c>
      <c r="P44" s="21"/>
      <c r="Q44" s="21"/>
      <c r="R44" s="21"/>
      <c r="S44" s="21"/>
      <c r="T44" s="16"/>
      <c r="U44" s="16"/>
      <c r="V44" s="16"/>
      <c r="W44" s="44"/>
      <c r="X44" s="44"/>
      <c r="Y44" s="45"/>
      <c r="Z44" s="52"/>
      <c r="AA44"/>
    </row>
    <row r="45" spans="1:27" s="244" customFormat="1" ht="45">
      <c r="A45" s="303"/>
      <c r="B45" s="1163" t="s">
        <v>1511</v>
      </c>
      <c r="C45" s="1164"/>
      <c r="D45" s="320"/>
      <c r="E45" s="321">
        <f>E41+E43</f>
        <v>0</v>
      </c>
      <c r="F45" s="322"/>
      <c r="G45" s="322"/>
      <c r="H45" s="310"/>
      <c r="I45" s="28"/>
      <c r="J45" s="26"/>
      <c r="K45" s="7" t="str">
        <f>B45</f>
        <v>c. TOTAL government funds spent on contraceptive procurement
This will auto-calculate.  (It will sum a &amp; b above.)</v>
      </c>
      <c r="L45" s="21"/>
      <c r="M45" s="21"/>
      <c r="N45" s="21"/>
      <c r="O45" s="24"/>
      <c r="P45" s="21"/>
      <c r="Q45" s="21"/>
      <c r="R45" s="21"/>
      <c r="S45" s="21"/>
      <c r="T45" s="16"/>
      <c r="U45" s="16"/>
      <c r="V45" s="16"/>
      <c r="W45" s="44"/>
      <c r="X45" s="44"/>
      <c r="Y45" s="45"/>
      <c r="Z45" s="52"/>
      <c r="AA45"/>
    </row>
    <row r="46" spans="1:27" s="234" customFormat="1">
      <c r="A46" s="323"/>
      <c r="B46" s="324"/>
      <c r="C46" s="324"/>
      <c r="D46" s="325"/>
      <c r="E46" s="326"/>
      <c r="F46" s="326"/>
      <c r="G46" s="327"/>
      <c r="H46" s="328"/>
      <c r="I46" s="195"/>
      <c r="J46" s="26"/>
      <c r="K46" s="7">
        <f>A46</f>
        <v>0</v>
      </c>
      <c r="L46" s="21"/>
      <c r="M46" s="21"/>
      <c r="N46" s="21"/>
      <c r="O46" s="24"/>
      <c r="P46" s="21"/>
      <c r="Q46" s="21"/>
      <c r="R46" s="21"/>
      <c r="S46" s="21"/>
      <c r="T46" s="16"/>
      <c r="U46" s="16"/>
      <c r="V46" s="16"/>
      <c r="W46" s="44"/>
      <c r="X46" s="44"/>
      <c r="Y46" s="236"/>
      <c r="Z46" s="233"/>
      <c r="AA46"/>
    </row>
    <row r="47" spans="1:27" s="244" customFormat="1" ht="30" customHeight="1">
      <c r="A47" s="1179" t="s">
        <v>1512</v>
      </c>
      <c r="B47" s="1163"/>
      <c r="C47" s="1163"/>
      <c r="D47" s="1163"/>
      <c r="E47" s="1163"/>
      <c r="F47" s="1163"/>
      <c r="G47" s="1163"/>
      <c r="H47" s="1197"/>
      <c r="I47" s="17"/>
      <c r="J47" s="26"/>
      <c r="K47" s="7"/>
      <c r="L47" s="21"/>
      <c r="M47" s="21"/>
      <c r="N47" s="21"/>
      <c r="O47" s="21"/>
      <c r="P47" s="21"/>
      <c r="Q47" s="21"/>
      <c r="R47" s="21"/>
      <c r="S47" s="21"/>
      <c r="T47" s="16"/>
      <c r="U47" s="16"/>
      <c r="V47" s="16"/>
      <c r="W47" s="44"/>
      <c r="X47" s="48" t="str">
        <f>A47</f>
        <v xml:space="preserve">B9. Please complete the table below to indicate in-kind donations and Global Fund expenditures on contraceptive procurement in the most recent complete fiscal year (FY '11-'12).
</v>
      </c>
      <c r="Y47" s="45"/>
      <c r="Z47" s="52"/>
      <c r="AA47"/>
    </row>
    <row r="48" spans="1:27" s="244" customFormat="1" ht="129.75">
      <c r="A48" s="303" t="s">
        <v>1513</v>
      </c>
      <c r="B48" s="1198" t="s">
        <v>1514</v>
      </c>
      <c r="C48" s="1164"/>
      <c r="D48" s="315" t="s">
        <v>1515</v>
      </c>
      <c r="E48" s="304" t="s">
        <v>1516</v>
      </c>
      <c r="F48" s="304" t="s">
        <v>1517</v>
      </c>
      <c r="G48" s="305" t="s">
        <v>1518</v>
      </c>
      <c r="H48" s="306" t="s">
        <v>1496</v>
      </c>
      <c r="I48" s="196"/>
      <c r="J48" s="26"/>
      <c r="K48" s="7" t="str">
        <f>A48</f>
        <v xml:space="preserve">
</v>
      </c>
      <c r="L48" s="21"/>
      <c r="M48" s="21"/>
      <c r="N48" s="21"/>
      <c r="O48" s="24"/>
      <c r="P48" s="21"/>
      <c r="Q48" s="21"/>
      <c r="R48" s="21"/>
      <c r="S48" s="21"/>
      <c r="T48" s="16"/>
      <c r="U48" s="16"/>
      <c r="V48" s="16"/>
      <c r="W48" s="44"/>
      <c r="X48" s="44"/>
      <c r="Y48" s="45"/>
      <c r="Z48" s="52"/>
      <c r="AA48"/>
    </row>
    <row r="49" spans="1:27" s="244" customFormat="1">
      <c r="A49" s="303"/>
      <c r="B49" s="1163" t="s">
        <v>1519</v>
      </c>
      <c r="C49" s="1164"/>
      <c r="D49" s="1037" t="s">
        <v>399</v>
      </c>
      <c r="E49" s="307">
        <v>0</v>
      </c>
      <c r="F49" s="308" t="s">
        <v>445</v>
      </c>
      <c r="G49" s="329"/>
      <c r="H49" s="330"/>
      <c r="I49" s="10"/>
      <c r="J49" s="26"/>
      <c r="K49" s="7" t="str">
        <f>B49</f>
        <v>a. In-kind donations of contraceptives</v>
      </c>
      <c r="L49" s="21"/>
      <c r="M49" s="21"/>
      <c r="N49" s="21"/>
      <c r="O49" s="24"/>
      <c r="P49" s="21"/>
      <c r="Q49" s="21"/>
      <c r="R49" s="21"/>
      <c r="S49" s="21"/>
      <c r="T49" s="16"/>
      <c r="U49" s="16"/>
      <c r="V49" s="16"/>
      <c r="W49" s="44"/>
      <c r="X49" s="44"/>
      <c r="Y49" s="45"/>
      <c r="Z49" s="52"/>
      <c r="AA49"/>
    </row>
    <row r="50" spans="1:27" s="244" customFormat="1">
      <c r="A50" s="303"/>
      <c r="B50" s="318"/>
      <c r="C50" s="319" t="s">
        <v>1520</v>
      </c>
      <c r="D50" s="1208" t="s">
        <v>406</v>
      </c>
      <c r="E50" s="1209"/>
      <c r="F50" s="1209"/>
      <c r="G50" s="1209"/>
      <c r="H50" s="1210"/>
      <c r="I50" s="260"/>
      <c r="J50" s="26"/>
      <c r="K50" s="7" t="str">
        <f>C50</f>
        <v xml:space="preserve">i. Specify source(s) of in-kind donations </v>
      </c>
      <c r="L50" s="21"/>
      <c r="M50" s="21"/>
      <c r="N50" s="21"/>
      <c r="O50" s="24" t="str">
        <f>D50</f>
        <v>Not applicable</v>
      </c>
      <c r="P50" s="21"/>
      <c r="Q50" s="21"/>
      <c r="R50" s="21"/>
      <c r="S50" s="21"/>
      <c r="T50" s="16"/>
      <c r="U50" s="16"/>
      <c r="V50" s="16"/>
      <c r="W50" s="44"/>
      <c r="X50" s="44"/>
      <c r="Y50" s="45"/>
      <c r="Z50" s="52"/>
      <c r="AA50"/>
    </row>
    <row r="51" spans="1:27" s="244" customFormat="1" ht="135">
      <c r="A51" s="303"/>
      <c r="B51" s="1163" t="s">
        <v>1521</v>
      </c>
      <c r="C51" s="1164"/>
      <c r="D51" s="1037" t="s">
        <v>395</v>
      </c>
      <c r="E51" s="307">
        <v>71761.83</v>
      </c>
      <c r="F51" s="316" t="s">
        <v>445</v>
      </c>
      <c r="G51" s="329" t="s">
        <v>461</v>
      </c>
      <c r="H51" s="330" t="s">
        <v>462</v>
      </c>
      <c r="I51" s="10"/>
      <c r="J51" s="26"/>
      <c r="K51" s="7" t="str">
        <f>B51</f>
        <v>b. Global Fund grants used to procure condoms</v>
      </c>
      <c r="L51" s="21"/>
      <c r="M51" s="21"/>
      <c r="N51" s="21"/>
      <c r="O51" s="24"/>
      <c r="P51" s="21"/>
      <c r="Q51" s="21"/>
      <c r="R51" s="21"/>
      <c r="S51" s="21"/>
      <c r="T51" s="16"/>
      <c r="U51" s="16"/>
      <c r="V51" s="16"/>
      <c r="W51" s="44"/>
      <c r="X51" s="44"/>
      <c r="Y51" s="45"/>
      <c r="Z51" s="52"/>
      <c r="AA51"/>
    </row>
    <row r="52" spans="1:27" s="244" customFormat="1" ht="30">
      <c r="A52" s="303"/>
      <c r="B52" s="1163" t="s">
        <v>1522</v>
      </c>
      <c r="C52" s="1164"/>
      <c r="D52" s="1037" t="s">
        <v>399</v>
      </c>
      <c r="E52" s="307">
        <v>0</v>
      </c>
      <c r="F52" s="308" t="s">
        <v>445</v>
      </c>
      <c r="G52" s="329"/>
      <c r="H52" s="330"/>
      <c r="I52" s="10"/>
      <c r="J52" s="26"/>
      <c r="K52" s="7" t="str">
        <f>B52</f>
        <v>c. Global Fund grants used to procure contraceptives besides condoms</v>
      </c>
      <c r="L52" s="21"/>
      <c r="M52" s="21"/>
      <c r="N52" s="21"/>
      <c r="O52" s="24"/>
      <c r="P52" s="21"/>
      <c r="Q52" s="21"/>
      <c r="R52" s="21"/>
      <c r="S52" s="21"/>
      <c r="T52" s="16"/>
      <c r="U52" s="16"/>
      <c r="V52" s="16"/>
      <c r="W52" s="44"/>
      <c r="X52" s="44"/>
      <c r="Y52" s="45"/>
      <c r="Z52" s="52"/>
      <c r="AA52"/>
    </row>
    <row r="53" spans="1:27" s="244" customFormat="1" ht="45">
      <c r="A53" s="303"/>
      <c r="B53" s="1163" t="s">
        <v>1523</v>
      </c>
      <c r="C53" s="1164"/>
      <c r="D53" s="320"/>
      <c r="E53" s="321">
        <f>E49+E51+E52</f>
        <v>71761.83</v>
      </c>
      <c r="F53" s="322"/>
      <c r="G53" s="322"/>
      <c r="H53" s="331"/>
      <c r="I53" s="28"/>
      <c r="J53" s="26"/>
      <c r="K53" s="7" t="str">
        <f>B53</f>
        <v>d. TOTAL value of in-kind donations and Global Fund grants spent on contraceptive procurement
This will auto-calculate.  (It will sum a-c above.)</v>
      </c>
      <c r="L53" s="21"/>
      <c r="M53" s="21"/>
      <c r="N53" s="21"/>
      <c r="O53" s="24"/>
      <c r="P53" s="21"/>
      <c r="Q53" s="21"/>
      <c r="R53" s="21"/>
      <c r="S53" s="21"/>
      <c r="T53" s="16"/>
      <c r="U53" s="16"/>
      <c r="V53" s="16"/>
      <c r="W53" s="44"/>
      <c r="X53" s="44"/>
      <c r="Y53" s="45"/>
      <c r="Z53" s="52"/>
      <c r="AA53"/>
    </row>
    <row r="54" spans="1:27" s="234" customFormat="1">
      <c r="A54" s="323"/>
      <c r="B54" s="324"/>
      <c r="C54" s="324"/>
      <c r="D54" s="325"/>
      <c r="E54" s="326"/>
      <c r="F54" s="326"/>
      <c r="G54" s="327"/>
      <c r="H54" s="328"/>
      <c r="I54" s="195"/>
      <c r="J54" s="26"/>
      <c r="K54" s="7">
        <f>A54</f>
        <v>0</v>
      </c>
      <c r="L54" s="21"/>
      <c r="M54" s="21"/>
      <c r="N54" s="21"/>
      <c r="O54" s="24"/>
      <c r="P54" s="21"/>
      <c r="Q54" s="21"/>
      <c r="R54" s="21"/>
      <c r="S54" s="21"/>
      <c r="T54" s="16"/>
      <c r="U54" s="16"/>
      <c r="V54" s="16"/>
      <c r="W54" s="44"/>
      <c r="X54" s="44"/>
      <c r="Y54" s="236"/>
      <c r="Z54" s="233"/>
      <c r="AA54"/>
    </row>
    <row r="55" spans="1:27" s="244" customFormat="1" ht="75" customHeight="1">
      <c r="A55" s="1179" t="s">
        <v>1524</v>
      </c>
      <c r="B55" s="1163"/>
      <c r="C55" s="1163"/>
      <c r="D55" s="1163"/>
      <c r="E55" s="1163"/>
      <c r="F55" s="1163"/>
      <c r="G55" s="1163"/>
      <c r="H55" s="1197"/>
      <c r="I55" s="17"/>
      <c r="J55" s="26"/>
      <c r="K55" s="7"/>
      <c r="L55" s="21"/>
      <c r="M55" s="21"/>
      <c r="N55" s="21"/>
      <c r="O55" s="21"/>
      <c r="P55" s="21"/>
      <c r="Q55" s="21"/>
      <c r="R55" s="21"/>
      <c r="S55" s="21"/>
      <c r="T55" s="16"/>
      <c r="U55" s="16"/>
      <c r="V55" s="16"/>
      <c r="W55" s="44"/>
      <c r="X55" s="48"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5"/>
      <c r="Z55" s="52"/>
      <c r="AA55"/>
    </row>
    <row r="56" spans="1:27" s="244" customFormat="1" ht="150">
      <c r="A56" s="1204" t="s">
        <v>1525</v>
      </c>
      <c r="B56" s="1211"/>
      <c r="C56" s="1211"/>
      <c r="D56" s="1211"/>
      <c r="E56" s="1212"/>
      <c r="F56" s="332">
        <f>E45/(E45+E53)</f>
        <v>0</v>
      </c>
      <c r="G56" s="1202" t="s">
        <v>1526</v>
      </c>
      <c r="H56" s="1203"/>
      <c r="I56" s="10"/>
      <c r="J56" s="30" t="str">
        <f>G56</f>
        <v xml:space="preserve">Comments:
</v>
      </c>
      <c r="K56" s="7"/>
      <c r="L56" s="21"/>
      <c r="M56" s="21"/>
      <c r="N56" s="21"/>
      <c r="O56" s="24"/>
      <c r="P56" s="21"/>
      <c r="Q56" s="21"/>
      <c r="R56" s="31"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
      <c r="T56" s="16"/>
      <c r="U56" s="16"/>
      <c r="V56" s="16"/>
      <c r="W56" s="44"/>
      <c r="X56" s="44"/>
      <c r="Y56" s="45"/>
      <c r="Z56" s="52"/>
      <c r="AA56"/>
    </row>
    <row r="57" spans="1:27" s="244" customFormat="1" ht="140.25" customHeight="1">
      <c r="A57" s="1199" t="s">
        <v>1527</v>
      </c>
      <c r="B57" s="1200"/>
      <c r="C57" s="1200"/>
      <c r="D57" s="1200"/>
      <c r="E57" s="1201"/>
      <c r="F57" s="332" t="s">
        <v>406</v>
      </c>
      <c r="G57" s="1202" t="s">
        <v>1526</v>
      </c>
      <c r="H57" s="1203"/>
      <c r="I57" s="10"/>
      <c r="J57" s="30" t="str">
        <f>G57</f>
        <v xml:space="preserve">Comments:
</v>
      </c>
      <c r="K57" s="7"/>
      <c r="L57" s="21"/>
      <c r="M57" s="21"/>
      <c r="N57" s="21"/>
      <c r="O57" s="24"/>
      <c r="P57" s="21"/>
      <c r="Q57" s="21"/>
      <c r="R57" s="31"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
      <c r="T57" s="16"/>
      <c r="U57" s="16"/>
      <c r="V57" s="16"/>
      <c r="W57" s="44"/>
      <c r="X57" s="44"/>
      <c r="Y57" s="45"/>
      <c r="Z57" s="52"/>
      <c r="AA57"/>
    </row>
    <row r="58" spans="1:27" s="244" customFormat="1" ht="135">
      <c r="A58" s="1204" t="s">
        <v>1528</v>
      </c>
      <c r="B58" s="1861"/>
      <c r="C58" s="1861"/>
      <c r="D58" s="1861"/>
      <c r="E58" s="1862"/>
      <c r="F58" s="332" t="s">
        <v>405</v>
      </c>
      <c r="G58" s="1202" t="s">
        <v>1529</v>
      </c>
      <c r="H58" s="1203"/>
      <c r="I58" s="10"/>
      <c r="J58" s="30" t="str">
        <f>G58</f>
        <v xml:space="preserve">Comments: </v>
      </c>
      <c r="K58" s="7"/>
      <c r="L58" s="21"/>
      <c r="M58" s="21"/>
      <c r="N58" s="21"/>
      <c r="O58" s="24"/>
      <c r="P58" s="21"/>
      <c r="Q58" s="21"/>
      <c r="R58" s="31"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
      <c r="T58" s="16"/>
      <c r="U58" s="16"/>
      <c r="V58" s="16"/>
      <c r="W58" s="44"/>
      <c r="X58" s="44"/>
      <c r="Y58" s="45"/>
      <c r="Z58" s="52"/>
      <c r="AA58"/>
    </row>
    <row r="59" spans="1:27" s="244" customFormat="1" ht="60">
      <c r="A59" s="1205" t="s">
        <v>1530</v>
      </c>
      <c r="B59" s="1206"/>
      <c r="C59" s="1206"/>
      <c r="D59" s="1206"/>
      <c r="E59" s="1207"/>
      <c r="F59" s="1036"/>
      <c r="G59" s="1202" t="s">
        <v>1526</v>
      </c>
      <c r="H59" s="1203"/>
      <c r="I59" s="10"/>
      <c r="J59" s="30" t="str">
        <f>G59</f>
        <v xml:space="preserve">Comments:
</v>
      </c>
      <c r="K59" s="7"/>
      <c r="L59" s="21"/>
      <c r="M59" s="21"/>
      <c r="N59" s="21"/>
      <c r="O59" s="24"/>
      <c r="P59" s="21"/>
      <c r="Q59" s="21"/>
      <c r="R59" s="31" t="str">
        <f>A59</f>
        <v>B13. If B12 did not calculate automatically, please answer the following question:
Was there a funding gap for public sector contraceptives in the last complete fiscal year?
(Please select from the dropdown list.)</v>
      </c>
      <c r="S59" s="21"/>
      <c r="T59" s="16"/>
      <c r="U59" s="16"/>
      <c r="V59" s="16"/>
      <c r="W59" s="44"/>
      <c r="X59" s="44"/>
      <c r="Y59" s="45"/>
      <c r="Z59" s="52"/>
      <c r="AA59"/>
    </row>
    <row r="60" spans="1:27" s="234" customFormat="1">
      <c r="A60" s="333"/>
      <c r="B60" s="334"/>
      <c r="C60" s="334"/>
      <c r="D60" s="335"/>
      <c r="E60" s="336"/>
      <c r="F60" s="336"/>
      <c r="G60" s="337"/>
      <c r="H60" s="338"/>
      <c r="I60" s="195"/>
      <c r="J60" s="26"/>
      <c r="K60" s="7">
        <f>A60</f>
        <v>0</v>
      </c>
      <c r="L60" s="21"/>
      <c r="M60" s="21"/>
      <c r="N60" s="21"/>
      <c r="O60" s="24"/>
      <c r="P60" s="21"/>
      <c r="Q60" s="21"/>
      <c r="R60" s="21"/>
      <c r="S60" s="21"/>
      <c r="T60" s="16"/>
      <c r="U60" s="16"/>
      <c r="V60" s="16"/>
      <c r="W60" s="44"/>
      <c r="X60" s="44"/>
      <c r="Y60" s="236"/>
      <c r="Z60" s="233"/>
      <c r="AA60"/>
    </row>
    <row r="61" spans="1:27" s="244" customFormat="1" ht="45">
      <c r="A61" s="1179" t="s">
        <v>1531</v>
      </c>
      <c r="B61" s="1163"/>
      <c r="C61" s="1163"/>
      <c r="D61" s="1163"/>
      <c r="E61" s="1164"/>
      <c r="F61" s="1223" t="s">
        <v>406</v>
      </c>
      <c r="G61" s="1224"/>
      <c r="H61" s="1225"/>
      <c r="I61" s="11"/>
      <c r="J61" s="26"/>
      <c r="K61" s="7"/>
      <c r="L61" s="21"/>
      <c r="M61" s="21"/>
      <c r="N61" s="21"/>
      <c r="O61" s="21"/>
      <c r="P61" s="21"/>
      <c r="Q61" s="7" t="str">
        <f>F61</f>
        <v>Not applicable</v>
      </c>
      <c r="R61" s="31" t="str">
        <f>A61</f>
        <v>B14. If the government financed any contraceptive procurement in the most recent complete fiscal year, which entity conducted the procurement(s)? (Please select from the dropdown.)</v>
      </c>
      <c r="S61" s="21"/>
      <c r="T61" s="16"/>
      <c r="U61" s="16"/>
      <c r="V61" s="16"/>
      <c r="W61" s="44"/>
      <c r="X61" s="44"/>
      <c r="Y61" s="45"/>
      <c r="Z61" s="52"/>
      <c r="AA61"/>
    </row>
    <row r="62" spans="1:27" s="244" customFormat="1">
      <c r="A62" s="291"/>
      <c r="B62" s="1163" t="s">
        <v>1532</v>
      </c>
      <c r="C62" s="1163"/>
      <c r="D62" s="1163"/>
      <c r="E62" s="1163"/>
      <c r="F62" s="1170" t="s">
        <v>406</v>
      </c>
      <c r="G62" s="1171"/>
      <c r="H62" s="1172"/>
      <c r="I62" s="10"/>
      <c r="J62" s="26"/>
      <c r="K62" s="7"/>
      <c r="L62" s="21"/>
      <c r="M62" s="38">
        <f>E62</f>
        <v>0</v>
      </c>
      <c r="N62" s="21"/>
      <c r="O62" s="21"/>
      <c r="P62" s="21"/>
      <c r="Q62" s="7" t="str">
        <f>F62</f>
        <v>Not applicable</v>
      </c>
      <c r="R62" s="24" t="str">
        <f>B62</f>
        <v>a. Specify entity</v>
      </c>
      <c r="S62" s="21"/>
      <c r="T62" s="16"/>
      <c r="U62" s="16"/>
      <c r="V62" s="16"/>
      <c r="W62" s="44"/>
      <c r="X62" s="44"/>
      <c r="Y62" s="45"/>
      <c r="Z62" s="52"/>
      <c r="AA62"/>
    </row>
    <row r="63" spans="1:27" s="244" customFormat="1" ht="30.75" customHeight="1">
      <c r="A63" s="991"/>
      <c r="B63" s="990"/>
      <c r="C63" s="1163" t="s">
        <v>1533</v>
      </c>
      <c r="D63" s="1163"/>
      <c r="E63" s="1164"/>
      <c r="F63" s="1223" t="s">
        <v>406</v>
      </c>
      <c r="G63" s="1224"/>
      <c r="H63" s="1225"/>
      <c r="I63" s="10"/>
      <c r="J63" s="26"/>
      <c r="K63" s="7"/>
      <c r="L63" s="21"/>
      <c r="M63" s="21"/>
      <c r="N63" s="21"/>
      <c r="O63" s="21"/>
      <c r="P63" s="21"/>
      <c r="Q63" s="7" t="str">
        <f>F63</f>
        <v>Not applicable</v>
      </c>
      <c r="R63" s="24" t="str">
        <f>C63</f>
        <v>i. Is this a parastatal? (i.e., a company established and contracted by the government to undertake commercial activities on behalf of the government)</v>
      </c>
      <c r="S63" s="21"/>
      <c r="T63" s="16"/>
      <c r="U63" s="16"/>
      <c r="V63" s="16"/>
      <c r="W63" s="44"/>
      <c r="X63" s="44"/>
      <c r="Y63" s="45"/>
      <c r="Z63" s="52"/>
      <c r="AA63"/>
    </row>
    <row r="64" spans="1:27" s="244" customFormat="1" ht="45">
      <c r="A64" s="1179" t="s">
        <v>1534</v>
      </c>
      <c r="B64" s="1163"/>
      <c r="C64" s="1164"/>
      <c r="D64" s="1170"/>
      <c r="E64" s="1171"/>
      <c r="F64" s="1171"/>
      <c r="G64" s="1171"/>
      <c r="H64" s="1172"/>
      <c r="I64" s="6"/>
      <c r="J64" s="26"/>
      <c r="K64" s="7" t="str">
        <f>A64</f>
        <v xml:space="preserve">B15. Please note any additional comments about finance and procurement.
</v>
      </c>
      <c r="L64" s="21"/>
      <c r="M64" s="21"/>
      <c r="N64" s="21"/>
      <c r="O64" s="7">
        <f>D64</f>
        <v>0</v>
      </c>
      <c r="P64" s="21"/>
      <c r="Q64" s="21"/>
      <c r="R64" s="7"/>
      <c r="S64" s="21"/>
      <c r="T64" s="16"/>
      <c r="U64" s="16"/>
      <c r="V64" s="16"/>
      <c r="W64" s="44"/>
      <c r="X64" s="44"/>
      <c r="Y64" s="45"/>
      <c r="Z64" s="52"/>
      <c r="AA64"/>
    </row>
    <row r="65" spans="1:27" s="244" customFormat="1" ht="16.5" customHeight="1" thickBot="1">
      <c r="A65" s="1213" t="s">
        <v>133</v>
      </c>
      <c r="B65" s="1214"/>
      <c r="C65" s="1214"/>
      <c r="D65" s="1214"/>
      <c r="E65" s="1214"/>
      <c r="F65" s="1214"/>
      <c r="G65" s="1214"/>
      <c r="H65" s="339"/>
      <c r="I65" s="42"/>
      <c r="J65" s="26"/>
      <c r="K65" s="7"/>
      <c r="L65" s="21"/>
      <c r="M65" s="21"/>
      <c r="N65" s="21"/>
      <c r="O65" s="21"/>
      <c r="P65" s="21"/>
      <c r="Q65" s="21"/>
      <c r="R65" s="7"/>
      <c r="S65" s="21"/>
      <c r="T65" s="16"/>
      <c r="U65" s="16"/>
      <c r="V65" s="16"/>
      <c r="W65" s="44"/>
      <c r="X65" s="44"/>
      <c r="Y65" s="45"/>
      <c r="Z65" s="52"/>
      <c r="AA65"/>
    </row>
    <row r="66" spans="1:27" s="244" customFormat="1" ht="45" customHeight="1">
      <c r="A66" s="1215" t="s">
        <v>1535</v>
      </c>
      <c r="B66" s="1216"/>
      <c r="C66" s="1216"/>
      <c r="D66" s="1216"/>
      <c r="E66" s="1216"/>
      <c r="F66" s="1216"/>
      <c r="G66" s="1216"/>
      <c r="H66" s="1217"/>
      <c r="I66" s="194"/>
      <c r="J66" s="26"/>
      <c r="K66" s="7"/>
      <c r="L66" s="21"/>
      <c r="M66" s="21"/>
      <c r="N66" s="21"/>
      <c r="O66" s="21"/>
      <c r="P66" s="21"/>
      <c r="Q66" s="21"/>
      <c r="R66" s="7"/>
      <c r="S66" s="21"/>
      <c r="T66" s="16"/>
      <c r="U66" s="16"/>
      <c r="V66" s="16"/>
      <c r="W66" s="44"/>
      <c r="X66" s="48"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5"/>
      <c r="Z66" s="52"/>
      <c r="AA66"/>
    </row>
    <row r="67" spans="1:27" s="261" customFormat="1" ht="15.75">
      <c r="A67" s="1218" t="s">
        <v>1536</v>
      </c>
      <c r="B67" s="1219"/>
      <c r="C67" s="1220"/>
      <c r="D67" s="1221" t="s">
        <v>1537</v>
      </c>
      <c r="E67" s="1222"/>
      <c r="F67" s="340" t="s">
        <v>1538</v>
      </c>
      <c r="G67" s="341" t="s">
        <v>1539</v>
      </c>
      <c r="H67" s="342" t="s">
        <v>1540</v>
      </c>
      <c r="I67" s="193"/>
      <c r="J67" s="32"/>
      <c r="K67" s="7" t="str">
        <f>A67</f>
        <v>Contraceptive Method</v>
      </c>
      <c r="L67" s="33"/>
      <c r="M67" s="33"/>
      <c r="N67" s="33"/>
      <c r="O67" s="33"/>
      <c r="P67" s="33"/>
      <c r="Q67" s="33"/>
      <c r="R67" s="9"/>
      <c r="S67" s="33"/>
      <c r="T67" s="34"/>
      <c r="U67" s="34"/>
      <c r="V67" s="34"/>
      <c r="W67" s="41"/>
      <c r="X67" s="41"/>
      <c r="Y67" s="3"/>
      <c r="Z67" s="54"/>
      <c r="AA67"/>
    </row>
    <row r="68" spans="1:27" s="244" customFormat="1" ht="30">
      <c r="A68" s="343"/>
      <c r="B68" s="1226" t="s">
        <v>1541</v>
      </c>
      <c r="C68" s="1227"/>
      <c r="D68" s="1336" t="s">
        <v>395</v>
      </c>
      <c r="E68" s="1336"/>
      <c r="F68" s="999" t="s">
        <v>399</v>
      </c>
      <c r="G68" s="999" t="s">
        <v>399</v>
      </c>
      <c r="H68" s="999" t="s">
        <v>399</v>
      </c>
      <c r="I68" s="6"/>
      <c r="J68" s="26"/>
      <c r="K68" s="7" t="str">
        <f t="shared" ref="K68:K79" si="2">B68</f>
        <v>a. Combined oral contraceptives (estrogen + progestin - for  example, LoFemenol, Microgynon)</v>
      </c>
      <c r="L68" s="21"/>
      <c r="M68" s="21"/>
      <c r="N68" s="21"/>
      <c r="O68" s="21"/>
      <c r="P68" s="21"/>
      <c r="Q68" s="21"/>
      <c r="R68" s="7"/>
      <c r="S68" s="21"/>
      <c r="T68" s="16"/>
      <c r="U68" s="16"/>
      <c r="V68" s="16"/>
      <c r="W68" s="44"/>
      <c r="X68" s="44"/>
      <c r="Y68" s="45"/>
      <c r="Z68" s="52"/>
      <c r="AA68"/>
    </row>
    <row r="69" spans="1:27" s="244" customFormat="1">
      <c r="A69" s="344"/>
      <c r="B69" s="1226" t="s">
        <v>1542</v>
      </c>
      <c r="C69" s="1227"/>
      <c r="D69" s="1336" t="s">
        <v>395</v>
      </c>
      <c r="E69" s="1336"/>
      <c r="F69" s="999" t="s">
        <v>399</v>
      </c>
      <c r="G69" s="999" t="s">
        <v>399</v>
      </c>
      <c r="H69" s="999" t="s">
        <v>399</v>
      </c>
      <c r="I69" s="6"/>
      <c r="J69" s="26"/>
      <c r="K69" s="7" t="str">
        <f t="shared" si="2"/>
        <v>b. Progestin-only pills (for example, Ovrette, Microlut)</v>
      </c>
      <c r="L69" s="21"/>
      <c r="M69" s="21"/>
      <c r="N69" s="21"/>
      <c r="O69" s="21"/>
      <c r="P69" s="21"/>
      <c r="Q69" s="21"/>
      <c r="R69" s="7"/>
      <c r="S69" s="21"/>
      <c r="T69" s="16"/>
      <c r="U69" s="16"/>
      <c r="V69" s="16"/>
      <c r="W69" s="44"/>
      <c r="X69" s="44"/>
      <c r="Y69" s="45"/>
      <c r="Z69" s="52"/>
      <c r="AA69"/>
    </row>
    <row r="70" spans="1:27" s="244" customFormat="1">
      <c r="A70" s="344"/>
      <c r="B70" s="1226" t="s">
        <v>1543</v>
      </c>
      <c r="C70" s="1227"/>
      <c r="D70" s="1336" t="s">
        <v>395</v>
      </c>
      <c r="E70" s="1336"/>
      <c r="F70" s="999" t="s">
        <v>399</v>
      </c>
      <c r="G70" s="999" t="s">
        <v>399</v>
      </c>
      <c r="H70" s="999" t="s">
        <v>399</v>
      </c>
      <c r="I70" s="6"/>
      <c r="J70" s="26"/>
      <c r="K70" s="7" t="str">
        <f t="shared" si="2"/>
        <v>c. Injectables (for example, DepoProvera, Noristerat)</v>
      </c>
      <c r="L70" s="21"/>
      <c r="M70" s="21"/>
      <c r="N70" s="21"/>
      <c r="O70" s="21"/>
      <c r="P70" s="21"/>
      <c r="Q70" s="21"/>
      <c r="R70" s="7"/>
      <c r="S70" s="21"/>
      <c r="T70" s="16"/>
      <c r="U70" s="16"/>
      <c r="V70" s="16"/>
      <c r="W70" s="44"/>
      <c r="X70" s="44"/>
      <c r="Y70" s="45"/>
      <c r="Z70" s="52"/>
      <c r="AA70"/>
    </row>
    <row r="71" spans="1:27" s="244" customFormat="1">
      <c r="A71" s="344"/>
      <c r="B71" s="1226" t="s">
        <v>1544</v>
      </c>
      <c r="C71" s="1227"/>
      <c r="D71" s="1336" t="s">
        <v>399</v>
      </c>
      <c r="E71" s="1336"/>
      <c r="F71" s="999" t="s">
        <v>399</v>
      </c>
      <c r="G71" s="999" t="s">
        <v>399</v>
      </c>
      <c r="H71" s="999" t="s">
        <v>399</v>
      </c>
      <c r="I71" s="6"/>
      <c r="J71" s="26"/>
      <c r="K71" s="7" t="str">
        <f t="shared" si="2"/>
        <v>d. Implants (for example, Jadelle, Implanon)</v>
      </c>
      <c r="L71" s="21"/>
      <c r="M71" s="21"/>
      <c r="N71" s="21"/>
      <c r="O71" s="21"/>
      <c r="P71" s="21"/>
      <c r="Q71" s="21"/>
      <c r="R71" s="7"/>
      <c r="S71" s="21"/>
      <c r="T71" s="16"/>
      <c r="U71" s="16"/>
      <c r="V71" s="16"/>
      <c r="W71" s="44"/>
      <c r="X71" s="44"/>
      <c r="Y71" s="45"/>
      <c r="Z71" s="52"/>
      <c r="AA71"/>
    </row>
    <row r="72" spans="1:27" s="244" customFormat="1">
      <c r="A72" s="344"/>
      <c r="B72" s="1226" t="s">
        <v>1545</v>
      </c>
      <c r="C72" s="1227"/>
      <c r="D72" s="1336" t="s">
        <v>395</v>
      </c>
      <c r="E72" s="1336"/>
      <c r="F72" s="999" t="s">
        <v>399</v>
      </c>
      <c r="G72" s="999" t="s">
        <v>399</v>
      </c>
      <c r="H72" s="999" t="s">
        <v>399</v>
      </c>
      <c r="I72" s="6"/>
      <c r="J72" s="26"/>
      <c r="K72" s="7" t="str">
        <f t="shared" si="2"/>
        <v>e. Intrauterine devices (IUDs) (for example, Optima Copper T)</v>
      </c>
      <c r="L72" s="21"/>
      <c r="M72" s="21"/>
      <c r="N72" s="21"/>
      <c r="O72" s="21"/>
      <c r="P72" s="21"/>
      <c r="Q72" s="21"/>
      <c r="R72" s="7"/>
      <c r="S72" s="21"/>
      <c r="T72" s="16"/>
      <c r="U72" s="16"/>
      <c r="V72" s="16"/>
      <c r="W72" s="44"/>
      <c r="X72" s="44"/>
      <c r="Y72" s="45"/>
      <c r="Z72" s="52"/>
      <c r="AA72"/>
    </row>
    <row r="73" spans="1:27" s="244" customFormat="1">
      <c r="A73" s="344"/>
      <c r="B73" s="1226" t="s">
        <v>1546</v>
      </c>
      <c r="C73" s="1227"/>
      <c r="D73" s="1336" t="s">
        <v>395</v>
      </c>
      <c r="E73" s="1336"/>
      <c r="F73" s="999" t="s">
        <v>399</v>
      </c>
      <c r="G73" s="999" t="s">
        <v>399</v>
      </c>
      <c r="H73" s="999" t="s">
        <v>395</v>
      </c>
      <c r="I73" s="6"/>
      <c r="J73" s="26"/>
      <c r="K73" s="7" t="str">
        <f t="shared" si="2"/>
        <v>f. Male condoms</v>
      </c>
      <c r="L73" s="21"/>
      <c r="M73" s="21"/>
      <c r="N73" s="21"/>
      <c r="O73" s="21"/>
      <c r="P73" s="21"/>
      <c r="Q73" s="21"/>
      <c r="R73" s="7"/>
      <c r="S73" s="21"/>
      <c r="T73" s="16"/>
      <c r="U73" s="16"/>
      <c r="V73" s="16"/>
      <c r="W73" s="44"/>
      <c r="X73" s="44"/>
      <c r="Y73" s="45"/>
      <c r="Z73" s="52"/>
      <c r="AA73"/>
    </row>
    <row r="74" spans="1:27" s="244" customFormat="1">
      <c r="A74" s="344"/>
      <c r="B74" s="1226" t="s">
        <v>1547</v>
      </c>
      <c r="C74" s="1227"/>
      <c r="D74" s="1336" t="s">
        <v>399</v>
      </c>
      <c r="E74" s="1336"/>
      <c r="F74" s="999" t="s">
        <v>399</v>
      </c>
      <c r="G74" s="999" t="s">
        <v>399</v>
      </c>
      <c r="H74" s="999" t="s">
        <v>399</v>
      </c>
      <c r="I74" s="6"/>
      <c r="J74" s="26"/>
      <c r="K74" s="7" t="str">
        <f t="shared" si="2"/>
        <v>g. Female condoms</v>
      </c>
      <c r="L74" s="21"/>
      <c r="M74" s="21"/>
      <c r="N74" s="21"/>
      <c r="O74" s="21"/>
      <c r="P74" s="21"/>
      <c r="Q74" s="21"/>
      <c r="R74" s="7"/>
      <c r="S74" s="21"/>
      <c r="T74" s="16"/>
      <c r="U74" s="16"/>
      <c r="V74" s="16"/>
      <c r="W74" s="44"/>
      <c r="X74" s="44"/>
      <c r="Y74" s="45"/>
      <c r="Z74" s="52"/>
      <c r="AA74"/>
    </row>
    <row r="75" spans="1:27" s="244" customFormat="1">
      <c r="A75" s="344"/>
      <c r="B75" s="1226" t="s">
        <v>1548</v>
      </c>
      <c r="C75" s="1227"/>
      <c r="D75" s="1336" t="s">
        <v>395</v>
      </c>
      <c r="E75" s="1336"/>
      <c r="F75" s="999" t="s">
        <v>399</v>
      </c>
      <c r="G75" s="999" t="s">
        <v>399</v>
      </c>
      <c r="H75" s="999" t="s">
        <v>399</v>
      </c>
      <c r="I75" s="6"/>
      <c r="J75" s="26"/>
      <c r="K75" s="7" t="str">
        <f t="shared" si="2"/>
        <v>h. Emergency contraceptive pills (for example, Postinor)</v>
      </c>
      <c r="L75" s="21"/>
      <c r="M75" s="21"/>
      <c r="N75" s="21"/>
      <c r="O75" s="21"/>
      <c r="P75" s="21"/>
      <c r="Q75" s="21"/>
      <c r="R75" s="7"/>
      <c r="S75" s="21"/>
      <c r="T75" s="16"/>
      <c r="U75" s="16"/>
      <c r="V75" s="16"/>
      <c r="W75" s="44"/>
      <c r="X75" s="44"/>
      <c r="Y75" s="45"/>
      <c r="Z75" s="52"/>
      <c r="AA75"/>
    </row>
    <row r="76" spans="1:27" s="244" customFormat="1">
      <c r="A76" s="344"/>
      <c r="B76" s="1226" t="s">
        <v>1549</v>
      </c>
      <c r="C76" s="1227"/>
      <c r="D76" s="1336" t="s">
        <v>395</v>
      </c>
      <c r="E76" s="1336"/>
      <c r="F76" s="999" t="s">
        <v>395</v>
      </c>
      <c r="G76" s="999" t="s">
        <v>399</v>
      </c>
      <c r="H76" s="999" t="s">
        <v>399</v>
      </c>
      <c r="I76" s="6"/>
      <c r="J76" s="26"/>
      <c r="K76" s="7" t="str">
        <f t="shared" si="2"/>
        <v>i. Long-acting permanent method for males (vasectomy)</v>
      </c>
      <c r="L76" s="21"/>
      <c r="M76" s="21"/>
      <c r="N76" s="21"/>
      <c r="O76" s="21"/>
      <c r="P76" s="21"/>
      <c r="Q76" s="21"/>
      <c r="R76" s="7"/>
      <c r="S76" s="21"/>
      <c r="T76" s="16"/>
      <c r="U76" s="16"/>
      <c r="V76" s="16"/>
      <c r="W76" s="44"/>
      <c r="X76" s="44"/>
      <c r="Y76" s="45"/>
      <c r="Z76" s="52"/>
      <c r="AA76"/>
    </row>
    <row r="77" spans="1:27" s="244" customFormat="1">
      <c r="A77" s="344"/>
      <c r="B77" s="1226" t="s">
        <v>1550</v>
      </c>
      <c r="C77" s="1227"/>
      <c r="D77" s="1336" t="s">
        <v>395</v>
      </c>
      <c r="E77" s="1336"/>
      <c r="F77" s="999" t="s">
        <v>395</v>
      </c>
      <c r="G77" s="999" t="s">
        <v>399</v>
      </c>
      <c r="H77" s="999" t="s">
        <v>399</v>
      </c>
      <c r="I77" s="6"/>
      <c r="J77" s="26"/>
      <c r="K77" s="7" t="str">
        <f t="shared" si="2"/>
        <v>j. Long-acting permanent method for females (tubal ligation)</v>
      </c>
      <c r="L77" s="21"/>
      <c r="M77" s="21"/>
      <c r="N77" s="21"/>
      <c r="O77" s="21"/>
      <c r="P77" s="21"/>
      <c r="Q77" s="21"/>
      <c r="R77" s="7"/>
      <c r="S77" s="21"/>
      <c r="T77" s="16"/>
      <c r="U77" s="16"/>
      <c r="V77" s="16"/>
      <c r="W77" s="44"/>
      <c r="X77" s="44"/>
      <c r="Y77" s="45"/>
      <c r="Z77" s="52"/>
      <c r="AA77"/>
    </row>
    <row r="78" spans="1:27" s="244" customFormat="1">
      <c r="A78" s="344"/>
      <c r="B78" s="1226" t="s">
        <v>1551</v>
      </c>
      <c r="C78" s="1227"/>
      <c r="D78" s="1336" t="s">
        <v>399</v>
      </c>
      <c r="E78" s="1336"/>
      <c r="F78" s="999" t="s">
        <v>399</v>
      </c>
      <c r="G78" s="999" t="s">
        <v>399</v>
      </c>
      <c r="H78" s="999" t="s">
        <v>399</v>
      </c>
      <c r="I78" s="6"/>
      <c r="J78" s="26"/>
      <c r="K78" s="7" t="str">
        <f t="shared" si="2"/>
        <v>k. CycleBeads</v>
      </c>
      <c r="L78" s="21"/>
      <c r="M78" s="21"/>
      <c r="N78" s="21"/>
      <c r="O78" s="21"/>
      <c r="P78" s="21"/>
      <c r="Q78" s="21"/>
      <c r="R78" s="7"/>
      <c r="S78" s="21"/>
      <c r="T78" s="16"/>
      <c r="U78" s="16"/>
      <c r="V78" s="16"/>
      <c r="W78" s="44"/>
      <c r="X78" s="44"/>
      <c r="Y78" s="45"/>
      <c r="Z78" s="52"/>
      <c r="AA78"/>
    </row>
    <row r="79" spans="1:27" s="244" customFormat="1" ht="45">
      <c r="A79" s="345"/>
      <c r="B79" s="1229" t="s">
        <v>1552</v>
      </c>
      <c r="C79" s="1230"/>
      <c r="D79" s="1336" t="s">
        <v>463</v>
      </c>
      <c r="E79" s="1336"/>
      <c r="F79" s="999"/>
      <c r="G79" s="999"/>
      <c r="H79" s="999"/>
      <c r="I79" s="6"/>
      <c r="J79" s="26"/>
      <c r="K79" s="7" t="str">
        <f t="shared" si="2"/>
        <v>l. Other contraceptive methods - specify 
(Please provide the name of the other contraceptive(s) offered, by sector.)</v>
      </c>
      <c r="L79" s="21"/>
      <c r="M79" s="21"/>
      <c r="N79" s="21"/>
      <c r="O79" s="21"/>
      <c r="P79" s="21"/>
      <c r="Q79" s="21"/>
      <c r="R79" s="7"/>
      <c r="S79" s="21"/>
      <c r="T79" s="16"/>
      <c r="U79" s="16"/>
      <c r="V79" s="16"/>
      <c r="W79" s="44"/>
      <c r="X79" s="44"/>
      <c r="Y79" s="45"/>
      <c r="Z79" s="52"/>
      <c r="AA79"/>
    </row>
    <row r="80" spans="1:27" s="244" customFormat="1" ht="30.75" thickBot="1">
      <c r="A80" s="1183" t="s">
        <v>1553</v>
      </c>
      <c r="B80" s="1184"/>
      <c r="C80" s="1185"/>
      <c r="D80" s="1236"/>
      <c r="E80" s="1237"/>
      <c r="F80" s="1237"/>
      <c r="G80" s="1237"/>
      <c r="H80" s="1238"/>
      <c r="I80" s="6"/>
      <c r="J80" s="26"/>
      <c r="K80" s="7" t="str">
        <f>A80</f>
        <v>C2. Please note any comments about the commodities offered.</v>
      </c>
      <c r="L80" s="21"/>
      <c r="M80" s="21"/>
      <c r="N80" s="21"/>
      <c r="O80" s="7">
        <f>D80</f>
        <v>0</v>
      </c>
      <c r="P80" s="21"/>
      <c r="Q80" s="21"/>
      <c r="R80" s="7"/>
      <c r="S80" s="21"/>
      <c r="T80" s="16"/>
      <c r="U80" s="16"/>
      <c r="V80" s="16"/>
      <c r="W80" s="44"/>
      <c r="X80" s="44"/>
      <c r="Y80" s="45"/>
      <c r="Z80" s="52"/>
      <c r="AA80"/>
    </row>
    <row r="81" spans="1:28" s="262" customFormat="1" ht="16.5" customHeight="1" thickBot="1">
      <c r="A81" s="1239" t="s">
        <v>1554</v>
      </c>
      <c r="B81" s="1240"/>
      <c r="C81" s="1240"/>
      <c r="D81" s="1240"/>
      <c r="E81" s="1240"/>
      <c r="F81" s="1240"/>
      <c r="G81" s="1240"/>
      <c r="H81" s="346"/>
      <c r="I81" s="42"/>
      <c r="J81" s="32"/>
      <c r="K81" s="7"/>
      <c r="L81" s="33"/>
      <c r="M81" s="33"/>
      <c r="N81" s="33"/>
      <c r="O81" s="33"/>
      <c r="P81" s="33"/>
      <c r="Q81" s="33"/>
      <c r="R81" s="9"/>
      <c r="S81" s="33"/>
      <c r="T81" s="34"/>
      <c r="U81" s="34"/>
      <c r="V81" s="34"/>
      <c r="W81" s="41"/>
      <c r="X81" s="41"/>
      <c r="Y81" s="50"/>
      <c r="Z81" s="55"/>
      <c r="AA81"/>
    </row>
    <row r="82" spans="1:28" s="244" customFormat="1" ht="30" customHeight="1">
      <c r="A82" s="1190" t="s">
        <v>1555</v>
      </c>
      <c r="B82" s="1177"/>
      <c r="C82" s="1177"/>
      <c r="D82" s="1177"/>
      <c r="E82" s="1177"/>
      <c r="F82" s="1177"/>
      <c r="G82" s="1182"/>
      <c r="H82" s="299" t="s">
        <v>399</v>
      </c>
      <c r="I82" s="13" t="str">
        <f>A82</f>
        <v>D1. Is there a contraceptive security or reproductive health commodity security strategy or is contraceptive security explicitly included in a country strategy? (Please select from the dropdown list.)</v>
      </c>
      <c r="J82" s="26"/>
      <c r="K82" s="7"/>
      <c r="L82" s="21"/>
      <c r="M82" s="21"/>
      <c r="N82" s="21"/>
      <c r="O82" s="21"/>
      <c r="P82" s="21"/>
      <c r="Q82" s="21"/>
      <c r="R82" s="7"/>
      <c r="S82" s="21"/>
      <c r="T82" s="16"/>
      <c r="U82" s="16"/>
      <c r="V82" s="16"/>
      <c r="W82" s="44"/>
      <c r="X82" s="44"/>
      <c r="Y82" s="45"/>
      <c r="Z82" s="52"/>
      <c r="AA82"/>
    </row>
    <row r="83" spans="1:28" s="244" customFormat="1" ht="15.75" thickBot="1">
      <c r="A83" s="1241" t="s">
        <v>1556</v>
      </c>
      <c r="B83" s="1242"/>
      <c r="C83" s="1242"/>
      <c r="D83" s="347"/>
      <c r="E83" s="347"/>
      <c r="F83" s="347"/>
      <c r="G83" s="347"/>
      <c r="H83" s="348"/>
      <c r="I83" s="189"/>
      <c r="J83" s="26"/>
      <c r="K83" s="7"/>
      <c r="L83" s="21"/>
      <c r="M83" s="21"/>
      <c r="N83" s="21"/>
      <c r="O83" s="21"/>
      <c r="P83" s="21"/>
      <c r="Q83" s="21"/>
      <c r="R83" s="7"/>
      <c r="S83" s="21"/>
      <c r="T83" s="16"/>
      <c r="U83" s="16"/>
      <c r="V83" s="16"/>
      <c r="W83" s="44"/>
      <c r="X83" s="44"/>
      <c r="Y83" s="45"/>
      <c r="Z83" s="52"/>
      <c r="AA83"/>
    </row>
    <row r="84" spans="1:28" s="244" customFormat="1" ht="64.5" customHeight="1">
      <c r="A84" s="1243"/>
      <c r="B84" s="1245" t="s">
        <v>1557</v>
      </c>
      <c r="C84" s="1246"/>
      <c r="D84" s="1246" t="s">
        <v>1558</v>
      </c>
      <c r="E84" s="1246"/>
      <c r="F84" s="993" t="s">
        <v>1559</v>
      </c>
      <c r="G84" s="1246" t="s">
        <v>1560</v>
      </c>
      <c r="H84" s="1247"/>
      <c r="I84" s="13"/>
      <c r="J84" s="30" t="str">
        <f>G84</f>
        <v>Is the contraceptive security strategy being implemented?</v>
      </c>
      <c r="K84" s="7" t="str">
        <f>B84</f>
        <v>Strategy name</v>
      </c>
      <c r="L84" s="21"/>
      <c r="M84" s="31">
        <f>E84</f>
        <v>0</v>
      </c>
      <c r="N84" s="21"/>
      <c r="O84" s="21"/>
      <c r="P84" s="21"/>
      <c r="Q84" s="21"/>
      <c r="R84" s="7"/>
      <c r="S84" s="7" t="str">
        <f>D84</f>
        <v>Years Covered (including strategy updates)</v>
      </c>
      <c r="T84" s="16"/>
      <c r="U84" s="16"/>
      <c r="V84" s="16"/>
      <c r="W84" s="44"/>
      <c r="X84" s="44"/>
      <c r="Y84" s="45"/>
      <c r="Z84" s="52"/>
      <c r="AA84"/>
    </row>
    <row r="85" spans="1:28" s="244" customFormat="1" ht="15.75" thickBot="1">
      <c r="A85" s="1244"/>
      <c r="B85" s="349" t="s">
        <v>1561</v>
      </c>
      <c r="C85" s="994"/>
      <c r="D85" s="1248"/>
      <c r="E85" s="1249"/>
      <c r="F85" s="989"/>
      <c r="G85" s="1231"/>
      <c r="H85" s="1232"/>
      <c r="I85" s="13"/>
      <c r="J85" s="30">
        <f>G85</f>
        <v>0</v>
      </c>
      <c r="K85" s="7" t="str">
        <f>B85</f>
        <v>a</v>
      </c>
      <c r="L85" s="21"/>
      <c r="M85" s="31">
        <f>E85</f>
        <v>0</v>
      </c>
      <c r="N85" s="21"/>
      <c r="O85" s="21"/>
      <c r="P85" s="21"/>
      <c r="Q85" s="21"/>
      <c r="R85" s="7"/>
      <c r="S85" s="7">
        <f>D85</f>
        <v>0</v>
      </c>
      <c r="T85" s="16"/>
      <c r="U85" s="16"/>
      <c r="V85" s="16"/>
      <c r="W85" s="44"/>
      <c r="X85" s="44"/>
      <c r="Y85" s="45"/>
      <c r="Z85" s="52"/>
      <c r="AA85"/>
    </row>
    <row r="86" spans="1:28" s="244" customFormat="1" ht="28.5" customHeight="1">
      <c r="A86" s="1180" t="s">
        <v>193</v>
      </c>
      <c r="B86" s="1181"/>
      <c r="C86" s="1181"/>
      <c r="D86" s="1181"/>
      <c r="E86" s="1181"/>
      <c r="F86" s="1233" t="s">
        <v>395</v>
      </c>
      <c r="G86" s="1234"/>
      <c r="H86" s="1235"/>
      <c r="I86" s="13"/>
      <c r="J86" s="30"/>
      <c r="K86" s="7"/>
      <c r="L86" s="21"/>
      <c r="M86" s="21"/>
      <c r="N86" s="21"/>
      <c r="O86" s="21"/>
      <c r="P86" s="21"/>
      <c r="Q86" s="24" t="str">
        <f>F86</f>
        <v>Yes</v>
      </c>
      <c r="R86" s="7" t="str">
        <f>A86</f>
        <v>D2. Are any family planning commodities subject to duties, import taxes, or other fees?</v>
      </c>
      <c r="S86" s="21"/>
      <c r="T86" s="16"/>
      <c r="U86" s="16"/>
      <c r="V86" s="16"/>
      <c r="W86" s="44"/>
      <c r="X86" s="44"/>
      <c r="Y86" s="45"/>
      <c r="Z86" s="52"/>
      <c r="AA86"/>
    </row>
    <row r="87" spans="1:28" s="244" customFormat="1" ht="30">
      <c r="A87" s="291"/>
      <c r="B87" s="1163" t="s">
        <v>1562</v>
      </c>
      <c r="C87" s="1163"/>
      <c r="D87" s="1164"/>
      <c r="E87" s="1262" t="s">
        <v>464</v>
      </c>
      <c r="F87" s="1332"/>
      <c r="G87" s="1332"/>
      <c r="H87" s="1263"/>
      <c r="I87" s="13"/>
      <c r="J87" s="30"/>
      <c r="K87" s="7"/>
      <c r="L87" s="21"/>
      <c r="M87" s="31"/>
      <c r="N87" s="31" t="str">
        <f>E87</f>
        <v>Commercial sector (no information regarding other sectors)</v>
      </c>
      <c r="O87" s="21"/>
      <c r="P87" s="7" t="str">
        <f>B87</f>
        <v>a. If yes, for which sectors (public, NGO, social marketing, commercial)?</v>
      </c>
      <c r="Q87" s="21"/>
      <c r="R87" s="7"/>
      <c r="S87" s="21"/>
      <c r="T87" s="16"/>
      <c r="U87" s="16"/>
      <c r="V87" s="16"/>
      <c r="W87" s="44"/>
      <c r="X87" s="44"/>
      <c r="Y87" s="45"/>
      <c r="Z87" s="52"/>
      <c r="AA87"/>
    </row>
    <row r="88" spans="1:28" s="244" customFormat="1" ht="30">
      <c r="A88" s="291"/>
      <c r="B88" s="1163" t="s">
        <v>1563</v>
      </c>
      <c r="C88" s="1163"/>
      <c r="D88" s="1164"/>
      <c r="E88" s="1262" t="s">
        <v>465</v>
      </c>
      <c r="F88" s="1332"/>
      <c r="G88" s="1332"/>
      <c r="H88" s="1263"/>
      <c r="I88" s="13"/>
      <c r="J88" s="30"/>
      <c r="K88" s="7"/>
      <c r="L88" s="21"/>
      <c r="M88" s="31"/>
      <c r="N88" s="31" t="str">
        <f>E88</f>
        <v>For oral pills - 18% VAT + 1% other fees; for medical devices (condom, IUD) - up to 36% VAT</v>
      </c>
      <c r="O88" s="21"/>
      <c r="P88" s="7" t="str">
        <f>B88</f>
        <v>b. If yes, how much are the duties, taxes, or fees?</v>
      </c>
      <c r="Q88" s="21"/>
      <c r="R88" s="7"/>
      <c r="S88" s="21"/>
      <c r="T88" s="16"/>
      <c r="U88" s="16"/>
      <c r="V88" s="16"/>
      <c r="W88" s="44"/>
      <c r="X88" s="44"/>
      <c r="Y88" s="45"/>
      <c r="Z88" s="52"/>
      <c r="AA88"/>
    </row>
    <row r="89" spans="1:28" s="244" customFormat="1" ht="30" customHeight="1">
      <c r="A89" s="1179" t="s">
        <v>1564</v>
      </c>
      <c r="B89" s="1163"/>
      <c r="C89" s="1163"/>
      <c r="D89" s="1163"/>
      <c r="E89" s="1163"/>
      <c r="F89" s="1163"/>
      <c r="G89" s="1164"/>
      <c r="H89" s="350" t="s">
        <v>399</v>
      </c>
      <c r="I89" s="13" t="str">
        <f>A89</f>
        <v>D3. Are there policies that hinder the ability of the private sector (commercial sector, NGOs, or social marketing) to provide contraceptive methods (for example: price controls, distribution limitations, taxes/duties, advertising bans, etc.)?</v>
      </c>
      <c r="J89" s="30"/>
      <c r="K89" s="7"/>
      <c r="L89" s="21"/>
      <c r="M89" s="21"/>
      <c r="N89" s="21"/>
      <c r="O89" s="21"/>
      <c r="P89" s="7"/>
      <c r="Q89" s="21"/>
      <c r="R89" s="7"/>
      <c r="S89" s="21"/>
      <c r="T89" s="16"/>
      <c r="U89" s="16"/>
      <c r="V89" s="16"/>
      <c r="W89" s="44"/>
      <c r="X89" s="44"/>
      <c r="Y89" s="45"/>
      <c r="Z89" s="52"/>
      <c r="AA89"/>
    </row>
    <row r="90" spans="1:28" s="244" customFormat="1">
      <c r="A90" s="291"/>
      <c r="B90" s="1163" t="s">
        <v>1565</v>
      </c>
      <c r="C90" s="1163"/>
      <c r="D90" s="1598" t="s">
        <v>406</v>
      </c>
      <c r="E90" s="1599"/>
      <c r="F90" s="1599"/>
      <c r="G90" s="1599"/>
      <c r="H90" s="1600"/>
      <c r="I90" s="13"/>
      <c r="J90" s="30"/>
      <c r="K90" s="7" t="str">
        <f>B90</f>
        <v>a. If yes, describe the policies.</v>
      </c>
      <c r="L90" s="21"/>
      <c r="M90" s="21"/>
      <c r="N90" s="23"/>
      <c r="O90" s="24" t="str">
        <f>D90</f>
        <v>Not applicable</v>
      </c>
      <c r="P90" s="7"/>
      <c r="Q90" s="21"/>
      <c r="R90" s="21"/>
      <c r="S90" s="21"/>
      <c r="T90" s="16"/>
      <c r="U90" s="16"/>
      <c r="V90" s="16"/>
      <c r="W90" s="44"/>
      <c r="X90" s="44"/>
      <c r="Y90" s="45"/>
      <c r="Z90" s="52"/>
      <c r="AA90"/>
    </row>
    <row r="91" spans="1:28" s="244" customFormat="1" ht="30" customHeight="1">
      <c r="A91" s="1179" t="s">
        <v>1566</v>
      </c>
      <c r="B91" s="1163"/>
      <c r="C91" s="1163"/>
      <c r="D91" s="1163"/>
      <c r="E91" s="1163"/>
      <c r="F91" s="1163"/>
      <c r="G91" s="1164"/>
      <c r="H91" s="302" t="s">
        <v>395</v>
      </c>
      <c r="I91" s="13" t="str">
        <f>A91</f>
        <v>D4. Are there policies that enable the private sector (commercial sector, NGOs, or social marketing) to provide contraceptive methods?</v>
      </c>
      <c r="J91" s="30"/>
      <c r="K91" s="7"/>
      <c r="L91" s="21"/>
      <c r="M91" s="21"/>
      <c r="N91" s="21"/>
      <c r="O91" s="21"/>
      <c r="P91" s="7"/>
      <c r="Q91" s="21"/>
      <c r="R91" s="7"/>
      <c r="S91" s="21"/>
      <c r="T91" s="16"/>
      <c r="U91" s="16"/>
      <c r="V91" s="16"/>
      <c r="W91" s="44"/>
      <c r="X91" s="44"/>
      <c r="Y91" s="45"/>
      <c r="Z91" s="52"/>
      <c r="AA91"/>
    </row>
    <row r="92" spans="1:28" s="244" customFormat="1">
      <c r="A92" s="291"/>
      <c r="B92" s="1163" t="s">
        <v>1565</v>
      </c>
      <c r="C92" s="1163"/>
      <c r="D92" s="1262" t="s">
        <v>466</v>
      </c>
      <c r="E92" s="1332"/>
      <c r="F92" s="1332"/>
      <c r="G92" s="1332"/>
      <c r="H92" s="1263"/>
      <c r="I92" s="13"/>
      <c r="J92" s="30"/>
      <c r="K92" s="7" t="str">
        <f>B92</f>
        <v>a. If yes, describe the policies.</v>
      </c>
      <c r="L92" s="21"/>
      <c r="M92" s="21"/>
      <c r="N92" s="23"/>
      <c r="O92" s="24" t="str">
        <f>D92</f>
        <v>There is no price control policy.</v>
      </c>
      <c r="P92" s="7"/>
      <c r="Q92" s="21"/>
      <c r="R92" s="21"/>
      <c r="S92" s="21"/>
      <c r="T92" s="16"/>
      <c r="U92" s="16"/>
      <c r="V92" s="16"/>
      <c r="W92" s="44"/>
      <c r="X92" s="44"/>
      <c r="Y92" s="45"/>
      <c r="Z92" s="52"/>
      <c r="AA92"/>
    </row>
    <row r="93" spans="1:28" ht="45.75" thickBot="1">
      <c r="A93" s="1250" t="s">
        <v>1567</v>
      </c>
      <c r="B93" s="1251"/>
      <c r="C93" s="1251"/>
      <c r="D93" s="1251"/>
      <c r="E93" s="1251"/>
      <c r="F93" s="1251"/>
      <c r="G93" s="1251"/>
      <c r="H93" s="1252"/>
      <c r="I93" s="192"/>
      <c r="J93" s="199"/>
      <c r="K93" s="202"/>
      <c r="L93" s="200"/>
      <c r="M93" s="207"/>
      <c r="N93" s="207"/>
      <c r="O93" s="207"/>
      <c r="P93" s="207"/>
      <c r="Q93" s="207"/>
      <c r="R93" s="207"/>
      <c r="S93" s="207"/>
      <c r="T93" s="207"/>
      <c r="U93" s="201"/>
      <c r="V93" s="201"/>
      <c r="W93" s="201"/>
      <c r="X93" s="203"/>
      <c r="Y93" s="20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04"/>
      <c r="AA93" s="206"/>
      <c r="AB93" s="198"/>
    </row>
    <row r="94" spans="1:28" s="244" customFormat="1" ht="45">
      <c r="A94" s="351"/>
      <c r="B94" s="1253" t="s">
        <v>1568</v>
      </c>
      <c r="C94" s="1254"/>
      <c r="D94" s="1255" t="s">
        <v>1569</v>
      </c>
      <c r="E94" s="1256"/>
      <c r="F94" s="1257"/>
      <c r="G94" s="1255" t="s">
        <v>1570</v>
      </c>
      <c r="H94" s="1258"/>
      <c r="I94" s="197"/>
      <c r="J94" s="36" t="str">
        <f t="shared" ref="J94:J102" si="3">G94</f>
        <v>Note the lowest level provider that is allowed to sell or dispense the method in the private sector</v>
      </c>
      <c r="K94" s="7"/>
      <c r="L94" s="21"/>
      <c r="M94" s="31"/>
      <c r="N94" s="21"/>
      <c r="O94" s="7"/>
      <c r="P94" s="7"/>
      <c r="Q94" s="21"/>
      <c r="R94" s="21"/>
      <c r="S94" s="21"/>
      <c r="T94" s="209" t="str">
        <f>D94</f>
        <v>Note the lowest level provider that is allowed to sell or dispense the method in the public sector</v>
      </c>
      <c r="U94" s="51"/>
      <c r="V94" s="16"/>
      <c r="W94" s="44"/>
      <c r="X94" s="44"/>
      <c r="Y94" s="45"/>
      <c r="Z94" s="52"/>
      <c r="AA94"/>
    </row>
    <row r="95" spans="1:28" s="244" customFormat="1" ht="15" customHeight="1">
      <c r="A95" s="263"/>
      <c r="B95" s="221" t="s">
        <v>1561</v>
      </c>
      <c r="C95" s="217" t="s">
        <v>1571</v>
      </c>
      <c r="D95" s="1259" t="s">
        <v>406</v>
      </c>
      <c r="E95" s="1260"/>
      <c r="F95" s="1261"/>
      <c r="G95" s="1262" t="s">
        <v>415</v>
      </c>
      <c r="H95" s="1263"/>
      <c r="I95" s="12"/>
      <c r="J95" s="30" t="str">
        <f t="shared" si="3"/>
        <v>Doctor</v>
      </c>
      <c r="K95" s="7"/>
      <c r="L95" s="21"/>
      <c r="M95" s="31"/>
      <c r="N95" s="21"/>
      <c r="O95" s="7"/>
      <c r="P95" s="7"/>
      <c r="Q95" s="21"/>
      <c r="R95" s="21"/>
      <c r="S95" s="21"/>
      <c r="T95" s="209" t="str">
        <f>D95</f>
        <v>Not applicable</v>
      </c>
      <c r="U95" s="51"/>
      <c r="V95" s="16"/>
      <c r="W95" s="44"/>
      <c r="X95" s="44"/>
      <c r="Y95" s="45"/>
      <c r="Z95" s="52"/>
      <c r="AA95"/>
    </row>
    <row r="96" spans="1:28" s="244" customFormat="1" ht="15" customHeight="1">
      <c r="A96" s="263"/>
      <c r="B96" s="221" t="s">
        <v>1572</v>
      </c>
      <c r="C96" s="218" t="s">
        <v>1573</v>
      </c>
      <c r="D96" s="1259" t="s">
        <v>406</v>
      </c>
      <c r="E96" s="1260"/>
      <c r="F96" s="1261"/>
      <c r="G96" s="1262" t="s">
        <v>415</v>
      </c>
      <c r="H96" s="1263"/>
      <c r="I96" s="12"/>
      <c r="J96" s="30" t="str">
        <f t="shared" si="3"/>
        <v>Doctor</v>
      </c>
      <c r="K96" s="7"/>
      <c r="L96" s="21"/>
      <c r="M96" s="31"/>
      <c r="N96" s="21"/>
      <c r="O96" s="7"/>
      <c r="P96" s="7"/>
      <c r="Q96" s="21"/>
      <c r="R96" s="21"/>
      <c r="S96" s="21"/>
      <c r="T96" s="209" t="str">
        <f t="shared" ref="T96:T102" si="4">D96</f>
        <v>Not applicable</v>
      </c>
      <c r="U96" s="51"/>
      <c r="V96" s="16"/>
      <c r="W96" s="44"/>
      <c r="X96" s="44"/>
      <c r="Y96" s="45"/>
      <c r="Z96" s="52"/>
      <c r="AA96"/>
    </row>
    <row r="97" spans="1:27" s="244" customFormat="1" ht="15" customHeight="1">
      <c r="A97" s="263"/>
      <c r="B97" s="221" t="s">
        <v>1574</v>
      </c>
      <c r="C97" s="218" t="s">
        <v>1575</v>
      </c>
      <c r="D97" s="1259" t="s">
        <v>406</v>
      </c>
      <c r="E97" s="1260"/>
      <c r="F97" s="1261"/>
      <c r="G97" s="1262" t="s">
        <v>406</v>
      </c>
      <c r="H97" s="1263"/>
      <c r="I97" s="12"/>
      <c r="J97" s="30" t="str">
        <f t="shared" si="3"/>
        <v>Not applicable</v>
      </c>
      <c r="K97" s="7"/>
      <c r="L97" s="21"/>
      <c r="M97" s="31"/>
      <c r="N97" s="21"/>
      <c r="O97" s="7"/>
      <c r="P97" s="7"/>
      <c r="Q97" s="21"/>
      <c r="R97" s="21"/>
      <c r="S97" s="21"/>
      <c r="T97" s="209" t="str">
        <f t="shared" si="4"/>
        <v>Not applicable</v>
      </c>
      <c r="U97" s="51"/>
      <c r="V97" s="16"/>
      <c r="W97" s="44"/>
      <c r="X97" s="44"/>
      <c r="Y97" s="45"/>
      <c r="Z97" s="52"/>
      <c r="AA97"/>
    </row>
    <row r="98" spans="1:27" s="244" customFormat="1" ht="15" customHeight="1">
      <c r="A98" s="263"/>
      <c r="B98" s="220" t="s">
        <v>1576</v>
      </c>
      <c r="C98" s="218" t="s">
        <v>1577</v>
      </c>
      <c r="D98" s="1259" t="s">
        <v>406</v>
      </c>
      <c r="E98" s="1260"/>
      <c r="F98" s="1261"/>
      <c r="G98" s="1262" t="s">
        <v>415</v>
      </c>
      <c r="H98" s="1263"/>
      <c r="I98" s="12"/>
      <c r="J98" s="30" t="str">
        <f t="shared" si="3"/>
        <v>Doctor</v>
      </c>
      <c r="K98" s="7"/>
      <c r="L98" s="21"/>
      <c r="M98" s="31"/>
      <c r="N98" s="21"/>
      <c r="O98" s="7"/>
      <c r="P98" s="7"/>
      <c r="Q98" s="21"/>
      <c r="R98" s="21"/>
      <c r="S98" s="21"/>
      <c r="T98" s="209" t="str">
        <f t="shared" si="4"/>
        <v>Not applicable</v>
      </c>
      <c r="U98" s="51"/>
      <c r="V98" s="16"/>
      <c r="W98" s="44"/>
      <c r="X98" s="44"/>
      <c r="Y98" s="45"/>
      <c r="Z98" s="52"/>
      <c r="AA98"/>
    </row>
    <row r="99" spans="1:27" s="244" customFormat="1" ht="15" customHeight="1">
      <c r="A99" s="263"/>
      <c r="B99" s="221" t="s">
        <v>1578</v>
      </c>
      <c r="C99" s="218" t="s">
        <v>1579</v>
      </c>
      <c r="D99" s="1259" t="s">
        <v>406</v>
      </c>
      <c r="E99" s="1260"/>
      <c r="F99" s="1261"/>
      <c r="G99" s="1262" t="s">
        <v>414</v>
      </c>
      <c r="H99" s="1263"/>
      <c r="I99" s="12"/>
      <c r="J99" s="30" t="str">
        <f t="shared" si="3"/>
        <v>Community health worker</v>
      </c>
      <c r="K99" s="7"/>
      <c r="L99" s="21"/>
      <c r="M99" s="31"/>
      <c r="N99" s="21"/>
      <c r="O99" s="7"/>
      <c r="P99" s="7"/>
      <c r="Q99" s="21"/>
      <c r="R99" s="21"/>
      <c r="S99" s="21"/>
      <c r="T99" s="209" t="str">
        <f t="shared" si="4"/>
        <v>Not applicable</v>
      </c>
      <c r="U99" s="51"/>
      <c r="V99" s="16"/>
      <c r="W99" s="44"/>
      <c r="X99" s="44"/>
      <c r="Y99" s="45"/>
      <c r="Z99" s="52"/>
      <c r="AA99"/>
    </row>
    <row r="100" spans="1:27" s="244" customFormat="1" ht="15" customHeight="1">
      <c r="A100" s="263"/>
      <c r="B100" s="221" t="s">
        <v>1580</v>
      </c>
      <c r="C100" s="218" t="s">
        <v>1581</v>
      </c>
      <c r="D100" s="1259" t="s">
        <v>406</v>
      </c>
      <c r="E100" s="1260"/>
      <c r="F100" s="1261"/>
      <c r="G100" s="1262" t="s">
        <v>415</v>
      </c>
      <c r="H100" s="1263"/>
      <c r="I100" s="12"/>
      <c r="J100" s="30" t="str">
        <f t="shared" si="3"/>
        <v>Doctor</v>
      </c>
      <c r="K100" s="7"/>
      <c r="L100" s="21"/>
      <c r="M100" s="31"/>
      <c r="N100" s="21"/>
      <c r="O100" s="7"/>
      <c r="P100" s="7"/>
      <c r="Q100" s="21"/>
      <c r="R100" s="21"/>
      <c r="S100" s="21"/>
      <c r="T100" s="209" t="str">
        <f t="shared" si="4"/>
        <v>Not applicable</v>
      </c>
      <c r="U100" s="51"/>
      <c r="V100" s="16"/>
      <c r="W100" s="44"/>
      <c r="X100" s="44"/>
      <c r="Y100" s="45"/>
      <c r="Z100" s="52"/>
      <c r="AA100"/>
    </row>
    <row r="101" spans="1:27" s="244" customFormat="1" ht="15" customHeight="1">
      <c r="A101" s="263"/>
      <c r="B101" s="221" t="s">
        <v>1582</v>
      </c>
      <c r="C101" s="218" t="s">
        <v>1583</v>
      </c>
      <c r="D101" s="1259" t="s">
        <v>415</v>
      </c>
      <c r="E101" s="1260"/>
      <c r="F101" s="1261"/>
      <c r="G101" s="1262" t="s">
        <v>415</v>
      </c>
      <c r="H101" s="1263"/>
      <c r="I101" s="12"/>
      <c r="J101" s="30" t="str">
        <f t="shared" si="3"/>
        <v>Doctor</v>
      </c>
      <c r="K101" s="7"/>
      <c r="L101" s="21"/>
      <c r="M101" s="31"/>
      <c r="N101" s="21"/>
      <c r="O101" s="7"/>
      <c r="P101" s="7"/>
      <c r="Q101" s="21"/>
      <c r="R101" s="21"/>
      <c r="S101" s="21"/>
      <c r="T101" s="209" t="str">
        <f t="shared" si="4"/>
        <v>Doctor</v>
      </c>
      <c r="U101" s="51"/>
      <c r="V101" s="16"/>
      <c r="W101" s="44"/>
      <c r="X101" s="44"/>
      <c r="Y101" s="45"/>
      <c r="Z101" s="52"/>
      <c r="AA101"/>
    </row>
    <row r="102" spans="1:27" s="244" customFormat="1" ht="15" customHeight="1" thickBot="1">
      <c r="A102" s="263"/>
      <c r="B102" s="222" t="s">
        <v>1584</v>
      </c>
      <c r="C102" s="219" t="s">
        <v>1585</v>
      </c>
      <c r="D102" s="1269" t="s">
        <v>406</v>
      </c>
      <c r="E102" s="1270"/>
      <c r="F102" s="1271"/>
      <c r="G102" s="1272" t="s">
        <v>406</v>
      </c>
      <c r="H102" s="1273"/>
      <c r="I102" s="12"/>
      <c r="J102" s="30" t="str">
        <f t="shared" si="3"/>
        <v>Not applicable</v>
      </c>
      <c r="K102" s="7"/>
      <c r="L102" s="21"/>
      <c r="M102" s="31"/>
      <c r="N102" s="21"/>
      <c r="O102" s="7"/>
      <c r="P102" s="7"/>
      <c r="Q102" s="21"/>
      <c r="R102" s="21"/>
      <c r="S102" s="21"/>
      <c r="T102" s="209" t="str">
        <f t="shared" si="4"/>
        <v>Not applicable</v>
      </c>
      <c r="U102" s="51"/>
      <c r="V102" s="16"/>
      <c r="W102" s="44"/>
      <c r="X102" s="44"/>
      <c r="Y102" s="45"/>
      <c r="Z102" s="52"/>
      <c r="AA102"/>
    </row>
    <row r="103" spans="1:27" s="244" customFormat="1" ht="75">
      <c r="A103" s="1186" t="s">
        <v>1586</v>
      </c>
      <c r="B103" s="1274"/>
      <c r="C103" s="1275"/>
      <c r="D103" s="1276" t="s">
        <v>467</v>
      </c>
      <c r="E103" s="1277"/>
      <c r="F103" s="1277"/>
      <c r="G103" s="1277"/>
      <c r="H103" s="1278"/>
      <c r="I103" s="6"/>
      <c r="J103" s="26"/>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
      <c r="M103" s="21"/>
      <c r="N103" s="21"/>
      <c r="O103" s="7" t="str">
        <f>D103</f>
        <v xml:space="preserve">Currently only Ob/Gyns can provide FP services. Therefore, people from remote rural areas need to travel to a central regional hospital or FP clinic to get an IUD insertion, OC prescription or sterilization.   </v>
      </c>
      <c r="P103" s="21"/>
      <c r="Q103" s="21"/>
      <c r="R103" s="7"/>
      <c r="S103" s="21"/>
      <c r="T103" s="208"/>
      <c r="U103" s="16"/>
      <c r="V103" s="16"/>
      <c r="W103" s="44"/>
      <c r="X103" s="44"/>
      <c r="Y103" s="45"/>
      <c r="Z103" s="52"/>
      <c r="AA103"/>
    </row>
    <row r="104" spans="1:27" s="352" customFormat="1" ht="15.75" thickBot="1">
      <c r="A104" s="1279"/>
      <c r="B104" s="1280"/>
      <c r="C104" s="1280"/>
      <c r="D104" s="1280"/>
      <c r="E104" s="1280"/>
      <c r="F104" s="1280"/>
      <c r="G104" s="1280"/>
      <c r="H104" s="1281"/>
      <c r="I104" s="182"/>
      <c r="J104" s="183"/>
      <c r="K104" s="184">
        <f>C104</f>
        <v>0</v>
      </c>
      <c r="L104" s="184"/>
      <c r="M104" s="184"/>
      <c r="N104" s="184"/>
      <c r="O104" s="184"/>
      <c r="P104" s="184"/>
      <c r="Q104" s="184"/>
      <c r="R104" s="184"/>
      <c r="S104" s="184"/>
      <c r="T104" s="184"/>
      <c r="U104" s="184"/>
      <c r="V104" s="184"/>
      <c r="W104" s="185"/>
      <c r="X104" s="185"/>
      <c r="Y104" s="186"/>
      <c r="Z104" s="186"/>
      <c r="AA104" s="187"/>
    </row>
    <row r="105" spans="1:27" s="244" customFormat="1" ht="45" customHeight="1">
      <c r="A105" s="1160" t="s">
        <v>218</v>
      </c>
      <c r="B105" s="1161"/>
      <c r="C105" s="1161"/>
      <c r="D105" s="353" t="s">
        <v>1587</v>
      </c>
      <c r="E105" s="1282" t="s">
        <v>1588</v>
      </c>
      <c r="F105" s="1283"/>
      <c r="G105" s="1284"/>
      <c r="H105" s="354" t="s">
        <v>1589</v>
      </c>
      <c r="I105" s="193"/>
      <c r="J105" s="30"/>
      <c r="K105" s="7" t="str">
        <f>A105</f>
        <v>D7. Does the country have laws, regulations, or policies that make it difficult for the following sub-populations to access effective family planning services?</v>
      </c>
      <c r="L105" s="21"/>
      <c r="M105" s="21"/>
      <c r="N105" s="21"/>
      <c r="O105" s="7"/>
      <c r="P105" s="21"/>
      <c r="Q105" s="21"/>
      <c r="R105" s="21"/>
      <c r="S105" s="21"/>
      <c r="T105" s="16"/>
      <c r="U105" s="16"/>
      <c r="V105" s="51" t="str">
        <f>E105</f>
        <v xml:space="preserve">If yes, describe laws/regulations/policies affecting access </v>
      </c>
      <c r="W105" s="44"/>
      <c r="X105" s="44"/>
      <c r="Y105" s="45"/>
      <c r="Z105" s="52"/>
      <c r="AA105"/>
    </row>
    <row r="106" spans="1:27" s="244" customFormat="1">
      <c r="A106" s="291"/>
      <c r="B106" s="1163" t="s">
        <v>1590</v>
      </c>
      <c r="C106" s="1163"/>
      <c r="D106" s="229" t="s">
        <v>399</v>
      </c>
      <c r="E106" s="1262"/>
      <c r="F106" s="1332"/>
      <c r="G106" s="1486"/>
      <c r="H106" s="227"/>
      <c r="I106" s="11"/>
      <c r="J106" s="30"/>
      <c r="K106" s="7" t="str">
        <f>B106</f>
        <v>a. Unmarried people</v>
      </c>
      <c r="L106" s="21"/>
      <c r="M106" s="31">
        <f>E106</f>
        <v>0</v>
      </c>
      <c r="N106" s="21"/>
      <c r="O106" s="7"/>
      <c r="P106" s="21"/>
      <c r="Q106" s="21"/>
      <c r="R106" s="21"/>
      <c r="S106" s="21"/>
      <c r="T106" s="16"/>
      <c r="U106" s="16"/>
      <c r="V106" s="51">
        <f>E106</f>
        <v>0</v>
      </c>
      <c r="W106" s="44"/>
      <c r="X106" s="44"/>
      <c r="Y106" s="45"/>
      <c r="Z106" s="52"/>
      <c r="AA106"/>
    </row>
    <row r="107" spans="1:27" s="244" customFormat="1">
      <c r="A107" s="291"/>
      <c r="B107" s="1163" t="s">
        <v>1591</v>
      </c>
      <c r="C107" s="1163"/>
      <c r="D107" s="229" t="s">
        <v>399</v>
      </c>
      <c r="E107" s="1262"/>
      <c r="F107" s="1332"/>
      <c r="G107" s="1486"/>
      <c r="H107" s="227"/>
      <c r="I107" s="11"/>
      <c r="J107" s="30"/>
      <c r="K107" s="7" t="str">
        <f>B107</f>
        <v>b. Young people</v>
      </c>
      <c r="L107" s="21"/>
      <c r="M107" s="31">
        <f>E107</f>
        <v>0</v>
      </c>
      <c r="N107" s="21"/>
      <c r="O107" s="7"/>
      <c r="P107" s="21"/>
      <c r="Q107" s="21"/>
      <c r="R107" s="21"/>
      <c r="S107" s="21"/>
      <c r="T107" s="16"/>
      <c r="U107" s="16"/>
      <c r="V107" s="51">
        <f>E107</f>
        <v>0</v>
      </c>
      <c r="W107" s="44"/>
      <c r="X107" s="44"/>
      <c r="Y107" s="45"/>
      <c r="Z107" s="52"/>
      <c r="AA107"/>
    </row>
    <row r="108" spans="1:27" s="244" customFormat="1" ht="69" customHeight="1" thickBot="1">
      <c r="A108" s="355"/>
      <c r="B108" s="1265" t="s">
        <v>1592</v>
      </c>
      <c r="C108" s="1265"/>
      <c r="D108" s="264" t="s">
        <v>395</v>
      </c>
      <c r="E108" s="1272" t="s">
        <v>467</v>
      </c>
      <c r="F108" s="1596"/>
      <c r="G108" s="1597"/>
      <c r="H108" s="523" t="s">
        <v>395</v>
      </c>
      <c r="I108" s="11"/>
      <c r="J108" s="30"/>
      <c r="K108" s="7" t="str">
        <f>B108</f>
        <v>c. Other</v>
      </c>
      <c r="L108" s="21"/>
      <c r="M108" s="31" t="str">
        <f>E108</f>
        <v xml:space="preserve">Currently only Ob/Gyns can provide FP services. Therefore, people from remote rural areas need to travel to a central regional hospital or FP clinic to get an IUD insertion, OC prescription or sterilization.   </v>
      </c>
      <c r="N108" s="21"/>
      <c r="O108" s="7"/>
      <c r="P108" s="21"/>
      <c r="Q108" s="21"/>
      <c r="R108" s="21"/>
      <c r="S108" s="21"/>
      <c r="T108" s="16"/>
      <c r="U108" s="16"/>
      <c r="V108" s="51" t="str">
        <f>E108</f>
        <v xml:space="preserve">Currently only Ob/Gyns can provide FP services. Therefore, people from remote rural areas need to travel to a central regional hospital or FP clinic to get an IUD insertion, OC prescription or sterilization.   </v>
      </c>
      <c r="W108" s="44"/>
      <c r="X108" s="44"/>
      <c r="Y108" s="45"/>
      <c r="Z108" s="52"/>
      <c r="AA108"/>
    </row>
    <row r="109" spans="1:27" s="247" customFormat="1">
      <c r="A109" s="1279"/>
      <c r="B109" s="1280"/>
      <c r="C109" s="1280"/>
      <c r="D109" s="1280"/>
      <c r="E109" s="1280"/>
      <c r="F109" s="1280"/>
      <c r="G109" s="1280"/>
      <c r="H109" s="1281"/>
      <c r="I109" s="189"/>
      <c r="J109" s="30"/>
      <c r="K109" s="39">
        <f>C109</f>
        <v>0</v>
      </c>
      <c r="L109" s="25"/>
      <c r="M109" s="25"/>
      <c r="N109" s="25"/>
      <c r="O109" s="39"/>
      <c r="P109" s="25"/>
      <c r="Q109" s="25"/>
      <c r="R109" s="25"/>
      <c r="S109" s="25"/>
      <c r="T109" s="25"/>
      <c r="U109" s="25"/>
      <c r="V109" s="25"/>
      <c r="W109" s="64"/>
      <c r="X109" s="64"/>
      <c r="Y109" s="63"/>
      <c r="Z109" s="63"/>
      <c r="AA109" s="187"/>
    </row>
    <row r="110" spans="1:27" s="244" customFormat="1" ht="45">
      <c r="A110" s="1179" t="s">
        <v>1593</v>
      </c>
      <c r="B110" s="1163"/>
      <c r="C110" s="1163"/>
      <c r="D110" s="1163"/>
      <c r="E110" s="1163"/>
      <c r="F110" s="1163"/>
      <c r="G110" s="1163"/>
      <c r="H110" s="1197"/>
      <c r="I110" s="193"/>
      <c r="J110" s="30"/>
      <c r="K110" s="7"/>
      <c r="L110" s="21"/>
      <c r="M110" s="21"/>
      <c r="N110" s="21"/>
      <c r="O110" s="7"/>
      <c r="P110" s="21"/>
      <c r="Q110" s="21"/>
      <c r="R110" s="21"/>
      <c r="S110" s="21"/>
      <c r="T110" s="16"/>
      <c r="U110" s="16"/>
      <c r="V110" s="16"/>
      <c r="W110" s="44"/>
      <c r="X110" s="49" t="str">
        <f>A110</f>
        <v xml:space="preserve">D8. Are there charges* to the client in the public sector for family planning:
*(This question refers to charges by policy, not under-the-table charges.)
</v>
      </c>
      <c r="Y110" s="45"/>
      <c r="Z110" s="52"/>
      <c r="AA110"/>
    </row>
    <row r="111" spans="1:27" s="244" customFormat="1" ht="15" customHeight="1">
      <c r="A111" s="291"/>
      <c r="B111" s="1163" t="s">
        <v>1594</v>
      </c>
      <c r="C111" s="1163"/>
      <c r="D111" s="1163"/>
      <c r="E111" s="1163"/>
      <c r="F111" s="1164"/>
      <c r="G111" s="1259" t="s">
        <v>399</v>
      </c>
      <c r="H111" s="1331"/>
      <c r="I111" s="12"/>
      <c r="J111" s="30" t="str">
        <f>G111</f>
        <v>No</v>
      </c>
      <c r="K111" s="7"/>
      <c r="L111" s="21"/>
      <c r="M111" s="21"/>
      <c r="N111" s="21"/>
      <c r="O111" s="7"/>
      <c r="P111" s="21"/>
      <c r="Q111" s="21"/>
      <c r="R111" s="21"/>
      <c r="S111" s="21"/>
      <c r="T111" s="16"/>
      <c r="U111" s="16"/>
      <c r="V111" s="16"/>
      <c r="W111" s="44"/>
      <c r="X111" s="44"/>
      <c r="Y111" s="48" t="str">
        <f>B111</f>
        <v>a. Services?</v>
      </c>
      <c r="Z111" s="52"/>
      <c r="AA111"/>
    </row>
    <row r="112" spans="1:27" s="244" customFormat="1" ht="15" customHeight="1">
      <c r="A112" s="291"/>
      <c r="B112" s="1163" t="s">
        <v>1595</v>
      </c>
      <c r="C112" s="1163"/>
      <c r="D112" s="1163"/>
      <c r="E112" s="1163"/>
      <c r="F112" s="1164"/>
      <c r="G112" s="1259" t="s">
        <v>399</v>
      </c>
      <c r="H112" s="1331"/>
      <c r="I112" s="12"/>
      <c r="J112" s="30" t="str">
        <f>G112</f>
        <v>No</v>
      </c>
      <c r="K112" s="7"/>
      <c r="L112" s="21"/>
      <c r="M112" s="21"/>
      <c r="N112" s="21"/>
      <c r="O112" s="7"/>
      <c r="P112" s="21"/>
      <c r="Q112" s="21"/>
      <c r="R112" s="21"/>
      <c r="S112" s="21"/>
      <c r="T112" s="16"/>
      <c r="U112" s="16"/>
      <c r="V112" s="16"/>
      <c r="W112" s="44"/>
      <c r="X112" s="44"/>
      <c r="Y112" s="48" t="str">
        <f>B112</f>
        <v>b. Commodities?</v>
      </c>
      <c r="Z112" s="52"/>
      <c r="AA112"/>
    </row>
    <row r="113" spans="1:27" s="244" customFormat="1" ht="15" customHeight="1">
      <c r="A113" s="291"/>
      <c r="B113" s="1163" t="s">
        <v>1596</v>
      </c>
      <c r="C113" s="1163"/>
      <c r="D113" s="1163"/>
      <c r="E113" s="1163"/>
      <c r="F113" s="1164"/>
      <c r="G113" s="1259" t="s">
        <v>406</v>
      </c>
      <c r="H113" s="1331"/>
      <c r="I113" s="12"/>
      <c r="J113" s="30" t="str">
        <f>G113</f>
        <v>Not applicable</v>
      </c>
      <c r="K113" s="7"/>
      <c r="L113" s="21"/>
      <c r="M113" s="21"/>
      <c r="N113" s="21"/>
      <c r="O113" s="7"/>
      <c r="P113" s="21"/>
      <c r="Q113" s="21"/>
      <c r="R113" s="21"/>
      <c r="S113" s="21"/>
      <c r="T113" s="16"/>
      <c r="U113" s="16"/>
      <c r="V113" s="16"/>
      <c r="W113" s="44"/>
      <c r="X113" s="44"/>
      <c r="Y113" s="48" t="str">
        <f>B113</f>
        <v>c. If yes, are there exemptions for people who cannot afford to pay?</v>
      </c>
      <c r="Z113" s="52"/>
      <c r="AA113"/>
    </row>
    <row r="114" spans="1:27" s="244" customFormat="1">
      <c r="A114" s="291"/>
      <c r="B114" s="318"/>
      <c r="C114" s="319" t="s">
        <v>1597</v>
      </c>
      <c r="D114" s="1165" t="s">
        <v>406</v>
      </c>
      <c r="E114" s="1166"/>
      <c r="F114" s="1166"/>
      <c r="G114" s="1166"/>
      <c r="H114" s="1167"/>
      <c r="I114" s="12"/>
      <c r="J114" s="30"/>
      <c r="K114" s="7" t="str">
        <f>C114</f>
        <v>i. If yes, describe the exemptions.</v>
      </c>
      <c r="L114" s="21"/>
      <c r="M114" s="21"/>
      <c r="N114" s="23"/>
      <c r="O114" s="24" t="str">
        <f>D114</f>
        <v>Not applicable</v>
      </c>
      <c r="P114" s="21"/>
      <c r="Q114" s="21"/>
      <c r="R114" s="21"/>
      <c r="S114" s="21"/>
      <c r="T114" s="16"/>
      <c r="U114" s="16"/>
      <c r="V114" s="16"/>
      <c r="W114" s="44"/>
      <c r="X114" s="44"/>
      <c r="Y114" s="45"/>
      <c r="Z114" s="52"/>
      <c r="AA114"/>
    </row>
    <row r="115" spans="1:27" s="265" customFormat="1" ht="30">
      <c r="A115" s="1179" t="s">
        <v>1598</v>
      </c>
      <c r="B115" s="1163"/>
      <c r="C115" s="1163"/>
      <c r="D115" s="1163"/>
      <c r="E115" s="1163"/>
      <c r="F115" s="1163"/>
      <c r="G115" s="1163"/>
      <c r="H115" s="1197"/>
      <c r="I115" s="33"/>
      <c r="J115" s="20"/>
      <c r="K115" s="7"/>
      <c r="L115" s="7"/>
      <c r="M115" s="21"/>
      <c r="N115" s="21"/>
      <c r="O115" s="7"/>
      <c r="P115" s="21"/>
      <c r="Q115" s="1"/>
      <c r="R115" s="21"/>
      <c r="S115" s="22"/>
      <c r="T115" s="2"/>
      <c r="U115" s="2"/>
      <c r="V115" s="2"/>
      <c r="W115" s="40"/>
      <c r="X115" s="49" t="str">
        <f>A115</f>
        <v>D9. Are the following contraceptives included in the country's National Essential Medicine List (NEML) or other equivalent priority list? (for example, the National Medical Device List)</v>
      </c>
      <c r="Y115" s="1"/>
      <c r="Z115" s="56"/>
      <c r="AA115"/>
    </row>
    <row r="116" spans="1:27" s="265" customFormat="1" ht="15.75" customHeight="1">
      <c r="A116" s="356"/>
      <c r="B116" s="1163" t="s">
        <v>1599</v>
      </c>
      <c r="C116" s="1163"/>
      <c r="D116" s="1163"/>
      <c r="E116" s="1163"/>
      <c r="F116" s="1164"/>
      <c r="G116" s="1259" t="s">
        <v>399</v>
      </c>
      <c r="H116" s="1331"/>
      <c r="I116" s="33"/>
      <c r="J116" s="30" t="str">
        <f t="shared" ref="J116:J127" si="5">G116</f>
        <v>No</v>
      </c>
      <c r="K116" s="7"/>
      <c r="L116" s="7"/>
      <c r="M116" s="21"/>
      <c r="N116" s="21"/>
      <c r="O116" s="7"/>
      <c r="P116" s="21"/>
      <c r="Q116" s="1"/>
      <c r="R116" s="21"/>
      <c r="S116" s="22"/>
      <c r="T116" s="2"/>
      <c r="U116" s="2"/>
      <c r="V116" s="2"/>
      <c r="W116" s="40"/>
      <c r="X116" s="40"/>
      <c r="Y116" s="48" t="str">
        <f t="shared" ref="Y116:Y125" si="6">B116</f>
        <v>a. Combined oral contraceptives</v>
      </c>
      <c r="Z116" s="56"/>
      <c r="AA116"/>
    </row>
    <row r="117" spans="1:27" s="265" customFormat="1" ht="15.75" customHeight="1">
      <c r="A117" s="356"/>
      <c r="B117" s="1163" t="s">
        <v>1600</v>
      </c>
      <c r="C117" s="1163"/>
      <c r="D117" s="1163"/>
      <c r="E117" s="1163"/>
      <c r="F117" s="1164"/>
      <c r="G117" s="1259" t="s">
        <v>399</v>
      </c>
      <c r="H117" s="1331"/>
      <c r="I117" s="33"/>
      <c r="J117" s="30" t="str">
        <f t="shared" si="5"/>
        <v>No</v>
      </c>
      <c r="K117" s="7"/>
      <c r="L117" s="7"/>
      <c r="M117" s="21"/>
      <c r="N117" s="21"/>
      <c r="O117" s="7"/>
      <c r="P117" s="21"/>
      <c r="Q117" s="1"/>
      <c r="R117" s="21"/>
      <c r="S117" s="22"/>
      <c r="T117" s="2"/>
      <c r="U117" s="2"/>
      <c r="V117" s="2"/>
      <c r="W117" s="40"/>
      <c r="X117" s="40"/>
      <c r="Y117" s="48" t="str">
        <f t="shared" si="6"/>
        <v>b. Progestin-only pills</v>
      </c>
      <c r="Z117" s="56"/>
      <c r="AA117"/>
    </row>
    <row r="118" spans="1:27" s="265" customFormat="1" ht="15.75" customHeight="1">
      <c r="A118" s="356"/>
      <c r="B118" s="1163" t="s">
        <v>1601</v>
      </c>
      <c r="C118" s="1163"/>
      <c r="D118" s="1163"/>
      <c r="E118" s="1163"/>
      <c r="F118" s="1164"/>
      <c r="G118" s="1259" t="s">
        <v>399</v>
      </c>
      <c r="H118" s="1331"/>
      <c r="I118" s="33"/>
      <c r="J118" s="30" t="str">
        <f t="shared" si="5"/>
        <v>No</v>
      </c>
      <c r="K118" s="7"/>
      <c r="L118" s="7"/>
      <c r="M118" s="21"/>
      <c r="N118" s="21"/>
      <c r="O118" s="7"/>
      <c r="P118" s="21"/>
      <c r="Q118" s="1"/>
      <c r="R118" s="21"/>
      <c r="S118" s="22"/>
      <c r="T118" s="2"/>
      <c r="U118" s="2"/>
      <c r="V118" s="2"/>
      <c r="W118" s="40"/>
      <c r="X118" s="40"/>
      <c r="Y118" s="48" t="str">
        <f t="shared" si="6"/>
        <v>c. Injectables</v>
      </c>
      <c r="Z118" s="56"/>
      <c r="AA118"/>
    </row>
    <row r="119" spans="1:27" s="265" customFormat="1" ht="15.75" customHeight="1">
      <c r="A119" s="356"/>
      <c r="B119" s="1163" t="s">
        <v>1602</v>
      </c>
      <c r="C119" s="1163"/>
      <c r="D119" s="1163"/>
      <c r="E119" s="1163"/>
      <c r="F119" s="1164"/>
      <c r="G119" s="1259" t="s">
        <v>399</v>
      </c>
      <c r="H119" s="1331"/>
      <c r="I119" s="33"/>
      <c r="J119" s="30" t="str">
        <f t="shared" si="5"/>
        <v>No</v>
      </c>
      <c r="K119" s="7"/>
      <c r="L119" s="7"/>
      <c r="M119" s="21"/>
      <c r="N119" s="21"/>
      <c r="O119" s="7"/>
      <c r="P119" s="21"/>
      <c r="Q119" s="1"/>
      <c r="R119" s="21"/>
      <c r="S119" s="22"/>
      <c r="T119" s="2"/>
      <c r="U119" s="2"/>
      <c r="V119" s="2"/>
      <c r="W119" s="40"/>
      <c r="X119" s="40"/>
      <c r="Y119" s="48" t="str">
        <f t="shared" si="6"/>
        <v>d. Implants</v>
      </c>
      <c r="Z119" s="56"/>
      <c r="AA119"/>
    </row>
    <row r="120" spans="1:27" s="265" customFormat="1" ht="15.75" customHeight="1">
      <c r="A120" s="356"/>
      <c r="B120" s="1163" t="s">
        <v>1603</v>
      </c>
      <c r="C120" s="1163"/>
      <c r="D120" s="1163"/>
      <c r="E120" s="1163"/>
      <c r="F120" s="1164"/>
      <c r="G120" s="1259" t="s">
        <v>399</v>
      </c>
      <c r="H120" s="1331"/>
      <c r="I120" s="33"/>
      <c r="J120" s="30" t="str">
        <f t="shared" si="5"/>
        <v>No</v>
      </c>
      <c r="K120" s="7"/>
      <c r="L120" s="7"/>
      <c r="M120" s="21"/>
      <c r="N120" s="21"/>
      <c r="O120" s="7"/>
      <c r="P120" s="21"/>
      <c r="Q120" s="1"/>
      <c r="R120" s="21"/>
      <c r="S120" s="22"/>
      <c r="T120" s="2"/>
      <c r="U120" s="2"/>
      <c r="V120" s="2"/>
      <c r="W120" s="40"/>
      <c r="X120" s="40"/>
      <c r="Y120" s="48" t="str">
        <f t="shared" si="6"/>
        <v>e. Intrauterine devices (IUDs)</v>
      </c>
      <c r="Z120" s="56"/>
      <c r="AA120"/>
    </row>
    <row r="121" spans="1:27" s="265" customFormat="1" ht="15.75" customHeight="1">
      <c r="A121" s="356"/>
      <c r="B121" s="1163" t="s">
        <v>1546</v>
      </c>
      <c r="C121" s="1163"/>
      <c r="D121" s="1163"/>
      <c r="E121" s="1163"/>
      <c r="F121" s="1164"/>
      <c r="G121" s="1259" t="s">
        <v>399</v>
      </c>
      <c r="H121" s="1331"/>
      <c r="I121" s="33"/>
      <c r="J121" s="30" t="str">
        <f t="shared" si="5"/>
        <v>No</v>
      </c>
      <c r="K121" s="7"/>
      <c r="L121" s="7"/>
      <c r="M121" s="21"/>
      <c r="N121" s="21"/>
      <c r="O121" s="7"/>
      <c r="P121" s="21"/>
      <c r="Q121" s="1"/>
      <c r="R121" s="21"/>
      <c r="S121" s="22"/>
      <c r="T121" s="2"/>
      <c r="U121" s="2"/>
      <c r="V121" s="2"/>
      <c r="W121" s="40"/>
      <c r="X121" s="40"/>
      <c r="Y121" s="48" t="str">
        <f t="shared" si="6"/>
        <v>f. Male condoms</v>
      </c>
      <c r="Z121" s="56"/>
      <c r="AA121"/>
    </row>
    <row r="122" spans="1:27" s="265" customFormat="1" ht="15.75" customHeight="1">
      <c r="A122" s="356"/>
      <c r="B122" s="1163" t="s">
        <v>1547</v>
      </c>
      <c r="C122" s="1163"/>
      <c r="D122" s="1163"/>
      <c r="E122" s="1163"/>
      <c r="F122" s="1164"/>
      <c r="G122" s="1259" t="s">
        <v>399</v>
      </c>
      <c r="H122" s="1331"/>
      <c r="I122" s="33"/>
      <c r="J122" s="30" t="str">
        <f t="shared" si="5"/>
        <v>No</v>
      </c>
      <c r="K122" s="7"/>
      <c r="L122" s="7"/>
      <c r="M122" s="21"/>
      <c r="N122" s="21"/>
      <c r="O122" s="7"/>
      <c r="P122" s="21"/>
      <c r="Q122" s="1"/>
      <c r="R122" s="21"/>
      <c r="S122" s="22"/>
      <c r="T122" s="2"/>
      <c r="U122" s="2"/>
      <c r="V122" s="2"/>
      <c r="W122" s="40"/>
      <c r="X122" s="40"/>
      <c r="Y122" s="48" t="str">
        <f t="shared" si="6"/>
        <v>g. Female condoms</v>
      </c>
      <c r="Z122" s="56"/>
      <c r="AA122"/>
    </row>
    <row r="123" spans="1:27" s="265" customFormat="1" ht="15.75" customHeight="1">
      <c r="A123" s="356"/>
      <c r="B123" s="1163" t="s">
        <v>1604</v>
      </c>
      <c r="C123" s="1163"/>
      <c r="D123" s="1163"/>
      <c r="E123" s="1163"/>
      <c r="F123" s="1164"/>
      <c r="G123" s="1259" t="s">
        <v>399</v>
      </c>
      <c r="H123" s="1331"/>
      <c r="I123" s="33"/>
      <c r="J123" s="30" t="str">
        <f t="shared" si="5"/>
        <v>No</v>
      </c>
      <c r="K123" s="7"/>
      <c r="L123" s="7"/>
      <c r="M123" s="21"/>
      <c r="N123" s="21"/>
      <c r="O123" s="7"/>
      <c r="P123" s="21"/>
      <c r="Q123" s="1"/>
      <c r="R123" s="21"/>
      <c r="S123" s="22"/>
      <c r="T123" s="2"/>
      <c r="U123" s="2"/>
      <c r="V123" s="2"/>
      <c r="W123" s="40"/>
      <c r="X123" s="40"/>
      <c r="Y123" s="48" t="str">
        <f t="shared" si="6"/>
        <v>h. Emergency contraceptive pills</v>
      </c>
      <c r="Z123" s="56"/>
      <c r="AA123"/>
    </row>
    <row r="124" spans="1:27" s="265" customFormat="1" ht="15.75" customHeight="1">
      <c r="A124" s="356"/>
      <c r="B124" s="1163" t="s">
        <v>1605</v>
      </c>
      <c r="C124" s="1163"/>
      <c r="D124" s="1163"/>
      <c r="E124" s="1163"/>
      <c r="F124" s="1164"/>
      <c r="G124" s="1259" t="s">
        <v>399</v>
      </c>
      <c r="H124" s="1331"/>
      <c r="I124" s="33"/>
      <c r="J124" s="30" t="str">
        <f>G124</f>
        <v>No</v>
      </c>
      <c r="K124" s="7"/>
      <c r="L124" s="7"/>
      <c r="M124" s="21"/>
      <c r="N124" s="21"/>
      <c r="O124" s="7"/>
      <c r="P124" s="21"/>
      <c r="Q124" s="1"/>
      <c r="R124" s="21"/>
      <c r="S124" s="22"/>
      <c r="T124" s="2"/>
      <c r="U124" s="2"/>
      <c r="V124" s="2"/>
      <c r="W124" s="40"/>
      <c r="X124" s="40"/>
      <c r="Y124" s="48" t="str">
        <f>B124</f>
        <v>i. CycleBeads</v>
      </c>
      <c r="Z124" s="56"/>
      <c r="AA124"/>
    </row>
    <row r="125" spans="1:27" s="265" customFormat="1" ht="15.75" customHeight="1">
      <c r="A125" s="356"/>
      <c r="B125" s="1163" t="s">
        <v>1606</v>
      </c>
      <c r="C125" s="1163"/>
      <c r="D125" s="1163"/>
      <c r="E125" s="1163"/>
      <c r="F125" s="1164"/>
      <c r="G125" s="1259" t="s">
        <v>399</v>
      </c>
      <c r="H125" s="1331"/>
      <c r="I125" s="33"/>
      <c r="J125" s="30" t="str">
        <f t="shared" si="5"/>
        <v>No</v>
      </c>
      <c r="K125" s="7"/>
      <c r="L125" s="7"/>
      <c r="M125" s="21"/>
      <c r="N125" s="21"/>
      <c r="O125" s="7"/>
      <c r="P125" s="21"/>
      <c r="Q125" s="1"/>
      <c r="R125" s="21"/>
      <c r="S125" s="22"/>
      <c r="T125" s="2"/>
      <c r="U125" s="2"/>
      <c r="V125" s="2"/>
      <c r="W125" s="40"/>
      <c r="X125" s="40"/>
      <c r="Y125" s="48" t="str">
        <f t="shared" si="6"/>
        <v>j. Any other contraceptive(s)?</v>
      </c>
      <c r="Z125" s="56"/>
      <c r="AA125"/>
    </row>
    <row r="126" spans="1:27" s="265" customFormat="1" ht="15.75">
      <c r="A126" s="356"/>
      <c r="B126" s="984"/>
      <c r="C126" s="1163" t="s">
        <v>1607</v>
      </c>
      <c r="D126" s="1163"/>
      <c r="E126" s="1164"/>
      <c r="F126" s="1322" t="s">
        <v>406</v>
      </c>
      <c r="G126" s="1323"/>
      <c r="H126" s="1324"/>
      <c r="I126" s="33"/>
      <c r="J126" s="30">
        <f t="shared" si="5"/>
        <v>0</v>
      </c>
      <c r="K126" s="7"/>
      <c r="L126" s="7"/>
      <c r="M126" s="21"/>
      <c r="N126" s="21"/>
      <c r="O126" s="7"/>
      <c r="P126" s="21"/>
      <c r="Q126" s="1"/>
      <c r="R126" s="7">
        <f>B126</f>
        <v>0</v>
      </c>
      <c r="S126" s="22"/>
      <c r="T126" s="2"/>
      <c r="U126" s="2"/>
      <c r="V126" s="2"/>
      <c r="W126" s="40"/>
      <c r="X126" s="40"/>
      <c r="Y126" s="1"/>
      <c r="Z126" s="56"/>
      <c r="AA126"/>
    </row>
    <row r="127" spans="1:27" s="265" customFormat="1" ht="15.75">
      <c r="A127" s="1288" t="s">
        <v>1608</v>
      </c>
      <c r="B127" s="1289"/>
      <c r="C127" s="1289"/>
      <c r="D127" s="1290"/>
      <c r="E127" s="1291"/>
      <c r="F127" s="1485">
        <v>2011</v>
      </c>
      <c r="G127" s="1326"/>
      <c r="H127" s="1327"/>
      <c r="I127" s="33"/>
      <c r="J127" s="30">
        <f t="shared" si="5"/>
        <v>0</v>
      </c>
      <c r="K127" s="7"/>
      <c r="L127" s="7"/>
      <c r="M127" s="21"/>
      <c r="N127" s="21"/>
      <c r="O127" s="7"/>
      <c r="P127" s="21"/>
      <c r="Q127" s="1"/>
      <c r="R127" s="7">
        <f>B127</f>
        <v>0</v>
      </c>
      <c r="S127" s="22"/>
      <c r="T127" s="2"/>
      <c r="U127" s="2"/>
      <c r="V127" s="2"/>
      <c r="W127" s="40"/>
      <c r="X127" s="40"/>
      <c r="Y127" s="1"/>
      <c r="Z127" s="56"/>
      <c r="AA127"/>
    </row>
    <row r="128" spans="1:27" s="265" customFormat="1" ht="30">
      <c r="A128" s="1179" t="s">
        <v>1636</v>
      </c>
      <c r="B128" s="1163"/>
      <c r="C128" s="1164"/>
      <c r="D128" s="1316" t="s">
        <v>468</v>
      </c>
      <c r="E128" s="1317"/>
      <c r="F128" s="1317"/>
      <c r="G128" s="1317"/>
      <c r="H128" s="1318"/>
      <c r="I128" s="33"/>
      <c r="J128" s="20"/>
      <c r="K128" s="7" t="str">
        <f>A128</f>
        <v xml:space="preserve">D11. Name of the list(s)
</v>
      </c>
      <c r="L128" s="7"/>
      <c r="M128" s="21"/>
      <c r="N128" s="21"/>
      <c r="O128" s="7" t="str">
        <f>D128</f>
        <v>Essential Drug List</v>
      </c>
      <c r="P128" s="21"/>
      <c r="Q128" s="1"/>
      <c r="R128" s="21"/>
      <c r="S128" s="22"/>
      <c r="T128" s="2"/>
      <c r="U128" s="2"/>
      <c r="V128" s="2"/>
      <c r="W128" s="40"/>
      <c r="X128" s="40"/>
      <c r="Y128" s="1"/>
      <c r="Z128" s="56"/>
      <c r="AA128"/>
    </row>
    <row r="129" spans="1:27" s="265" customFormat="1" ht="30">
      <c r="A129" s="1179" t="s">
        <v>1637</v>
      </c>
      <c r="B129" s="1163"/>
      <c r="C129" s="1164"/>
      <c r="D129" s="1170"/>
      <c r="E129" s="1171"/>
      <c r="F129" s="1171"/>
      <c r="G129" s="1171"/>
      <c r="H129" s="1172"/>
      <c r="I129" s="33"/>
      <c r="J129" s="20"/>
      <c r="K129" s="7" t="str">
        <f>A129</f>
        <v xml:space="preserve">D12. Notes about the list(s)
</v>
      </c>
      <c r="L129" s="7"/>
      <c r="M129" s="21"/>
      <c r="N129" s="21"/>
      <c r="O129" s="7">
        <f>D129</f>
        <v>0</v>
      </c>
      <c r="P129" s="21"/>
      <c r="Q129" s="1"/>
      <c r="R129" s="21"/>
      <c r="S129" s="22"/>
      <c r="T129" s="2"/>
      <c r="U129" s="2"/>
      <c r="V129" s="2"/>
      <c r="W129" s="40"/>
      <c r="X129" s="40"/>
      <c r="Y129" s="1"/>
      <c r="Z129" s="56"/>
      <c r="AA129"/>
    </row>
    <row r="130" spans="1:27" s="244" customFormat="1" ht="21.75" customHeight="1">
      <c r="A130" s="1179" t="s">
        <v>1638</v>
      </c>
      <c r="B130" s="1163"/>
      <c r="C130" s="1163"/>
      <c r="D130" s="1163"/>
      <c r="E130" s="1163"/>
      <c r="F130" s="1163"/>
      <c r="G130" s="1163"/>
      <c r="H130" s="1197"/>
      <c r="I130" s="4"/>
      <c r="J130" s="30"/>
      <c r="K130" s="7"/>
      <c r="L130" s="21"/>
      <c r="M130" s="21"/>
      <c r="N130" s="21"/>
      <c r="O130" s="7"/>
      <c r="P130" s="21"/>
      <c r="Q130" s="21"/>
      <c r="R130" s="21"/>
      <c r="S130" s="21"/>
      <c r="T130" s="16"/>
      <c r="U130" s="16"/>
      <c r="V130" s="16"/>
      <c r="W130" s="44"/>
      <c r="X130" s="49" t="str">
        <f>A130</f>
        <v xml:space="preserve">D13.  Information on country's Poverty Reduction Strategy Paper (PRSP)
</v>
      </c>
      <c r="Y130" s="45"/>
      <c r="Z130" s="52"/>
      <c r="AA130"/>
    </row>
    <row r="131" spans="1:27" s="265" customFormat="1" ht="30.75" customHeight="1">
      <c r="A131" s="357"/>
      <c r="B131" s="1295" t="s">
        <v>1612</v>
      </c>
      <c r="C131" s="1863"/>
      <c r="D131" s="1863"/>
      <c r="E131" s="1864"/>
      <c r="F131" s="1296">
        <v>2003</v>
      </c>
      <c r="G131" s="1297"/>
      <c r="H131" s="1298"/>
      <c r="I131" s="33"/>
      <c r="J131" s="30">
        <f>G131</f>
        <v>0</v>
      </c>
      <c r="K131" s="7"/>
      <c r="L131" s="7"/>
      <c r="M131" s="21"/>
      <c r="N131" s="21"/>
      <c r="O131" s="7"/>
      <c r="P131" s="21"/>
      <c r="Q131" s="1"/>
      <c r="R131" s="7" t="str">
        <f>B131</f>
        <v>a. What year is the Poverty Reduction Strategy Paper from? (most recent actual PRSP on IMF's site [not progress or summary report])</v>
      </c>
      <c r="S131" s="22"/>
      <c r="T131" s="2"/>
      <c r="U131" s="2"/>
      <c r="V131" s="2"/>
      <c r="W131" s="40"/>
      <c r="X131" s="40"/>
      <c r="Y131" s="1"/>
      <c r="Z131" s="56"/>
      <c r="AA131"/>
    </row>
    <row r="132" spans="1:27" s="265" customFormat="1" ht="15.75" customHeight="1">
      <c r="A132" s="356"/>
      <c r="B132" s="1163" t="s">
        <v>1613</v>
      </c>
      <c r="C132" s="1163"/>
      <c r="D132" s="1163"/>
      <c r="E132" s="1163"/>
      <c r="F132" s="1164"/>
      <c r="G132" s="1223" t="s">
        <v>395</v>
      </c>
      <c r="H132" s="1225"/>
      <c r="I132" s="33"/>
      <c r="J132" s="30" t="str">
        <f>G132</f>
        <v>Yes</v>
      </c>
      <c r="K132" s="7"/>
      <c r="L132" s="7"/>
      <c r="M132" s="21"/>
      <c r="N132" s="21"/>
      <c r="O132" s="7"/>
      <c r="P132" s="21"/>
      <c r="Q132" s="1"/>
      <c r="R132" s="21"/>
      <c r="S132" s="22"/>
      <c r="T132" s="2"/>
      <c r="U132" s="2"/>
      <c r="V132" s="2"/>
      <c r="W132" s="40"/>
      <c r="X132" s="40"/>
      <c r="Y132" s="48" t="str">
        <f>B132</f>
        <v>b. Is family planning or reproductive health a priority in the PRSP?</v>
      </c>
      <c r="Z132" s="56"/>
      <c r="AA132"/>
    </row>
    <row r="133" spans="1:27" s="265" customFormat="1" ht="15.75" customHeight="1">
      <c r="A133" s="356"/>
      <c r="B133" s="1163" t="s">
        <v>1614</v>
      </c>
      <c r="C133" s="1163"/>
      <c r="D133" s="1163"/>
      <c r="E133" s="1163"/>
      <c r="F133" s="1164"/>
      <c r="G133" s="1223" t="s">
        <v>395</v>
      </c>
      <c r="H133" s="1225"/>
      <c r="I133" s="33"/>
      <c r="J133" s="30" t="str">
        <f>G133</f>
        <v>Yes</v>
      </c>
      <c r="K133" s="7"/>
      <c r="L133" s="7"/>
      <c r="M133" s="21"/>
      <c r="N133" s="21"/>
      <c r="O133" s="7"/>
      <c r="P133" s="21"/>
      <c r="Q133" s="1"/>
      <c r="R133" s="21"/>
      <c r="S133" s="22"/>
      <c r="T133" s="2"/>
      <c r="U133" s="2"/>
      <c r="V133" s="2"/>
      <c r="W133" s="40"/>
      <c r="X133" s="40"/>
      <c r="Y133" s="48" t="str">
        <f>B133</f>
        <v>c. Is contraceptive security included in the PRSP?</v>
      </c>
      <c r="Z133" s="56"/>
      <c r="AA133"/>
    </row>
    <row r="134" spans="1:27" s="265" customFormat="1" ht="15.75" customHeight="1">
      <c r="A134" s="356"/>
      <c r="B134" s="1163" t="s">
        <v>1615</v>
      </c>
      <c r="C134" s="1163"/>
      <c r="D134" s="1163"/>
      <c r="E134" s="1163"/>
      <c r="F134" s="1164"/>
      <c r="G134" s="1223" t="s">
        <v>399</v>
      </c>
      <c r="H134" s="1225"/>
      <c r="I134" s="33"/>
      <c r="J134" s="30" t="str">
        <f>G134</f>
        <v>No</v>
      </c>
      <c r="K134" s="7"/>
      <c r="L134" s="7"/>
      <c r="M134" s="21"/>
      <c r="N134" s="21"/>
      <c r="O134" s="7"/>
      <c r="P134" s="21"/>
      <c r="Q134" s="1"/>
      <c r="R134" s="21"/>
      <c r="S134" s="22"/>
      <c r="T134" s="2"/>
      <c r="U134" s="2"/>
      <c r="V134" s="2"/>
      <c r="W134" s="40"/>
      <c r="X134" s="40"/>
      <c r="Y134" s="48" t="str">
        <f>B134</f>
        <v>d. Is contraceptive prevalence rate (CPR) included as an indicator in the PRSP?</v>
      </c>
      <c r="Z134" s="56"/>
      <c r="AA134"/>
    </row>
    <row r="135" spans="1:27" s="265" customFormat="1" ht="15.75" customHeight="1">
      <c r="A135" s="356"/>
      <c r="B135" s="1163" t="s">
        <v>1616</v>
      </c>
      <c r="C135" s="1163"/>
      <c r="D135" s="1163"/>
      <c r="E135" s="1163"/>
      <c r="F135" s="1164"/>
      <c r="G135" s="1223" t="s">
        <v>399</v>
      </c>
      <c r="H135" s="1225"/>
      <c r="I135" s="33"/>
      <c r="J135" s="30" t="str">
        <f>G135</f>
        <v>No</v>
      </c>
      <c r="K135" s="7"/>
      <c r="L135" s="7"/>
      <c r="M135" s="21"/>
      <c r="N135" s="21"/>
      <c r="O135" s="7"/>
      <c r="P135" s="21"/>
      <c r="Q135" s="1"/>
      <c r="R135" s="21"/>
      <c r="S135" s="22"/>
      <c r="T135" s="2"/>
      <c r="U135" s="2"/>
      <c r="V135" s="2"/>
      <c r="W135" s="40"/>
      <c r="X135" s="40"/>
      <c r="Y135" s="48" t="str">
        <f>B135</f>
        <v>e. Are contraceptive supply indicators included in the PRSP?</v>
      </c>
      <c r="Z135" s="56"/>
      <c r="AA135"/>
    </row>
    <row r="136" spans="1:27" s="265" customFormat="1" ht="60.75" thickBot="1">
      <c r="A136" s="291" t="s">
        <v>1617</v>
      </c>
      <c r="B136" s="1163" t="s">
        <v>1618</v>
      </c>
      <c r="C136" s="1164"/>
      <c r="D136" s="1236" t="s">
        <v>469</v>
      </c>
      <c r="E136" s="1237"/>
      <c r="F136" s="1237"/>
      <c r="G136" s="1237"/>
      <c r="H136" s="1238"/>
      <c r="I136" s="33"/>
      <c r="J136" s="20"/>
      <c r="K136" s="7" t="str">
        <f>B136</f>
        <v>f. Notes about the Poverty Reduction Strategy Paper</v>
      </c>
      <c r="L136" s="7"/>
      <c r="M136" s="21"/>
      <c r="N136" s="21"/>
      <c r="O136" s="7" t="str">
        <f>D136</f>
        <v>Improving the system of delivering high quality contraceptives and medicines was a "measure and action" but not an indicator.</v>
      </c>
      <c r="P136" s="21"/>
      <c r="Q136" s="1"/>
      <c r="R136" s="21"/>
      <c r="S136" s="22"/>
      <c r="T136" s="2"/>
      <c r="U136" s="2"/>
      <c r="V136" s="2"/>
      <c r="W136" s="40"/>
      <c r="X136" s="40"/>
      <c r="Y136" s="1"/>
      <c r="Z136" s="56"/>
      <c r="AA136"/>
    </row>
    <row r="137" spans="1:27" s="244" customFormat="1" ht="16.5" customHeight="1" thickBot="1">
      <c r="A137" s="1299" t="s">
        <v>255</v>
      </c>
      <c r="B137" s="1300"/>
      <c r="C137" s="1300"/>
      <c r="D137" s="1300"/>
      <c r="E137" s="1300"/>
      <c r="F137" s="1300"/>
      <c r="G137" s="1300"/>
      <c r="H137" s="358"/>
      <c r="I137" s="8"/>
      <c r="J137" s="30"/>
      <c r="K137" s="7"/>
      <c r="L137" s="21"/>
      <c r="M137" s="21"/>
      <c r="N137" s="21"/>
      <c r="O137" s="7"/>
      <c r="P137" s="21"/>
      <c r="Q137" s="21"/>
      <c r="R137" s="21"/>
      <c r="S137" s="21"/>
      <c r="T137" s="16"/>
      <c r="U137" s="16"/>
      <c r="V137" s="16"/>
      <c r="W137" s="44"/>
      <c r="X137" s="44"/>
      <c r="Y137" s="45"/>
      <c r="Z137" s="52"/>
      <c r="AA137"/>
    </row>
    <row r="138" spans="1:27" s="244" customFormat="1" ht="30" customHeight="1">
      <c r="A138" s="1160" t="s">
        <v>1619</v>
      </c>
      <c r="B138" s="1161"/>
      <c r="C138" s="1161"/>
      <c r="D138" s="1161"/>
      <c r="E138" s="1161"/>
      <c r="F138" s="1162"/>
      <c r="G138" s="1301" t="s">
        <v>406</v>
      </c>
      <c r="H138" s="1302"/>
      <c r="I138" s="6"/>
      <c r="J138" s="30" t="str">
        <f>G138</f>
        <v>Not applicable</v>
      </c>
      <c r="K138" s="7"/>
      <c r="L138" s="21"/>
      <c r="M138" s="21"/>
      <c r="N138" s="21"/>
      <c r="O138" s="7"/>
      <c r="P138" s="21"/>
      <c r="Q138" s="21"/>
      <c r="R138" s="21"/>
      <c r="S138" s="21"/>
      <c r="T138" s="16"/>
      <c r="U138" s="16"/>
      <c r="V138" s="16"/>
      <c r="W138" s="44"/>
      <c r="X138" s="44"/>
      <c r="Y138" s="48" t="str">
        <f>A138</f>
        <v>E1. Have stockouts occurred for any contraceptive at the central* level in the last 12 months?  
*(The central level refers to the central level warehouse for the public sector.)</v>
      </c>
      <c r="Z138" s="52"/>
      <c r="AA138"/>
    </row>
    <row r="139" spans="1:27" s="244" customFormat="1" ht="45">
      <c r="A139" s="1179" t="s">
        <v>1639</v>
      </c>
      <c r="B139" s="1163"/>
      <c r="C139" s="1163"/>
      <c r="D139" s="1163"/>
      <c r="E139" s="1163"/>
      <c r="F139" s="1163"/>
      <c r="G139" s="1163"/>
      <c r="H139" s="1197"/>
      <c r="I139" s="17"/>
      <c r="J139" s="30"/>
      <c r="K139" s="7"/>
      <c r="L139" s="21"/>
      <c r="M139" s="21"/>
      <c r="N139" s="21"/>
      <c r="O139" s="7"/>
      <c r="P139" s="21"/>
      <c r="Q139" s="21"/>
      <c r="R139" s="21"/>
      <c r="S139" s="21"/>
      <c r="T139" s="16"/>
      <c r="U139" s="16"/>
      <c r="V139" s="16"/>
      <c r="W139" s="44"/>
      <c r="X139" s="4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5"/>
      <c r="Z139" s="52"/>
      <c r="AA139"/>
    </row>
    <row r="140" spans="1:27" s="244" customFormat="1" ht="15" customHeight="1">
      <c r="A140" s="986"/>
      <c r="B140" s="1163" t="s">
        <v>1599</v>
      </c>
      <c r="C140" s="1163"/>
      <c r="D140" s="1163"/>
      <c r="E140" s="1163"/>
      <c r="F140" s="1164"/>
      <c r="G140" s="1223" t="s">
        <v>406</v>
      </c>
      <c r="H140" s="1225"/>
      <c r="I140" s="6"/>
      <c r="J140" s="30" t="str">
        <f t="shared" ref="J140:J148" si="7">G140</f>
        <v>Not applicable</v>
      </c>
      <c r="K140" s="7"/>
      <c r="L140" s="21"/>
      <c r="M140" s="21"/>
      <c r="N140" s="21"/>
      <c r="O140" s="7"/>
      <c r="P140" s="21"/>
      <c r="Q140" s="21"/>
      <c r="R140" s="21"/>
      <c r="S140" s="21"/>
      <c r="T140" s="16"/>
      <c r="U140" s="16"/>
      <c r="V140" s="16"/>
      <c r="W140" s="44"/>
      <c r="X140" s="44"/>
      <c r="Y140" s="48" t="str">
        <f t="shared" ref="Y140:Y148" si="8">B140</f>
        <v>a. Combined oral contraceptives</v>
      </c>
      <c r="Z140" s="52"/>
      <c r="AA140"/>
    </row>
    <row r="141" spans="1:27" s="244" customFormat="1" ht="15" customHeight="1">
      <c r="A141" s="992"/>
      <c r="B141" s="1163" t="s">
        <v>1600</v>
      </c>
      <c r="C141" s="1163"/>
      <c r="D141" s="1163"/>
      <c r="E141" s="1163"/>
      <c r="F141" s="1164"/>
      <c r="G141" s="1223" t="s">
        <v>406</v>
      </c>
      <c r="H141" s="1225"/>
      <c r="I141" s="6"/>
      <c r="J141" s="30" t="str">
        <f t="shared" si="7"/>
        <v>Not applicable</v>
      </c>
      <c r="K141" s="7"/>
      <c r="L141" s="21"/>
      <c r="M141" s="21"/>
      <c r="N141" s="21"/>
      <c r="O141" s="21"/>
      <c r="P141" s="21"/>
      <c r="Q141" s="21"/>
      <c r="R141" s="21"/>
      <c r="S141" s="21"/>
      <c r="T141" s="16"/>
      <c r="U141" s="16"/>
      <c r="V141" s="16"/>
      <c r="W141" s="44"/>
      <c r="X141" s="44"/>
      <c r="Y141" s="48" t="str">
        <f t="shared" si="8"/>
        <v>b. Progestin-only pills</v>
      </c>
      <c r="Z141" s="52"/>
      <c r="AA141"/>
    </row>
    <row r="142" spans="1:27" s="244" customFormat="1" ht="15" customHeight="1">
      <c r="A142" s="986"/>
      <c r="B142" s="1163" t="s">
        <v>1601</v>
      </c>
      <c r="C142" s="1163"/>
      <c r="D142" s="1163"/>
      <c r="E142" s="1163"/>
      <c r="F142" s="1164"/>
      <c r="G142" s="1223" t="s">
        <v>406</v>
      </c>
      <c r="H142" s="1225"/>
      <c r="I142" s="6"/>
      <c r="J142" s="30" t="str">
        <f t="shared" si="7"/>
        <v>Not applicable</v>
      </c>
      <c r="K142" s="7"/>
      <c r="L142" s="21"/>
      <c r="M142" s="21"/>
      <c r="N142" s="21"/>
      <c r="O142" s="21"/>
      <c r="P142" s="21"/>
      <c r="Q142" s="21"/>
      <c r="R142" s="21"/>
      <c r="S142" s="21"/>
      <c r="T142" s="16"/>
      <c r="U142" s="16"/>
      <c r="V142" s="16"/>
      <c r="W142" s="44"/>
      <c r="X142" s="44"/>
      <c r="Y142" s="48" t="str">
        <f t="shared" si="8"/>
        <v>c. Injectables</v>
      </c>
      <c r="Z142" s="52"/>
      <c r="AA142"/>
    </row>
    <row r="143" spans="1:27" s="244" customFormat="1" ht="15" customHeight="1">
      <c r="A143" s="986"/>
      <c r="B143" s="1163" t="s">
        <v>1602</v>
      </c>
      <c r="C143" s="1163"/>
      <c r="D143" s="1163"/>
      <c r="E143" s="1163"/>
      <c r="F143" s="1164"/>
      <c r="G143" s="1223" t="s">
        <v>406</v>
      </c>
      <c r="H143" s="1225"/>
      <c r="I143" s="6"/>
      <c r="J143" s="30" t="str">
        <f t="shared" si="7"/>
        <v>Not applicable</v>
      </c>
      <c r="K143" s="7"/>
      <c r="L143" s="21"/>
      <c r="M143" s="21"/>
      <c r="N143" s="21"/>
      <c r="O143" s="21"/>
      <c r="P143" s="21"/>
      <c r="Q143" s="21"/>
      <c r="R143" s="21"/>
      <c r="S143" s="21"/>
      <c r="T143" s="16"/>
      <c r="U143" s="16"/>
      <c r="V143" s="16"/>
      <c r="W143" s="44"/>
      <c r="X143" s="44"/>
      <c r="Y143" s="48" t="str">
        <f t="shared" si="8"/>
        <v>d. Implants</v>
      </c>
      <c r="Z143" s="52"/>
      <c r="AA143"/>
    </row>
    <row r="144" spans="1:27" s="244" customFormat="1" ht="15" customHeight="1">
      <c r="A144" s="986"/>
      <c r="B144" s="1163" t="s">
        <v>1603</v>
      </c>
      <c r="C144" s="1163"/>
      <c r="D144" s="1163"/>
      <c r="E144" s="1163"/>
      <c r="F144" s="1164"/>
      <c r="G144" s="1223" t="s">
        <v>406</v>
      </c>
      <c r="H144" s="1225"/>
      <c r="I144" s="6"/>
      <c r="J144" s="30" t="str">
        <f t="shared" si="7"/>
        <v>Not applicable</v>
      </c>
      <c r="K144" s="7"/>
      <c r="L144" s="21"/>
      <c r="M144" s="21"/>
      <c r="N144" s="21"/>
      <c r="O144" s="21"/>
      <c r="P144" s="21"/>
      <c r="Q144" s="21"/>
      <c r="R144" s="21"/>
      <c r="S144" s="21"/>
      <c r="T144" s="16"/>
      <c r="U144" s="16"/>
      <c r="V144" s="16"/>
      <c r="W144" s="44"/>
      <c r="X144" s="44"/>
      <c r="Y144" s="48" t="str">
        <f t="shared" si="8"/>
        <v>e. Intrauterine devices (IUDs)</v>
      </c>
      <c r="Z144" s="52"/>
      <c r="AA144"/>
    </row>
    <row r="145" spans="1:27" s="244" customFormat="1" ht="15" customHeight="1">
      <c r="A145" s="986"/>
      <c r="B145" s="1163" t="s">
        <v>1546</v>
      </c>
      <c r="C145" s="1163"/>
      <c r="D145" s="1163"/>
      <c r="E145" s="1163"/>
      <c r="F145" s="1164"/>
      <c r="G145" s="1223" t="s">
        <v>406</v>
      </c>
      <c r="H145" s="1225"/>
      <c r="I145" s="6"/>
      <c r="J145" s="30" t="str">
        <f t="shared" si="7"/>
        <v>Not applicable</v>
      </c>
      <c r="K145" s="7"/>
      <c r="L145" s="21"/>
      <c r="M145" s="21"/>
      <c r="N145" s="21"/>
      <c r="O145" s="21"/>
      <c r="P145" s="21"/>
      <c r="Q145" s="21"/>
      <c r="R145" s="21"/>
      <c r="S145" s="21"/>
      <c r="T145" s="16"/>
      <c r="U145" s="16"/>
      <c r="V145" s="16"/>
      <c r="W145" s="44"/>
      <c r="X145" s="44"/>
      <c r="Y145" s="48" t="str">
        <f t="shared" si="8"/>
        <v>f. Male condoms</v>
      </c>
      <c r="Z145" s="52"/>
      <c r="AA145"/>
    </row>
    <row r="146" spans="1:27" s="244" customFormat="1" ht="15" customHeight="1">
      <c r="A146" s="986"/>
      <c r="B146" s="1163" t="s">
        <v>1547</v>
      </c>
      <c r="C146" s="1163"/>
      <c r="D146" s="1163"/>
      <c r="E146" s="1163"/>
      <c r="F146" s="1164"/>
      <c r="G146" s="1223" t="s">
        <v>406</v>
      </c>
      <c r="H146" s="1225"/>
      <c r="I146" s="6"/>
      <c r="J146" s="30" t="str">
        <f t="shared" si="7"/>
        <v>Not applicable</v>
      </c>
      <c r="K146" s="7"/>
      <c r="L146" s="21"/>
      <c r="M146" s="21"/>
      <c r="N146" s="21"/>
      <c r="O146" s="21"/>
      <c r="P146" s="21"/>
      <c r="Q146" s="21"/>
      <c r="R146" s="21"/>
      <c r="S146" s="21"/>
      <c r="T146" s="16"/>
      <c r="U146" s="16"/>
      <c r="V146" s="16"/>
      <c r="W146" s="44"/>
      <c r="X146" s="44"/>
      <c r="Y146" s="48" t="str">
        <f t="shared" si="8"/>
        <v>g. Female condoms</v>
      </c>
      <c r="Z146" s="52"/>
      <c r="AA146"/>
    </row>
    <row r="147" spans="1:27" s="244" customFormat="1" ht="15" customHeight="1">
      <c r="A147" s="986"/>
      <c r="B147" s="1163" t="s">
        <v>1604</v>
      </c>
      <c r="C147" s="1163"/>
      <c r="D147" s="1163"/>
      <c r="E147" s="1163"/>
      <c r="F147" s="1164"/>
      <c r="G147" s="1223" t="s">
        <v>406</v>
      </c>
      <c r="H147" s="1225"/>
      <c r="I147" s="6"/>
      <c r="J147" s="30" t="str">
        <f t="shared" si="7"/>
        <v>Not applicable</v>
      </c>
      <c r="K147" s="7"/>
      <c r="L147" s="21"/>
      <c r="M147" s="21"/>
      <c r="N147" s="21"/>
      <c r="O147" s="21"/>
      <c r="P147" s="21"/>
      <c r="Q147" s="21"/>
      <c r="R147" s="21"/>
      <c r="S147" s="21"/>
      <c r="T147" s="16"/>
      <c r="U147" s="16"/>
      <c r="V147" s="16"/>
      <c r="W147" s="44"/>
      <c r="X147" s="44"/>
      <c r="Y147" s="48" t="str">
        <f t="shared" si="8"/>
        <v>h. Emergency contraceptive pills</v>
      </c>
      <c r="Z147" s="52"/>
      <c r="AA147"/>
    </row>
    <row r="148" spans="1:27" s="244" customFormat="1" ht="15" customHeight="1">
      <c r="A148" s="986"/>
      <c r="B148" s="1163" t="s">
        <v>1605</v>
      </c>
      <c r="C148" s="1163"/>
      <c r="D148" s="1163"/>
      <c r="E148" s="1163"/>
      <c r="F148" s="1164"/>
      <c r="G148" s="1223" t="s">
        <v>406</v>
      </c>
      <c r="H148" s="1225"/>
      <c r="I148" s="6"/>
      <c r="J148" s="30" t="str">
        <f t="shared" si="7"/>
        <v>Not applicable</v>
      </c>
      <c r="K148" s="7"/>
      <c r="L148" s="21"/>
      <c r="M148" s="21"/>
      <c r="N148" s="21"/>
      <c r="O148" s="21"/>
      <c r="P148" s="21"/>
      <c r="Q148" s="21"/>
      <c r="R148" s="21"/>
      <c r="S148" s="21"/>
      <c r="T148" s="16"/>
      <c r="U148" s="16"/>
      <c r="V148" s="16"/>
      <c r="W148" s="44"/>
      <c r="X148" s="44"/>
      <c r="Y148" s="48" t="str">
        <f t="shared" si="8"/>
        <v>i. CycleBeads</v>
      </c>
      <c r="Z148" s="52"/>
      <c r="AA148"/>
    </row>
    <row r="149" spans="1:27" s="244" customFormat="1" ht="30">
      <c r="A149" s="986"/>
      <c r="B149" s="1163" t="s">
        <v>1621</v>
      </c>
      <c r="C149" s="1163"/>
      <c r="D149" s="1163"/>
      <c r="E149" s="1163"/>
      <c r="F149" s="1170" t="s">
        <v>406</v>
      </c>
      <c r="G149" s="1171"/>
      <c r="H149" s="1172"/>
      <c r="I149" s="6"/>
      <c r="J149" s="30"/>
      <c r="K149" s="7"/>
      <c r="L149" s="21"/>
      <c r="M149" s="7"/>
      <c r="N149" s="21"/>
      <c r="O149" s="21"/>
      <c r="P149" s="21"/>
      <c r="Q149" s="7" t="str">
        <f>F149</f>
        <v>Not applicable</v>
      </c>
      <c r="R149" s="7" t="str">
        <f>B149</f>
        <v xml:space="preserve">j. Time period covered by reports reviewed
(mm/yy - mm/yy) (for example, reports from 01/12-12/12) </v>
      </c>
      <c r="S149" s="21"/>
      <c r="T149" s="16"/>
      <c r="U149" s="16"/>
      <c r="V149" s="16"/>
      <c r="W149" s="44"/>
      <c r="X149" s="44"/>
      <c r="Y149" s="45"/>
      <c r="Z149" s="52"/>
      <c r="AA149"/>
    </row>
    <row r="150" spans="1:27" s="244" customFormat="1" ht="45">
      <c r="A150" s="291"/>
      <c r="B150" s="1163" t="s">
        <v>1622</v>
      </c>
      <c r="C150" s="1163"/>
      <c r="D150" s="1163"/>
      <c r="E150" s="1163"/>
      <c r="F150" s="1170" t="s">
        <v>406</v>
      </c>
      <c r="G150" s="1171"/>
      <c r="H150" s="1172"/>
      <c r="I150" s="6"/>
      <c r="J150" s="30"/>
      <c r="K150" s="7"/>
      <c r="L150" s="7"/>
      <c r="M150" s="21"/>
      <c r="N150" s="21"/>
      <c r="O150" s="21"/>
      <c r="P150" s="21"/>
      <c r="Q150" s="7" t="str">
        <f>F150</f>
        <v>Not applicable</v>
      </c>
      <c r="R150" s="7" t="str">
        <f>B150</f>
        <v>k. Data source
(for example: Procurement Planning and Monitoring Report, Logistics Management Information System, periodic physical inventory, warehouse reports)</v>
      </c>
      <c r="S150" s="21"/>
      <c r="T150" s="16"/>
      <c r="U150" s="16"/>
      <c r="V150" s="16"/>
      <c r="W150" s="44"/>
      <c r="X150" s="44"/>
      <c r="Y150" s="45"/>
      <c r="Z150" s="52"/>
      <c r="AA150"/>
    </row>
    <row r="151" spans="1:27" s="244" customFormat="1">
      <c r="A151" s="1179" t="s">
        <v>1640</v>
      </c>
      <c r="B151" s="1163"/>
      <c r="C151" s="1163"/>
      <c r="D151" s="1163"/>
      <c r="E151" s="1163"/>
      <c r="F151" s="1163"/>
      <c r="G151" s="1163"/>
      <c r="H151" s="1197"/>
      <c r="I151" s="17"/>
      <c r="J151" s="26"/>
      <c r="K151" s="7"/>
      <c r="L151" s="21"/>
      <c r="M151" s="21"/>
      <c r="N151" s="21"/>
      <c r="O151" s="7"/>
      <c r="P151" s="21"/>
      <c r="Q151" s="21"/>
      <c r="R151" s="21"/>
      <c r="S151" s="21"/>
      <c r="T151" s="16"/>
      <c r="U151" s="16"/>
      <c r="V151" s="16"/>
      <c r="W151" s="44"/>
      <c r="X151" s="44"/>
      <c r="Y151" s="45"/>
      <c r="Z151" s="52"/>
      <c r="AA151"/>
    </row>
    <row r="152" spans="1:27" s="244" customFormat="1" ht="15" customHeight="1">
      <c r="A152" s="991"/>
      <c r="B152" s="1184" t="s">
        <v>1624</v>
      </c>
      <c r="C152" s="1184"/>
      <c r="D152" s="1184"/>
      <c r="E152" s="1184"/>
      <c r="F152" s="1185"/>
      <c r="G152" s="1311" t="s">
        <v>406</v>
      </c>
      <c r="H152" s="1312"/>
      <c r="I152" s="6"/>
      <c r="J152" s="30" t="str">
        <f>G152</f>
        <v>Not applicable</v>
      </c>
      <c r="K152" s="7"/>
      <c r="L152" s="21"/>
      <c r="M152" s="21"/>
      <c r="N152" s="21"/>
      <c r="O152" s="7"/>
      <c r="P152" s="21"/>
      <c r="Q152" s="21"/>
      <c r="R152" s="21"/>
      <c r="S152" s="21"/>
      <c r="T152" s="16"/>
      <c r="U152" s="16"/>
      <c r="V152" s="16"/>
      <c r="W152" s="44"/>
      <c r="X152" s="44"/>
      <c r="Y152" s="48" t="str">
        <f>B152</f>
        <v>a. service delivery point level (i.e., public sector health facilities)</v>
      </c>
      <c r="Z152" s="52"/>
      <c r="AA152"/>
    </row>
    <row r="153" spans="1:27" s="244" customFormat="1" ht="15.75" customHeight="1">
      <c r="A153" s="986"/>
      <c r="B153" s="1163" t="s">
        <v>1625</v>
      </c>
      <c r="C153" s="1163"/>
      <c r="D153" s="1163"/>
      <c r="E153" s="1163"/>
      <c r="F153" s="1164"/>
      <c r="G153" s="1223" t="s">
        <v>406</v>
      </c>
      <c r="H153" s="1225"/>
      <c r="I153" s="6"/>
      <c r="J153" s="39" t="str">
        <f>G153</f>
        <v>Not applicable</v>
      </c>
      <c r="K153" s="7"/>
      <c r="L153" s="21"/>
      <c r="M153" s="21"/>
      <c r="N153" s="21"/>
      <c r="O153" s="7"/>
      <c r="P153" s="21"/>
      <c r="Q153" s="21"/>
      <c r="R153" s="21"/>
      <c r="S153" s="21"/>
      <c r="T153" s="16"/>
      <c r="U153" s="16"/>
      <c r="V153" s="16"/>
      <c r="W153" s="44"/>
      <c r="X153" s="44"/>
      <c r="Y153" s="48" t="str">
        <f>B153</f>
        <v>b. central level (i.e., central level warehouse for the public sector)</v>
      </c>
      <c r="Z153" s="52"/>
      <c r="AA153" s="181"/>
    </row>
    <row r="154" spans="1:27" s="244" customFormat="1" ht="30.75" thickBot="1">
      <c r="A154" s="1303" t="s">
        <v>1710</v>
      </c>
      <c r="B154" s="1304"/>
      <c r="C154" s="1305"/>
      <c r="D154" s="1306" t="s">
        <v>470</v>
      </c>
      <c r="E154" s="1307"/>
      <c r="F154" s="1307"/>
      <c r="G154" s="1307"/>
      <c r="H154" s="1308"/>
      <c r="I154" s="6"/>
      <c r="J154" s="30"/>
      <c r="K154" s="7" t="str">
        <f>A154</f>
        <v>F. Please note any overall comments about challenges and/or successes with contraceptive security in your country.</v>
      </c>
      <c r="L154" s="21"/>
      <c r="M154" s="21"/>
      <c r="N154" s="21"/>
      <c r="O154" s="7" t="str">
        <f>D154</f>
        <v>There is a need for stronger government commitment towards the advancement of FP efforts in the country, including public sector contraceptive procurement.</v>
      </c>
      <c r="P154" s="21"/>
      <c r="Q154" s="21"/>
      <c r="R154" s="21"/>
      <c r="S154" s="21"/>
      <c r="T154" s="16"/>
      <c r="U154" s="16"/>
      <c r="V154" s="16"/>
      <c r="W154" s="44"/>
      <c r="X154" s="44"/>
      <c r="Y154" s="45"/>
      <c r="Z154" s="52"/>
      <c r="AA154"/>
    </row>
    <row r="155" spans="1:27" s="1" customFormat="1" ht="15.75">
      <c r="A155" s="1309"/>
      <c r="B155" s="1309"/>
      <c r="C155" s="1309"/>
      <c r="D155" s="1309"/>
      <c r="E155" s="1309"/>
      <c r="F155" s="1309"/>
      <c r="G155" s="1309"/>
      <c r="H155" s="1309"/>
      <c r="I155" s="33"/>
      <c r="J155" s="20"/>
      <c r="K155" s="7"/>
      <c r="L155" s="7"/>
      <c r="M155" s="21"/>
      <c r="N155" s="21"/>
      <c r="O155" s="7"/>
      <c r="P155" s="21"/>
      <c r="R155" s="21"/>
      <c r="S155" s="22"/>
      <c r="T155" s="2"/>
      <c r="U155" s="2"/>
      <c r="V155" s="2"/>
      <c r="W155" s="40"/>
      <c r="X155" s="40"/>
      <c r="Z155" s="56"/>
      <c r="AA155"/>
    </row>
    <row r="156" spans="1:27" s="240" customFormat="1" ht="18">
      <c r="A156" s="1310"/>
      <c r="B156" s="1310"/>
      <c r="C156" s="1310"/>
      <c r="D156" s="1310"/>
      <c r="E156" s="1310"/>
      <c r="F156" s="1310"/>
      <c r="G156" s="1310"/>
      <c r="H156" s="1310"/>
      <c r="I156" s="5"/>
      <c r="J156" s="25"/>
      <c r="K156" s="7"/>
      <c r="L156" s="21"/>
      <c r="M156" s="21"/>
      <c r="N156" s="21"/>
      <c r="O156" s="7"/>
      <c r="P156" s="21"/>
      <c r="Q156" s="21"/>
      <c r="R156" s="21"/>
      <c r="S156" s="22"/>
      <c r="T156" s="2"/>
      <c r="U156" s="2"/>
      <c r="V156" s="2"/>
      <c r="W156" s="40"/>
      <c r="X156" s="58">
        <f>A156</f>
        <v>0</v>
      </c>
      <c r="Z156" s="241"/>
      <c r="AA156"/>
    </row>
    <row r="157" spans="1:27" s="1" customFormat="1" ht="9.75" customHeight="1">
      <c r="A157" s="108"/>
      <c r="B157" s="108"/>
      <c r="C157" s="108"/>
      <c r="D157" s="108"/>
      <c r="E157" s="108"/>
      <c r="F157" s="108"/>
      <c r="G157" s="108"/>
      <c r="H157" s="108"/>
      <c r="I157" s="7"/>
      <c r="J157" s="20"/>
      <c r="K157" s="7"/>
      <c r="L157" s="21"/>
      <c r="M157" s="21"/>
      <c r="N157" s="21"/>
      <c r="O157" s="7"/>
      <c r="P157" s="21"/>
      <c r="Q157" s="21"/>
      <c r="R157" s="21"/>
      <c r="S157" s="22"/>
      <c r="T157" s="2"/>
      <c r="U157" s="2"/>
      <c r="V157" s="2"/>
      <c r="W157" s="40"/>
      <c r="X157" s="40"/>
      <c r="Z157" s="56"/>
      <c r="AA157"/>
    </row>
    <row r="158" spans="1:27" s="1" customFormat="1" ht="15" customHeight="1">
      <c r="A158" s="108"/>
      <c r="B158" s="108"/>
      <c r="C158" s="108"/>
      <c r="D158" s="108"/>
      <c r="E158" s="108"/>
      <c r="F158" s="108"/>
      <c r="G158" s="108"/>
      <c r="H158" s="108"/>
      <c r="I158" s="7"/>
      <c r="J158" s="25"/>
      <c r="K158" s="7"/>
      <c r="L158" s="21"/>
      <c r="M158" s="21"/>
      <c r="N158" s="21"/>
      <c r="O158" s="7"/>
      <c r="P158" s="21"/>
      <c r="Q158" s="21"/>
      <c r="R158" s="21"/>
      <c r="S158" s="22"/>
      <c r="T158" s="2"/>
      <c r="U158" s="2"/>
      <c r="V158" s="2"/>
      <c r="W158" s="40"/>
      <c r="X158" s="40"/>
      <c r="Z158" s="56"/>
      <c r="AA158"/>
    </row>
    <row r="159" spans="1:27">
      <c r="A159" s="266"/>
      <c r="B159" s="267"/>
      <c r="C159" s="267"/>
      <c r="D159" s="267"/>
      <c r="E159" s="267"/>
      <c r="F159" s="267"/>
      <c r="G159" s="268"/>
      <c r="H159" s="269"/>
      <c r="I159" s="21"/>
      <c r="O159" s="7"/>
    </row>
    <row r="160" spans="1:27">
      <c r="A160" s="270"/>
      <c r="B160" s="270"/>
      <c r="G160" s="271"/>
      <c r="H160" s="235"/>
      <c r="I160" s="21"/>
    </row>
    <row r="161" spans="1:134">
      <c r="A161" s="270"/>
      <c r="B161" s="270"/>
      <c r="G161" s="271"/>
      <c r="H161" s="235"/>
      <c r="I161" s="21"/>
    </row>
    <row r="162" spans="1:134">
      <c r="A162" s="270"/>
      <c r="B162" s="270"/>
      <c r="G162" s="271"/>
      <c r="H162" s="235"/>
      <c r="I162" s="21"/>
    </row>
    <row r="163" spans="1:134">
      <c r="A163" s="270"/>
      <c r="B163" s="270"/>
      <c r="G163" s="271"/>
      <c r="H163" s="235"/>
      <c r="I163" s="21"/>
    </row>
    <row r="164" spans="1:134">
      <c r="A164" s="270"/>
      <c r="B164" s="270"/>
      <c r="G164" s="271"/>
      <c r="H164" s="235"/>
      <c r="I164" s="21"/>
    </row>
    <row r="165" spans="1:134">
      <c r="A165" s="270"/>
      <c r="B165" s="270"/>
      <c r="G165" s="271"/>
      <c r="H165" s="235"/>
      <c r="I165" s="21"/>
    </row>
    <row r="166" spans="1:134">
      <c r="A166" s="270"/>
      <c r="B166" s="270"/>
      <c r="G166" s="271"/>
      <c r="H166" s="235"/>
      <c r="I166" s="21"/>
    </row>
    <row r="167" spans="1:134">
      <c r="A167" s="270"/>
      <c r="B167" s="270"/>
      <c r="G167" s="271"/>
      <c r="H167" s="235"/>
      <c r="I167" s="21"/>
    </row>
    <row r="168" spans="1:134">
      <c r="A168" s="270"/>
      <c r="B168" s="270"/>
      <c r="G168" s="271"/>
      <c r="H168" s="235"/>
      <c r="I168" s="21"/>
    </row>
    <row r="169" spans="1:134">
      <c r="A169" s="270"/>
      <c r="B169" s="270"/>
      <c r="G169" s="271"/>
      <c r="H169" s="235"/>
      <c r="I169" s="21"/>
    </row>
    <row r="170" spans="1:134">
      <c r="A170" s="270"/>
      <c r="B170" s="270"/>
      <c r="G170" s="271"/>
      <c r="H170" s="235"/>
      <c r="I170" s="21"/>
    </row>
    <row r="171" spans="1:134">
      <c r="A171" s="270"/>
      <c r="B171" s="270"/>
      <c r="G171" s="271"/>
      <c r="H171" s="235"/>
      <c r="I171" s="21"/>
    </row>
    <row r="172" spans="1:134">
      <c r="A172" s="270"/>
      <c r="B172" s="270"/>
      <c r="G172" s="271"/>
      <c r="H172" s="235"/>
      <c r="I172" s="21"/>
    </row>
    <row r="173" spans="1:134" s="270" customFormat="1">
      <c r="G173" s="271"/>
      <c r="H173" s="235"/>
      <c r="I173" s="21"/>
      <c r="J173" s="25"/>
      <c r="K173" s="7"/>
      <c r="L173" s="21"/>
      <c r="M173" s="21"/>
      <c r="N173" s="21"/>
      <c r="O173" s="21"/>
      <c r="P173" s="21"/>
      <c r="Q173" s="21"/>
      <c r="R173" s="21"/>
      <c r="S173" s="22"/>
      <c r="T173" s="2"/>
      <c r="U173" s="2"/>
      <c r="V173" s="2"/>
      <c r="W173" s="40"/>
      <c r="X173" s="40"/>
      <c r="Y173" s="240"/>
      <c r="Z173" s="241"/>
      <c r="AA173"/>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row>
    <row r="174" spans="1:134" s="270" customFormat="1">
      <c r="G174" s="271"/>
      <c r="H174" s="235"/>
      <c r="I174" s="21"/>
      <c r="J174" s="25"/>
      <c r="K174" s="7"/>
      <c r="L174" s="21"/>
      <c r="M174" s="21"/>
      <c r="N174" s="21"/>
      <c r="O174" s="21"/>
      <c r="P174" s="21"/>
      <c r="Q174" s="21"/>
      <c r="R174" s="21"/>
      <c r="S174" s="22"/>
      <c r="T174" s="2"/>
      <c r="U174" s="2"/>
      <c r="V174" s="2"/>
      <c r="W174" s="40"/>
      <c r="X174" s="40"/>
      <c r="Y174" s="240"/>
      <c r="Z174" s="241"/>
      <c r="AA174"/>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row>
    <row r="175" spans="1:134" s="270" customFormat="1">
      <c r="G175" s="271"/>
      <c r="H175" s="235"/>
      <c r="I175" s="21"/>
      <c r="J175" s="25"/>
      <c r="K175" s="7"/>
      <c r="L175" s="21"/>
      <c r="M175" s="21"/>
      <c r="N175" s="21"/>
      <c r="O175" s="21"/>
      <c r="P175" s="21"/>
      <c r="Q175" s="21"/>
      <c r="R175" s="21"/>
      <c r="S175" s="22"/>
      <c r="T175" s="2"/>
      <c r="U175" s="2"/>
      <c r="V175" s="2"/>
      <c r="W175" s="40"/>
      <c r="X175" s="40"/>
      <c r="Y175" s="240"/>
      <c r="Z175" s="241"/>
      <c r="AA175"/>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row>
    <row r="176" spans="1:134" s="270" customFormat="1">
      <c r="G176" s="271"/>
      <c r="H176" s="235"/>
      <c r="I176" s="21"/>
      <c r="J176" s="25"/>
      <c r="K176" s="7"/>
      <c r="L176" s="21"/>
      <c r="M176" s="21"/>
      <c r="N176" s="21"/>
      <c r="O176" s="21"/>
      <c r="P176" s="21"/>
      <c r="Q176" s="21"/>
      <c r="R176" s="21"/>
      <c r="S176" s="22"/>
      <c r="T176" s="2"/>
      <c r="U176" s="2"/>
      <c r="V176" s="2"/>
      <c r="W176" s="40"/>
      <c r="X176" s="40"/>
      <c r="Y176" s="240"/>
      <c r="Z176" s="241"/>
      <c r="AA176"/>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row>
    <row r="177" spans="7:134" s="270" customFormat="1">
      <c r="G177" s="271"/>
      <c r="H177" s="235"/>
      <c r="I177" s="21"/>
      <c r="J177" s="25"/>
      <c r="K177" s="7"/>
      <c r="L177" s="21"/>
      <c r="M177" s="21"/>
      <c r="N177" s="21"/>
      <c r="O177" s="21"/>
      <c r="P177" s="21"/>
      <c r="Q177" s="21"/>
      <c r="R177" s="21"/>
      <c r="S177" s="22"/>
      <c r="T177" s="2"/>
      <c r="U177" s="2"/>
      <c r="V177" s="2"/>
      <c r="W177" s="40"/>
      <c r="X177" s="40"/>
      <c r="Y177" s="240"/>
      <c r="Z177" s="241"/>
      <c r="AA177"/>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row>
    <row r="178" spans="7:134" s="270" customFormat="1">
      <c r="G178" s="271"/>
      <c r="H178" s="235"/>
      <c r="I178" s="21"/>
      <c r="J178" s="25"/>
      <c r="K178" s="7"/>
      <c r="L178" s="21"/>
      <c r="M178" s="21"/>
      <c r="N178" s="21"/>
      <c r="O178" s="21"/>
      <c r="P178" s="21"/>
      <c r="Q178" s="21"/>
      <c r="R178" s="21"/>
      <c r="S178" s="22"/>
      <c r="T178" s="2"/>
      <c r="U178" s="2"/>
      <c r="V178" s="2"/>
      <c r="W178" s="40"/>
      <c r="X178" s="40"/>
      <c r="Y178" s="240"/>
      <c r="Z178" s="241"/>
      <c r="AA178"/>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row>
    <row r="179" spans="7:134" s="270" customFormat="1">
      <c r="G179" s="271"/>
      <c r="H179" s="235"/>
      <c r="I179" s="21"/>
      <c r="J179" s="25"/>
      <c r="K179" s="7"/>
      <c r="L179" s="21"/>
      <c r="M179" s="21"/>
      <c r="N179" s="21"/>
      <c r="O179" s="21"/>
      <c r="P179" s="21"/>
      <c r="Q179" s="21"/>
      <c r="R179" s="21"/>
      <c r="S179" s="22"/>
      <c r="T179" s="2"/>
      <c r="U179" s="2"/>
      <c r="V179" s="2"/>
      <c r="W179" s="40"/>
      <c r="X179" s="40"/>
      <c r="Y179" s="240"/>
      <c r="Z179" s="241"/>
      <c r="AA179"/>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row>
    <row r="180" spans="7:134" s="270" customFormat="1">
      <c r="G180" s="271"/>
      <c r="H180" s="235"/>
      <c r="I180" s="21"/>
      <c r="J180" s="25"/>
      <c r="K180" s="7"/>
      <c r="L180" s="21"/>
      <c r="M180" s="21"/>
      <c r="N180" s="21"/>
      <c r="O180" s="21"/>
      <c r="P180" s="21"/>
      <c r="Q180" s="21"/>
      <c r="R180" s="21"/>
      <c r="S180" s="22"/>
      <c r="T180" s="2"/>
      <c r="U180" s="2"/>
      <c r="V180" s="2"/>
      <c r="W180" s="40"/>
      <c r="X180" s="40"/>
      <c r="Y180" s="240"/>
      <c r="Z180" s="241"/>
      <c r="AA180"/>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row>
    <row r="181" spans="7:134" s="270" customFormat="1">
      <c r="G181" s="271"/>
      <c r="H181" s="235"/>
      <c r="I181" s="21"/>
      <c r="J181" s="25"/>
      <c r="K181" s="7"/>
      <c r="L181" s="21"/>
      <c r="M181" s="21"/>
      <c r="N181" s="21"/>
      <c r="O181" s="21"/>
      <c r="P181" s="21"/>
      <c r="Q181" s="21"/>
      <c r="R181" s="21"/>
      <c r="S181" s="22"/>
      <c r="T181" s="2"/>
      <c r="U181" s="2"/>
      <c r="V181" s="2"/>
      <c r="W181" s="40"/>
      <c r="X181" s="40"/>
      <c r="Y181" s="240"/>
      <c r="Z181" s="241"/>
      <c r="AA181"/>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row>
    <row r="182" spans="7:134" s="270" customFormat="1">
      <c r="G182" s="271"/>
      <c r="H182" s="235"/>
      <c r="I182" s="21"/>
      <c r="J182" s="25"/>
      <c r="K182" s="7"/>
      <c r="L182" s="21"/>
      <c r="M182" s="21"/>
      <c r="N182" s="21"/>
      <c r="O182" s="21"/>
      <c r="P182" s="21"/>
      <c r="Q182" s="21"/>
      <c r="R182" s="21"/>
      <c r="S182" s="22"/>
      <c r="T182" s="2"/>
      <c r="U182" s="2"/>
      <c r="V182" s="2"/>
      <c r="W182" s="40"/>
      <c r="X182" s="40"/>
      <c r="Y182" s="240"/>
      <c r="Z182" s="241"/>
      <c r="AA18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row>
    <row r="183" spans="7:134" s="270" customFormat="1">
      <c r="G183" s="271"/>
      <c r="H183" s="235"/>
      <c r="I183" s="21"/>
      <c r="J183" s="25"/>
      <c r="K183" s="7"/>
      <c r="L183" s="21"/>
      <c r="M183" s="21"/>
      <c r="N183" s="21"/>
      <c r="O183" s="21"/>
      <c r="P183" s="21"/>
      <c r="Q183" s="21"/>
      <c r="R183" s="21"/>
      <c r="S183" s="22"/>
      <c r="T183" s="2"/>
      <c r="U183" s="2"/>
      <c r="V183" s="2"/>
      <c r="W183" s="40"/>
      <c r="X183" s="40"/>
      <c r="Y183" s="240"/>
      <c r="Z183" s="241"/>
      <c r="AA183"/>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xr:uid="{00000000-0002-0000-0800-000000000000}">
      <formula1>$W$1:$W$3</formula1>
    </dataValidation>
    <dataValidation type="list" allowBlank="1" showInputMessage="1" showErrorMessage="1" errorTitle="Choose from dropdown" error="Please choose from the dropdown list." prompt="Please select from the dropdown list." sqref="H12 H82" xr:uid="{00000000-0002-0000-0800-000001000000}">
      <formula1>$W$1:$W$3</formula1>
    </dataValidation>
    <dataValidation type="list" allowBlank="1" showInputMessage="1" showErrorMessage="1" error="Please choose from the dropdown list." sqref="H24" xr:uid="{00000000-0002-0000-0800-000002000000}">
      <formula1>$O$1:$O$6</formula1>
    </dataValidation>
    <dataValidation type="list" allowBlank="1" showErrorMessage="1" error="Please choose from the dropdown list." sqref="H38" xr:uid="{00000000-0002-0000-0800-000003000000}">
      <formula1>$W$1:$W$3</formula1>
    </dataValidation>
    <dataValidation type="list" allowBlank="1" showInputMessage="1" showErrorMessage="1" error="Please choose from the dropdown list." sqref="G111:G113 H25 D16:D23 G140:G148 D26 D69:D78 H106:H108 F63 G132:G135 G152:G153 F68:H78" xr:uid="{00000000-0002-0000-0800-000004000000}">
      <formula1>$W$1:$W$4</formula1>
    </dataValidation>
    <dataValidation type="list" allowBlank="1" showInputMessage="1" showErrorMessage="1" errorTitle="Choose from dropdown" error="Please choose from the dropdown list." prompt="Please select from the dropdown list." sqref="G138 D15 D68" xr:uid="{00000000-0002-0000-0800-000005000000}">
      <formula1>$W$1:$W$4</formula1>
    </dataValidation>
    <dataValidation type="list" allowBlank="1" showInputMessage="1" showErrorMessage="1" error="Please choose from the dropdown list." sqref="F61:H61" xr:uid="{00000000-0002-0000-0800-000006000000}">
      <formula1>$R$1:$R$6</formula1>
    </dataValidation>
    <dataValidation type="list" allowBlank="1" showInputMessage="1" showErrorMessage="1" errorTitle="Choose from dropdown" error="Please choose from the dropdown list. If you cannot, please write your comment in the comments section." sqref="D83:F83" xr:uid="{00000000-0002-0000-0800-000007000000}">
      <formula1>$N$1:$N$2</formula1>
    </dataValidation>
    <dataValidation type="list" allowBlank="1" showErrorMessage="1" errorTitle="Choose from dropdown" error="Please choose from the dropdown list." sqref="F28" xr:uid="{00000000-0002-0000-0800-000008000000}">
      <formula1>$Y$1:$Y$13</formula1>
    </dataValidation>
    <dataValidation type="list" allowBlank="1" showInputMessage="1" showErrorMessage="1" errorTitle="Choose from dropdown" error="Please choose from the dropdown list." sqref="H28" xr:uid="{00000000-0002-0000-0800-000009000000}">
      <formula1>$Y$1:$Y$13</formula1>
    </dataValidation>
    <dataValidation type="list" allowBlank="1" showInputMessage="1" prompt="Please select from the dropdown list if possible. If you cannot find a provider cadre that fits, you may write it in." sqref="D95:H95" xr:uid="{00000000-0002-0000-0800-00000A000000}">
      <formula1>$Q$1:$Q$9</formula1>
    </dataValidation>
    <dataValidation type="list" allowBlank="1" prompt="Please choose from the dropdown if possible. If you cannot find a cadre that fits what you are looking for, you may write it in." sqref="D96:H102" xr:uid="{00000000-0002-0000-0800-00000B000000}">
      <formula1>$Q$1:$Q$9</formula1>
    </dataValidation>
  </dataValidations>
  <hyperlinks>
    <hyperlink ref="A5" location="Introduction!A1" display="To jump to the Introduction sheet, click here." xr:uid="{00000000-0004-0000-0800-000000000000}"/>
  </hyperlinks>
  <pageMargins left="1.2" right="0.7" top="0.75" bottom="0.75" header="0.3" footer="0.3"/>
  <pageSetup scale="50" fitToHeight="4" orientation="portrait" r:id="rId1"/>
  <rowBreaks count="1" manualBreakCount="1">
    <brk id="92" max="7"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4.xml><?xml version="1.0" encoding="utf-8"?>
<?mso-contentType ?>
<SharedContentType xmlns="Microsoft.SharePoint.Taxonomy.ContentTypeSync" SourceId="822e118f-d533-465d-b5ca-7beed2256e09" ContentTypeId="0x0101008DA58B5CA681664FAB24816C56F4108502" PreviousValue="false"/>
</file>

<file path=customXml/itemProps1.xml><?xml version="1.0" encoding="utf-8"?>
<ds:datastoreItem xmlns:ds="http://schemas.openxmlformats.org/officeDocument/2006/customXml" ds:itemID="{9565A584-D126-4667-AE5B-10A6C4C7145F}"/>
</file>

<file path=customXml/itemProps2.xml><?xml version="1.0" encoding="utf-8"?>
<ds:datastoreItem xmlns:ds="http://schemas.openxmlformats.org/officeDocument/2006/customXml" ds:itemID="{2C215642-DF26-4583-A0B1-447DFC1D8026}"/>
</file>

<file path=customXml/itemProps3.xml><?xml version="1.0" encoding="utf-8"?>
<ds:datastoreItem xmlns:ds="http://schemas.openxmlformats.org/officeDocument/2006/customXml" ds:itemID="{02443FE7-4B5C-4AEF-B8FF-1C6816DEF220}"/>
</file>

<file path=customXml/itemProps4.xml><?xml version="1.0" encoding="utf-8"?>
<ds:datastoreItem xmlns:ds="http://schemas.openxmlformats.org/officeDocument/2006/customXml" ds:itemID="{8ED72D29-2FE4-47E9-8976-3684F70678A7}"/>
</file>

<file path=docProps/app.xml><?xml version="1.0" encoding="utf-8"?>
<Properties xmlns="http://schemas.openxmlformats.org/officeDocument/2006/extended-properties" xmlns:vt="http://schemas.openxmlformats.org/officeDocument/2006/docPropsVTypes">
  <Application>Microsoft Excel Online</Application>
  <Manager/>
  <Company>JSI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nolson</dc:creator>
  <cp:keywords/>
  <dc:description/>
  <cp:lastModifiedBy/>
  <cp:revision/>
  <dcterms:created xsi:type="dcterms:W3CDTF">2007-03-29T16:28:53Z</dcterms:created>
  <dcterms:modified xsi:type="dcterms:W3CDTF">2020-08-03T15:30:32Z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